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 - Architektonicko-s..." sheetId="2" r:id="rId2"/>
    <sheet name="D.1.4 - Vzduchotechnika" sheetId="3" r:id="rId3"/>
    <sheet name="D.1.5 - Silnoproudá elekt..." sheetId="4" r:id="rId4"/>
    <sheet name="SO 02 - Venkovní rozvody NN" sheetId="5" r:id="rId5"/>
    <sheet name="SO 03 - Stožár" sheetId="6" r:id="rId6"/>
    <sheet name="SO 04 - Komunikace a zpev..." sheetId="7" r:id="rId7"/>
    <sheet name="SO 05 - Oplocení" sheetId="8" r:id="rId8"/>
    <sheet name="SO 06 - Sadové úpravy" sheetId="9" r:id="rId9"/>
    <sheet name="PS 01 - Strojně technolog..." sheetId="10" r:id="rId10"/>
    <sheet name="PS 02 - Elektrotechnologi..." sheetId="11" r:id="rId11"/>
    <sheet name="PS 03 - Elektronický zabe..." sheetId="12" r:id="rId12"/>
    <sheet name="VON - Vedlejší a ostatní ..." sheetId="13" r:id="rId13"/>
    <sheet name="Pokyny pro vyplnění" sheetId="14" r:id="rId14"/>
  </sheets>
  <definedNames>
    <definedName name="_xlnm.Print_Area" localSheetId="0">'Rekapitulace stavby'!$D$4:$AO$36,'Rekapitulace stavby'!$C$42:$AQ$68</definedName>
    <definedName name="_xlnm.Print_Titles" localSheetId="0">'Rekapitulace stavby'!$52:$52</definedName>
    <definedName name="_xlnm._FilterDatabase" localSheetId="1" hidden="1">'D.1.1 - Architektonicko-s...'!$C$108:$K$1545</definedName>
    <definedName name="_xlnm.Print_Area" localSheetId="1">'D.1.1 - Architektonicko-s...'!$C$4:$J$41,'D.1.1 - Architektonicko-s...'!$C$47:$J$88,'D.1.1 - Architektonicko-s...'!$C$94:$K$1545</definedName>
    <definedName name="_xlnm.Print_Titles" localSheetId="1">'D.1.1 - Architektonicko-s...'!$108:$108</definedName>
    <definedName name="_xlnm._FilterDatabase" localSheetId="2" hidden="1">'D.1.4 - Vzduchotechnika'!$C$91:$K$191</definedName>
    <definedName name="_xlnm.Print_Area" localSheetId="2">'D.1.4 - Vzduchotechnika'!$C$4:$J$41,'D.1.4 - Vzduchotechnika'!$C$47:$J$71,'D.1.4 - Vzduchotechnika'!$C$77:$K$191</definedName>
    <definedName name="_xlnm.Print_Titles" localSheetId="2">'D.1.4 - Vzduchotechnika'!$91:$91</definedName>
    <definedName name="_xlnm._FilterDatabase" localSheetId="3" hidden="1">'D.1.5 - Silnoproudá elekt...'!$C$100:$K$424</definedName>
    <definedName name="_xlnm.Print_Area" localSheetId="3">'D.1.5 - Silnoproudá elekt...'!$C$4:$J$41,'D.1.5 - Silnoproudá elekt...'!$C$47:$J$80,'D.1.5 - Silnoproudá elekt...'!$C$86:$K$424</definedName>
    <definedName name="_xlnm.Print_Titles" localSheetId="3">'D.1.5 - Silnoproudá elekt...'!$100:$100</definedName>
    <definedName name="_xlnm._FilterDatabase" localSheetId="4" hidden="1">'SO 02 - Venkovní rozvody NN'!$C$87:$K$208</definedName>
    <definedName name="_xlnm.Print_Area" localSheetId="4">'SO 02 - Venkovní rozvody NN'!$C$4:$J$39,'SO 02 - Venkovní rozvody NN'!$C$45:$J$69,'SO 02 - Venkovní rozvody NN'!$C$75:$K$208</definedName>
    <definedName name="_xlnm.Print_Titles" localSheetId="4">'SO 02 - Venkovní rozvody NN'!$87:$87</definedName>
    <definedName name="_xlnm._FilterDatabase" localSheetId="5" hidden="1">'SO 03 - Stožár'!$C$83:$K$97</definedName>
    <definedName name="_xlnm.Print_Area" localSheetId="5">'SO 03 - Stožár'!$C$4:$J$39,'SO 03 - Stožár'!$C$45:$J$65,'SO 03 - Stožár'!$C$71:$K$97</definedName>
    <definedName name="_xlnm.Print_Titles" localSheetId="5">'SO 03 - Stožár'!$83:$83</definedName>
    <definedName name="_xlnm._FilterDatabase" localSheetId="6" hidden="1">'SO 04 - Komunikace a zpev...'!$C$84:$K$206</definedName>
    <definedName name="_xlnm.Print_Area" localSheetId="6">'SO 04 - Komunikace a zpev...'!$C$4:$J$39,'SO 04 - Komunikace a zpev...'!$C$45:$J$66,'SO 04 - Komunikace a zpev...'!$C$72:$K$206</definedName>
    <definedName name="_xlnm.Print_Titles" localSheetId="6">'SO 04 - Komunikace a zpev...'!$84:$84</definedName>
    <definedName name="_xlnm._FilterDatabase" localSheetId="7" hidden="1">'SO 05 - Oplocení'!$C$84:$K$143</definedName>
    <definedName name="_xlnm.Print_Area" localSheetId="7">'SO 05 - Oplocení'!$C$4:$J$39,'SO 05 - Oplocení'!$C$45:$J$66,'SO 05 - Oplocení'!$C$72:$K$143</definedName>
    <definedName name="_xlnm.Print_Titles" localSheetId="7">'SO 05 - Oplocení'!$84:$84</definedName>
    <definedName name="_xlnm._FilterDatabase" localSheetId="8" hidden="1">'SO 06 - Sadové úpravy'!$C$81:$K$137</definedName>
    <definedName name="_xlnm.Print_Area" localSheetId="8">'SO 06 - Sadové úpravy'!$C$4:$J$39,'SO 06 - Sadové úpravy'!$C$45:$J$63,'SO 06 - Sadové úpravy'!$C$69:$K$137</definedName>
    <definedName name="_xlnm.Print_Titles" localSheetId="8">'SO 06 - Sadové úpravy'!$81:$81</definedName>
    <definedName name="_xlnm._FilterDatabase" localSheetId="9" hidden="1">'PS 01 - Strojně technolog...'!$C$87:$K$298</definedName>
    <definedName name="_xlnm.Print_Area" localSheetId="9">'PS 01 - Strojně technolog...'!$C$4:$J$39,'PS 01 - Strojně technolog...'!$C$45:$J$69,'PS 01 - Strojně technolog...'!$C$75:$K$298</definedName>
    <definedName name="_xlnm.Print_Titles" localSheetId="9">'PS 01 - Strojně technolog...'!$87:$87</definedName>
    <definedName name="_xlnm._FilterDatabase" localSheetId="10" hidden="1">'PS 02 - Elektrotechnologi...'!$C$95:$K$220</definedName>
    <definedName name="_xlnm.Print_Area" localSheetId="10">'PS 02 - Elektrotechnologi...'!$C$4:$J$39,'PS 02 - Elektrotechnologi...'!$C$45:$J$77,'PS 02 - Elektrotechnologi...'!$C$83:$K$220</definedName>
    <definedName name="_xlnm.Print_Titles" localSheetId="10">'PS 02 - Elektrotechnologi...'!$95:$95</definedName>
    <definedName name="_xlnm._FilterDatabase" localSheetId="11" hidden="1">'PS 03 - Elektronický zabe...'!$C$82:$K$166</definedName>
    <definedName name="_xlnm.Print_Area" localSheetId="11">'PS 03 - Elektronický zabe...'!$C$4:$J$39,'PS 03 - Elektronický zabe...'!$C$45:$J$64,'PS 03 - Elektronický zabe...'!$C$70:$K$166</definedName>
    <definedName name="_xlnm.Print_Titles" localSheetId="11">'PS 03 - Elektronický zabe...'!$82:$82</definedName>
    <definedName name="_xlnm._FilterDatabase" localSheetId="12" hidden="1">'VON - Vedlejší a ostatní ...'!$C$81:$K$96</definedName>
    <definedName name="_xlnm.Print_Area" localSheetId="12">'VON - Vedlejší a ostatní ...'!$C$4:$J$39,'VON - Vedlejší a ostatní ...'!$C$45:$J$63,'VON - Vedlejší a ostatní ...'!$C$69:$K$96</definedName>
    <definedName name="_xlnm.Print_Titles" localSheetId="12">'VON - Vedlejší a ostatní ...'!$81:$81</definedName>
    <definedName name="_xlnm.Print_Area" localSheetId="13">'Pokyny pro vyplnění'!$B$2:$K$71,'Pokyny pro vyplnění'!$B$74:$K$118,'Pokyny pro vyplnění'!$B$121:$K$161,'Pokyny pro vyplnění'!$B$164:$K$219</definedName>
  </definedNames>
  <calcPr/>
</workbook>
</file>

<file path=xl/calcChain.xml><?xml version="1.0" encoding="utf-8"?>
<calcChain xmlns="http://schemas.openxmlformats.org/spreadsheetml/2006/main">
  <c i="13" l="1" r="J37"/>
  <c r="J36"/>
  <c i="1" r="AY67"/>
  <c i="13" r="J35"/>
  <c i="1" r="AX67"/>
  <c i="13" r="BI96"/>
  <c r="BH96"/>
  <c r="BG96"/>
  <c r="BF96"/>
  <c r="T96"/>
  <c r="R96"/>
  <c r="P96"/>
  <c r="BI95"/>
  <c r="BH95"/>
  <c r="BG95"/>
  <c r="BF95"/>
  <c r="T95"/>
  <c r="R95"/>
  <c r="P95"/>
  <c r="BI94"/>
  <c r="BH94"/>
  <c r="BG94"/>
  <c r="BF94"/>
  <c r="T94"/>
  <c r="R94"/>
  <c r="P94"/>
  <c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8"/>
  <c r="F78"/>
  <c r="F76"/>
  <c r="E74"/>
  <c r="J54"/>
  <c r="F54"/>
  <c r="F52"/>
  <c r="E50"/>
  <c r="J24"/>
  <c r="E24"/>
  <c r="J55"/>
  <c r="J23"/>
  <c r="J18"/>
  <c r="E18"/>
  <c r="F55"/>
  <c r="J17"/>
  <c r="J12"/>
  <c r="J76"/>
  <c r="E7"/>
  <c r="E48"/>
  <c i="12" r="J37"/>
  <c r="J36"/>
  <c i="1" r="AY66"/>
  <c i="12" r="J35"/>
  <c i="1" r="AX66"/>
  <c i="12"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4"/>
  <c r="BH154"/>
  <c r="BG154"/>
  <c r="BF154"/>
  <c r="T154"/>
  <c r="R154"/>
  <c r="P154"/>
  <c r="BI153"/>
  <c r="BH153"/>
  <c r="BG153"/>
  <c r="BF153"/>
  <c r="T153"/>
  <c r="R153"/>
  <c r="P153"/>
  <c r="BI152"/>
  <c r="BH152"/>
  <c r="BG152"/>
  <c r="BF152"/>
  <c r="T152"/>
  <c r="R152"/>
  <c r="P152"/>
  <c r="BI149"/>
  <c r="BH149"/>
  <c r="BG149"/>
  <c r="BF149"/>
  <c r="T149"/>
  <c r="R149"/>
  <c r="P149"/>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79"/>
  <c r="F79"/>
  <c r="F77"/>
  <c r="E75"/>
  <c r="J54"/>
  <c r="F54"/>
  <c r="F52"/>
  <c r="E50"/>
  <c r="J24"/>
  <c r="E24"/>
  <c r="J80"/>
  <c r="J23"/>
  <c r="J18"/>
  <c r="E18"/>
  <c r="F55"/>
  <c r="J17"/>
  <c r="J12"/>
  <c r="J52"/>
  <c r="E7"/>
  <c r="E48"/>
  <c i="11" r="J37"/>
  <c r="J36"/>
  <c i="1" r="AY65"/>
  <c i="11" r="J35"/>
  <c i="1" r="AX65"/>
  <c i="11" r="BI220"/>
  <c r="BH220"/>
  <c r="BG220"/>
  <c r="BF220"/>
  <c r="T220"/>
  <c r="T219"/>
  <c r="R220"/>
  <c r="R219"/>
  <c r="P220"/>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J92"/>
  <c r="F92"/>
  <c r="F90"/>
  <c r="E88"/>
  <c r="J54"/>
  <c r="F54"/>
  <c r="F52"/>
  <c r="E50"/>
  <c r="J24"/>
  <c r="E24"/>
  <c r="J93"/>
  <c r="J23"/>
  <c r="J18"/>
  <c r="E18"/>
  <c r="F93"/>
  <c r="J17"/>
  <c r="J12"/>
  <c r="J52"/>
  <c r="E7"/>
  <c r="E86"/>
  <c i="10" r="J37"/>
  <c r="J36"/>
  <c i="1" r="AY64"/>
  <c i="10" r="J35"/>
  <c i="1" r="AX64"/>
  <c i="10" r="BI298"/>
  <c r="BH298"/>
  <c r="BG298"/>
  <c r="BF298"/>
  <c r="T298"/>
  <c r="R298"/>
  <c r="P298"/>
  <c r="BI297"/>
  <c r="BH297"/>
  <c r="BG297"/>
  <c r="BF297"/>
  <c r="T297"/>
  <c r="R297"/>
  <c r="P297"/>
  <c r="BI295"/>
  <c r="BH295"/>
  <c r="BG295"/>
  <c r="BF295"/>
  <c r="T295"/>
  <c r="R295"/>
  <c r="P295"/>
  <c r="BI294"/>
  <c r="BH294"/>
  <c r="BG294"/>
  <c r="BF294"/>
  <c r="T294"/>
  <c r="R294"/>
  <c r="P294"/>
  <c r="BI291"/>
  <c r="BH291"/>
  <c r="BG291"/>
  <c r="BF291"/>
  <c r="T291"/>
  <c r="R291"/>
  <c r="P291"/>
  <c r="BI289"/>
  <c r="BH289"/>
  <c r="BG289"/>
  <c r="BF289"/>
  <c r="T289"/>
  <c r="R289"/>
  <c r="P289"/>
  <c r="BI287"/>
  <c r="BH287"/>
  <c r="BG287"/>
  <c r="BF287"/>
  <c r="T287"/>
  <c r="R287"/>
  <c r="P287"/>
  <c r="BI284"/>
  <c r="BH284"/>
  <c r="BG284"/>
  <c r="BF284"/>
  <c r="T284"/>
  <c r="R284"/>
  <c r="P284"/>
  <c r="BI281"/>
  <c r="BH281"/>
  <c r="BG281"/>
  <c r="BF281"/>
  <c r="T281"/>
  <c r="R281"/>
  <c r="P281"/>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8"/>
  <c r="BH218"/>
  <c r="BG218"/>
  <c r="BF218"/>
  <c r="T218"/>
  <c r="R218"/>
  <c r="P218"/>
  <c r="BI217"/>
  <c r="BH217"/>
  <c r="BG217"/>
  <c r="BF217"/>
  <c r="T217"/>
  <c r="R217"/>
  <c r="P217"/>
  <c r="BI216"/>
  <c r="BH216"/>
  <c r="BG216"/>
  <c r="BF216"/>
  <c r="T216"/>
  <c r="R216"/>
  <c r="P216"/>
  <c r="BI213"/>
  <c r="BH213"/>
  <c r="BG213"/>
  <c r="BF213"/>
  <c r="T213"/>
  <c r="R213"/>
  <c r="P213"/>
  <c r="BI212"/>
  <c r="BH212"/>
  <c r="BG212"/>
  <c r="BF212"/>
  <c r="T212"/>
  <c r="R212"/>
  <c r="P212"/>
  <c r="BI209"/>
  <c r="BH209"/>
  <c r="BG209"/>
  <c r="BF209"/>
  <c r="T209"/>
  <c r="R209"/>
  <c r="P209"/>
  <c r="BI208"/>
  <c r="BH208"/>
  <c r="BG208"/>
  <c r="BF208"/>
  <c r="T208"/>
  <c r="R208"/>
  <c r="P208"/>
  <c r="BI205"/>
  <c r="BH205"/>
  <c r="BG205"/>
  <c r="BF205"/>
  <c r="T205"/>
  <c r="R205"/>
  <c r="P205"/>
  <c r="BI204"/>
  <c r="BH204"/>
  <c r="BG204"/>
  <c r="BF204"/>
  <c r="T204"/>
  <c r="R204"/>
  <c r="P204"/>
  <c r="BI201"/>
  <c r="BH201"/>
  <c r="BG201"/>
  <c r="BF201"/>
  <c r="T201"/>
  <c r="R201"/>
  <c r="P201"/>
  <c r="BI200"/>
  <c r="BH200"/>
  <c r="BG200"/>
  <c r="BF200"/>
  <c r="T200"/>
  <c r="R200"/>
  <c r="P200"/>
  <c r="BI197"/>
  <c r="BH197"/>
  <c r="BG197"/>
  <c r="BF197"/>
  <c r="T197"/>
  <c r="R197"/>
  <c r="P197"/>
  <c r="BI196"/>
  <c r="BH196"/>
  <c r="BG196"/>
  <c r="BF196"/>
  <c r="T196"/>
  <c r="R196"/>
  <c r="P196"/>
  <c r="BI195"/>
  <c r="BH195"/>
  <c r="BG195"/>
  <c r="BF195"/>
  <c r="T195"/>
  <c r="R195"/>
  <c r="P195"/>
  <c r="BI193"/>
  <c r="BH193"/>
  <c r="BG193"/>
  <c r="BF193"/>
  <c r="T193"/>
  <c r="R193"/>
  <c r="P193"/>
  <c r="BI190"/>
  <c r="BH190"/>
  <c r="BG190"/>
  <c r="BF190"/>
  <c r="T190"/>
  <c r="R190"/>
  <c r="P190"/>
  <c r="BI187"/>
  <c r="BH187"/>
  <c r="BG187"/>
  <c r="BF187"/>
  <c r="T187"/>
  <c r="R187"/>
  <c r="P187"/>
  <c r="BI184"/>
  <c r="BH184"/>
  <c r="BG184"/>
  <c r="BF184"/>
  <c r="T184"/>
  <c r="R184"/>
  <c r="P184"/>
  <c r="BI183"/>
  <c r="BH183"/>
  <c r="BG183"/>
  <c r="BF183"/>
  <c r="T183"/>
  <c r="R183"/>
  <c r="P183"/>
  <c r="BI179"/>
  <c r="BH179"/>
  <c r="BG179"/>
  <c r="BF179"/>
  <c r="T179"/>
  <c r="R179"/>
  <c r="P179"/>
  <c r="BI178"/>
  <c r="BH178"/>
  <c r="BG178"/>
  <c r="BF178"/>
  <c r="T178"/>
  <c r="R178"/>
  <c r="P178"/>
  <c r="BI175"/>
  <c r="BH175"/>
  <c r="BG175"/>
  <c r="BF175"/>
  <c r="T175"/>
  <c r="R175"/>
  <c r="P175"/>
  <c r="BI174"/>
  <c r="BH174"/>
  <c r="BG174"/>
  <c r="BF174"/>
  <c r="T174"/>
  <c r="R174"/>
  <c r="P174"/>
  <c r="BI171"/>
  <c r="BH171"/>
  <c r="BG171"/>
  <c r="BF171"/>
  <c r="T171"/>
  <c r="R171"/>
  <c r="P171"/>
  <c r="BI170"/>
  <c r="BH170"/>
  <c r="BG170"/>
  <c r="BF170"/>
  <c r="T170"/>
  <c r="R170"/>
  <c r="P170"/>
  <c r="BI167"/>
  <c r="BH167"/>
  <c r="BG167"/>
  <c r="BF167"/>
  <c r="T167"/>
  <c r="R167"/>
  <c r="P167"/>
  <c r="BI164"/>
  <c r="BH164"/>
  <c r="BG164"/>
  <c r="BF164"/>
  <c r="T164"/>
  <c r="R164"/>
  <c r="P164"/>
  <c r="BI161"/>
  <c r="BH161"/>
  <c r="BG161"/>
  <c r="BF161"/>
  <c r="T161"/>
  <c r="R161"/>
  <c r="P161"/>
  <c r="BI159"/>
  <c r="BH159"/>
  <c r="BG159"/>
  <c r="BF159"/>
  <c r="T159"/>
  <c r="R159"/>
  <c r="P159"/>
  <c r="BI158"/>
  <c r="BH158"/>
  <c r="BG158"/>
  <c r="BF158"/>
  <c r="T158"/>
  <c r="R158"/>
  <c r="P158"/>
  <c r="BI155"/>
  <c r="BH155"/>
  <c r="BG155"/>
  <c r="BF155"/>
  <c r="T155"/>
  <c r="R155"/>
  <c r="P155"/>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R131"/>
  <c r="P131"/>
  <c r="BI128"/>
  <c r="BH128"/>
  <c r="BG128"/>
  <c r="BF128"/>
  <c r="T128"/>
  <c r="R128"/>
  <c r="P128"/>
  <c r="BI127"/>
  <c r="BH127"/>
  <c r="BG127"/>
  <c r="BF127"/>
  <c r="T127"/>
  <c r="R127"/>
  <c r="P127"/>
  <c r="BI124"/>
  <c r="BH124"/>
  <c r="BG124"/>
  <c r="BF124"/>
  <c r="T124"/>
  <c r="R124"/>
  <c r="P124"/>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4"/>
  <c r="BH104"/>
  <c r="BG104"/>
  <c r="BF104"/>
  <c r="T104"/>
  <c r="R104"/>
  <c r="P104"/>
  <c r="BI101"/>
  <c r="BH101"/>
  <c r="BG101"/>
  <c r="BF101"/>
  <c r="T101"/>
  <c r="R101"/>
  <c r="P101"/>
  <c r="BI99"/>
  <c r="BH99"/>
  <c r="BG99"/>
  <c r="BF99"/>
  <c r="T99"/>
  <c r="R99"/>
  <c r="P99"/>
  <c r="BI97"/>
  <c r="BH97"/>
  <c r="BG97"/>
  <c r="BF97"/>
  <c r="T97"/>
  <c r="R97"/>
  <c r="P97"/>
  <c r="BI94"/>
  <c r="BH94"/>
  <c r="BG94"/>
  <c r="BF94"/>
  <c r="T94"/>
  <c r="R94"/>
  <c r="P94"/>
  <c r="BI91"/>
  <c r="BH91"/>
  <c r="BG91"/>
  <c r="BF91"/>
  <c r="T91"/>
  <c r="R91"/>
  <c r="P91"/>
  <c r="J84"/>
  <c r="F84"/>
  <c r="F82"/>
  <c r="E80"/>
  <c r="J54"/>
  <c r="F54"/>
  <c r="F52"/>
  <c r="E50"/>
  <c r="J24"/>
  <c r="E24"/>
  <c r="J55"/>
  <c r="J23"/>
  <c r="J18"/>
  <c r="E18"/>
  <c r="F85"/>
  <c r="J17"/>
  <c r="J12"/>
  <c r="J82"/>
  <c r="E7"/>
  <c r="E48"/>
  <c i="9" r="J37"/>
  <c r="J36"/>
  <c i="1" r="AY63"/>
  <c i="9" r="J35"/>
  <c i="1" r="AX63"/>
  <c i="9" r="BI136"/>
  <c r="BH136"/>
  <c r="BG136"/>
  <c r="BF136"/>
  <c r="T136"/>
  <c r="T135"/>
  <c r="R136"/>
  <c r="R135"/>
  <c r="P136"/>
  <c r="P135"/>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4"/>
  <c r="BH114"/>
  <c r="BG114"/>
  <c r="BF114"/>
  <c r="T114"/>
  <c r="R114"/>
  <c r="P114"/>
  <c r="BI111"/>
  <c r="BH111"/>
  <c r="BG111"/>
  <c r="BF111"/>
  <c r="T111"/>
  <c r="R111"/>
  <c r="P111"/>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BI85"/>
  <c r="BH85"/>
  <c r="BG85"/>
  <c r="BF85"/>
  <c r="T85"/>
  <c r="R85"/>
  <c r="P85"/>
  <c r="J78"/>
  <c r="F78"/>
  <c r="F76"/>
  <c r="E74"/>
  <c r="J54"/>
  <c r="F54"/>
  <c r="F52"/>
  <c r="E50"/>
  <c r="J24"/>
  <c r="E24"/>
  <c r="J79"/>
  <c r="J23"/>
  <c r="J18"/>
  <c r="E18"/>
  <c r="F55"/>
  <c r="J17"/>
  <c r="J12"/>
  <c r="J52"/>
  <c r="E7"/>
  <c r="E72"/>
  <c i="8" r="J37"/>
  <c r="J36"/>
  <c i="1" r="AY62"/>
  <c i="8" r="J35"/>
  <c i="1" r="AX62"/>
  <c i="8" r="BI142"/>
  <c r="BH142"/>
  <c r="BG142"/>
  <c r="BF142"/>
  <c r="T142"/>
  <c r="T141"/>
  <c r="R142"/>
  <c r="R141"/>
  <c r="P142"/>
  <c r="P141"/>
  <c r="BI139"/>
  <c r="BH139"/>
  <c r="BG139"/>
  <c r="BF139"/>
  <c r="T139"/>
  <c r="R139"/>
  <c r="P139"/>
  <c r="BI136"/>
  <c r="BH136"/>
  <c r="BG136"/>
  <c r="BF136"/>
  <c r="T136"/>
  <c r="R136"/>
  <c r="P136"/>
  <c r="BI134"/>
  <c r="BH134"/>
  <c r="BG134"/>
  <c r="BF134"/>
  <c r="T134"/>
  <c r="R134"/>
  <c r="P134"/>
  <c r="BI131"/>
  <c r="BH131"/>
  <c r="BG131"/>
  <c r="BF131"/>
  <c r="T131"/>
  <c r="R131"/>
  <c r="P131"/>
  <c r="BI128"/>
  <c r="BH128"/>
  <c r="BG128"/>
  <c r="BF128"/>
  <c r="T128"/>
  <c r="R128"/>
  <c r="P128"/>
  <c r="BI124"/>
  <c r="BH124"/>
  <c r="BG124"/>
  <c r="BF124"/>
  <c r="T124"/>
  <c r="R124"/>
  <c r="P124"/>
  <c r="BI121"/>
  <c r="BH121"/>
  <c r="BG121"/>
  <c r="BF121"/>
  <c r="T121"/>
  <c r="R121"/>
  <c r="P121"/>
  <c r="BI119"/>
  <c r="BH119"/>
  <c r="BG119"/>
  <c r="BF119"/>
  <c r="T119"/>
  <c r="R119"/>
  <c r="P119"/>
  <c r="BI116"/>
  <c r="BH116"/>
  <c r="BG116"/>
  <c r="BF116"/>
  <c r="T116"/>
  <c r="R116"/>
  <c r="P116"/>
  <c r="BI115"/>
  <c r="BH115"/>
  <c r="BG115"/>
  <c r="BF115"/>
  <c r="T115"/>
  <c r="R115"/>
  <c r="P115"/>
  <c r="BI112"/>
  <c r="BH112"/>
  <c r="BG112"/>
  <c r="BF112"/>
  <c r="T112"/>
  <c r="R112"/>
  <c r="P112"/>
  <c r="BI110"/>
  <c r="BH110"/>
  <c r="BG110"/>
  <c r="BF110"/>
  <c r="T110"/>
  <c r="R110"/>
  <c r="P110"/>
  <c r="BI108"/>
  <c r="BH108"/>
  <c r="BG108"/>
  <c r="BF108"/>
  <c r="T108"/>
  <c r="R108"/>
  <c r="P108"/>
  <c r="BI107"/>
  <c r="BH107"/>
  <c r="BG107"/>
  <c r="BF107"/>
  <c r="T107"/>
  <c r="R107"/>
  <c r="P107"/>
  <c r="BI104"/>
  <c r="BH104"/>
  <c r="BG104"/>
  <c r="BF104"/>
  <c r="T104"/>
  <c r="R104"/>
  <c r="P104"/>
  <c r="BI100"/>
  <c r="BH100"/>
  <c r="BG100"/>
  <c r="BF100"/>
  <c r="T100"/>
  <c r="R100"/>
  <c r="P100"/>
  <c r="BI97"/>
  <c r="BH97"/>
  <c r="BG97"/>
  <c r="BF97"/>
  <c r="T97"/>
  <c r="R97"/>
  <c r="P97"/>
  <c r="BI94"/>
  <c r="BH94"/>
  <c r="BG94"/>
  <c r="BF94"/>
  <c r="T94"/>
  <c r="R94"/>
  <c r="P94"/>
  <c r="BI91"/>
  <c r="BH91"/>
  <c r="BG91"/>
  <c r="BF91"/>
  <c r="T91"/>
  <c r="R91"/>
  <c r="P91"/>
  <c r="BI88"/>
  <c r="BH88"/>
  <c r="BG88"/>
  <c r="BF88"/>
  <c r="T88"/>
  <c r="R88"/>
  <c r="P88"/>
  <c r="J81"/>
  <c r="F81"/>
  <c r="F79"/>
  <c r="E77"/>
  <c r="J54"/>
  <c r="F54"/>
  <c r="F52"/>
  <c r="E50"/>
  <c r="J24"/>
  <c r="E24"/>
  <c r="J82"/>
  <c r="J23"/>
  <c r="J18"/>
  <c r="E18"/>
  <c r="F82"/>
  <c r="J17"/>
  <c r="J12"/>
  <c r="J79"/>
  <c r="E7"/>
  <c r="E75"/>
  <c i="7" r="J37"/>
  <c r="J36"/>
  <c i="1" r="AY61"/>
  <c i="7" r="J35"/>
  <c i="1" r="AX61"/>
  <c i="7" r="BI204"/>
  <c r="BH204"/>
  <c r="BG204"/>
  <c r="BF204"/>
  <c r="T204"/>
  <c r="T203"/>
  <c r="R204"/>
  <c r="R203"/>
  <c r="P204"/>
  <c r="P203"/>
  <c r="BI202"/>
  <c r="BH202"/>
  <c r="BG202"/>
  <c r="BF202"/>
  <c r="T202"/>
  <c r="R202"/>
  <c r="P202"/>
  <c r="BI201"/>
  <c r="BH201"/>
  <c r="BG201"/>
  <c r="BF201"/>
  <c r="T201"/>
  <c r="R201"/>
  <c r="P201"/>
  <c r="BI197"/>
  <c r="BH197"/>
  <c r="BG197"/>
  <c r="BF197"/>
  <c r="T197"/>
  <c r="R197"/>
  <c r="P197"/>
  <c r="BI194"/>
  <c r="BH194"/>
  <c r="BG194"/>
  <c r="BF194"/>
  <c r="T194"/>
  <c r="R194"/>
  <c r="P194"/>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5"/>
  <c r="BH175"/>
  <c r="BG175"/>
  <c r="BF175"/>
  <c r="T175"/>
  <c r="R175"/>
  <c r="P175"/>
  <c r="BI169"/>
  <c r="BH169"/>
  <c r="BG169"/>
  <c r="BF169"/>
  <c r="T169"/>
  <c r="R169"/>
  <c r="P169"/>
  <c r="BI167"/>
  <c r="BH167"/>
  <c r="BG167"/>
  <c r="BF167"/>
  <c r="T167"/>
  <c r="R167"/>
  <c r="P167"/>
  <c r="BI164"/>
  <c r="BH164"/>
  <c r="BG164"/>
  <c r="BF164"/>
  <c r="T164"/>
  <c r="R164"/>
  <c r="P164"/>
  <c r="BI159"/>
  <c r="BH159"/>
  <c r="BG159"/>
  <c r="BF159"/>
  <c r="T159"/>
  <c r="R159"/>
  <c r="P159"/>
  <c r="BI156"/>
  <c r="BH156"/>
  <c r="BG156"/>
  <c r="BF156"/>
  <c r="T156"/>
  <c r="R156"/>
  <c r="P156"/>
  <c r="BI153"/>
  <c r="BH153"/>
  <c r="BG153"/>
  <c r="BF153"/>
  <c r="T153"/>
  <c r="R153"/>
  <c r="P153"/>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7"/>
  <c r="BH137"/>
  <c r="BG137"/>
  <c r="BF137"/>
  <c r="T137"/>
  <c r="R137"/>
  <c r="P137"/>
  <c r="BI134"/>
  <c r="BH134"/>
  <c r="BG134"/>
  <c r="BF134"/>
  <c r="T134"/>
  <c r="R134"/>
  <c r="P134"/>
  <c r="BI131"/>
  <c r="BH131"/>
  <c r="BG131"/>
  <c r="BF131"/>
  <c r="T131"/>
  <c r="R131"/>
  <c r="P131"/>
  <c r="BI125"/>
  <c r="BH125"/>
  <c r="BG125"/>
  <c r="BF125"/>
  <c r="T125"/>
  <c r="R125"/>
  <c r="P125"/>
  <c r="BI122"/>
  <c r="BH122"/>
  <c r="BG122"/>
  <c r="BF122"/>
  <c r="T122"/>
  <c r="R122"/>
  <c r="P122"/>
  <c r="BI119"/>
  <c r="BH119"/>
  <c r="BG119"/>
  <c r="BF119"/>
  <c r="T119"/>
  <c r="R119"/>
  <c r="P119"/>
  <c r="BI117"/>
  <c r="BH117"/>
  <c r="BG117"/>
  <c r="BF117"/>
  <c r="T117"/>
  <c r="R117"/>
  <c r="P117"/>
  <c r="BI114"/>
  <c r="BH114"/>
  <c r="BG114"/>
  <c r="BF114"/>
  <c r="T114"/>
  <c r="R114"/>
  <c r="P114"/>
  <c r="BI108"/>
  <c r="BH108"/>
  <c r="BG108"/>
  <c r="BF108"/>
  <c r="T108"/>
  <c r="R108"/>
  <c r="P108"/>
  <c r="BI105"/>
  <c r="BH105"/>
  <c r="BG105"/>
  <c r="BF105"/>
  <c r="T105"/>
  <c r="R105"/>
  <c r="P105"/>
  <c r="BI100"/>
  <c r="BH100"/>
  <c r="BG100"/>
  <c r="BF100"/>
  <c r="T100"/>
  <c r="R100"/>
  <c r="P100"/>
  <c r="BI94"/>
  <c r="BH94"/>
  <c r="BG94"/>
  <c r="BF94"/>
  <c r="T94"/>
  <c r="R94"/>
  <c r="P94"/>
  <c r="BI91"/>
  <c r="BH91"/>
  <c r="BG91"/>
  <c r="BF91"/>
  <c r="T91"/>
  <c r="R91"/>
  <c r="P91"/>
  <c r="BI88"/>
  <c r="BH88"/>
  <c r="BG88"/>
  <c r="BF88"/>
  <c r="T88"/>
  <c r="R88"/>
  <c r="P88"/>
  <c r="J81"/>
  <c r="F81"/>
  <c r="F79"/>
  <c r="E77"/>
  <c r="J54"/>
  <c r="F54"/>
  <c r="F52"/>
  <c r="E50"/>
  <c r="J24"/>
  <c r="E24"/>
  <c r="J82"/>
  <c r="J23"/>
  <c r="J18"/>
  <c r="E18"/>
  <c r="F55"/>
  <c r="J17"/>
  <c r="J12"/>
  <c r="J52"/>
  <c r="E7"/>
  <c r="E48"/>
  <c i="6" r="J37"/>
  <c r="J36"/>
  <c i="1" r="AY60"/>
  <c i="6" r="J35"/>
  <c i="1" r="AX60"/>
  <c i="6" r="BI96"/>
  <c r="BH96"/>
  <c r="BG96"/>
  <c r="BF96"/>
  <c r="T96"/>
  <c r="R96"/>
  <c r="P96"/>
  <c r="BI95"/>
  <c r="BH95"/>
  <c r="BG95"/>
  <c r="BF95"/>
  <c r="T95"/>
  <c r="R95"/>
  <c r="P95"/>
  <c r="BI93"/>
  <c r="BH93"/>
  <c r="BG93"/>
  <c r="BF93"/>
  <c r="T93"/>
  <c r="R93"/>
  <c r="P93"/>
  <c r="BI89"/>
  <c r="BH89"/>
  <c r="BG89"/>
  <c r="BF89"/>
  <c r="T89"/>
  <c r="T88"/>
  <c r="R89"/>
  <c r="R88"/>
  <c r="P89"/>
  <c r="P88"/>
  <c r="P85"/>
  <c r="BI87"/>
  <c r="BH87"/>
  <c r="BG87"/>
  <c r="BF87"/>
  <c r="T87"/>
  <c r="T86"/>
  <c r="R87"/>
  <c r="R86"/>
  <c r="P87"/>
  <c r="P86"/>
  <c r="J80"/>
  <c r="F80"/>
  <c r="F78"/>
  <c r="E76"/>
  <c r="J54"/>
  <c r="F54"/>
  <c r="F52"/>
  <c r="E50"/>
  <c r="J24"/>
  <c r="E24"/>
  <c r="J81"/>
  <c r="J23"/>
  <c r="J18"/>
  <c r="E18"/>
  <c r="F81"/>
  <c r="J17"/>
  <c r="J12"/>
  <c r="J52"/>
  <c r="E7"/>
  <c r="E74"/>
  <c i="5" r="J37"/>
  <c r="J36"/>
  <c i="1" r="AY59"/>
  <c i="5" r="J35"/>
  <c i="1" r="AX59"/>
  <c i="5" r="BI208"/>
  <c r="BH208"/>
  <c r="BG208"/>
  <c r="BF208"/>
  <c r="T208"/>
  <c r="R208"/>
  <c r="P208"/>
  <c r="BI205"/>
  <c r="BH205"/>
  <c r="BG205"/>
  <c r="BF205"/>
  <c r="T205"/>
  <c r="R205"/>
  <c r="P205"/>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1"/>
  <c r="BH141"/>
  <c r="BG141"/>
  <c r="BF141"/>
  <c r="T141"/>
  <c r="R141"/>
  <c r="P141"/>
  <c r="BI140"/>
  <c r="BH140"/>
  <c r="BG140"/>
  <c r="BF140"/>
  <c r="T140"/>
  <c r="R140"/>
  <c r="P140"/>
  <c r="BI139"/>
  <c r="BH139"/>
  <c r="BG139"/>
  <c r="BF139"/>
  <c r="T139"/>
  <c r="R139"/>
  <c r="P139"/>
  <c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4"/>
  <c r="F84"/>
  <c r="F82"/>
  <c r="E80"/>
  <c r="J54"/>
  <c r="F54"/>
  <c r="F52"/>
  <c r="E50"/>
  <c r="J24"/>
  <c r="E24"/>
  <c r="J85"/>
  <c r="J23"/>
  <c r="J18"/>
  <c r="E18"/>
  <c r="F85"/>
  <c r="J17"/>
  <c r="J12"/>
  <c r="J52"/>
  <c r="E7"/>
  <c r="E78"/>
  <c i="4" r="J39"/>
  <c r="J38"/>
  <c i="1" r="AY58"/>
  <c i="4" r="J37"/>
  <c i="1" r="AX58"/>
  <c i="4" r="BI422"/>
  <c r="BH422"/>
  <c r="BG422"/>
  <c r="BF422"/>
  <c r="T422"/>
  <c r="R422"/>
  <c r="P422"/>
  <c r="BI420"/>
  <c r="BH420"/>
  <c r="BG420"/>
  <c r="BF420"/>
  <c r="T420"/>
  <c r="R420"/>
  <c r="P420"/>
  <c r="BI417"/>
  <c r="BH417"/>
  <c r="BG417"/>
  <c r="BF417"/>
  <c r="T417"/>
  <c r="R417"/>
  <c r="P417"/>
  <c r="BI415"/>
  <c r="BH415"/>
  <c r="BG415"/>
  <c r="BF415"/>
  <c r="T415"/>
  <c r="R415"/>
  <c r="P415"/>
  <c r="BI413"/>
  <c r="BH413"/>
  <c r="BG413"/>
  <c r="BF413"/>
  <c r="T413"/>
  <c r="R413"/>
  <c r="P413"/>
  <c r="BI411"/>
  <c r="BH411"/>
  <c r="BG411"/>
  <c r="BF411"/>
  <c r="T411"/>
  <c r="R411"/>
  <c r="P411"/>
  <c r="BI410"/>
  <c r="BH410"/>
  <c r="BG410"/>
  <c r="BF410"/>
  <c r="T410"/>
  <c r="R410"/>
  <c r="P410"/>
  <c r="BI409"/>
  <c r="BH409"/>
  <c r="BG409"/>
  <c r="BF409"/>
  <c r="T409"/>
  <c r="R409"/>
  <c r="P409"/>
  <c r="BI408"/>
  <c r="BH408"/>
  <c r="BG408"/>
  <c r="BF408"/>
  <c r="T408"/>
  <c r="R408"/>
  <c r="P408"/>
  <c r="BI406"/>
  <c r="BH406"/>
  <c r="BG406"/>
  <c r="BF406"/>
  <c r="T406"/>
  <c r="R406"/>
  <c r="P406"/>
  <c r="BI404"/>
  <c r="BH404"/>
  <c r="BG404"/>
  <c r="BF404"/>
  <c r="T404"/>
  <c r="R404"/>
  <c r="P404"/>
  <c r="BI402"/>
  <c r="BH402"/>
  <c r="BG402"/>
  <c r="BF402"/>
  <c r="T402"/>
  <c r="R402"/>
  <c r="P402"/>
  <c r="BI401"/>
  <c r="BH401"/>
  <c r="BG401"/>
  <c r="BF401"/>
  <c r="T401"/>
  <c r="R401"/>
  <c r="P401"/>
  <c r="BI399"/>
  <c r="BH399"/>
  <c r="BG399"/>
  <c r="BF399"/>
  <c r="T399"/>
  <c r="R399"/>
  <c r="P399"/>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5"/>
  <c r="BH365"/>
  <c r="BG365"/>
  <c r="BF365"/>
  <c r="T365"/>
  <c r="R365"/>
  <c r="P365"/>
  <c r="BI364"/>
  <c r="BH364"/>
  <c r="BG364"/>
  <c r="BF364"/>
  <c r="T364"/>
  <c r="R364"/>
  <c r="P364"/>
  <c r="BI363"/>
  <c r="BH363"/>
  <c r="BG363"/>
  <c r="BF363"/>
  <c r="T363"/>
  <c r="R363"/>
  <c r="P363"/>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5"/>
  <c r="BH335"/>
  <c r="BG335"/>
  <c r="BF335"/>
  <c r="T335"/>
  <c r="R335"/>
  <c r="P335"/>
  <c r="BI334"/>
  <c r="BH334"/>
  <c r="BG334"/>
  <c r="BF334"/>
  <c r="T334"/>
  <c r="R334"/>
  <c r="P334"/>
  <c r="BI332"/>
  <c r="BH332"/>
  <c r="BG332"/>
  <c r="BF332"/>
  <c r="T332"/>
  <c r="R332"/>
  <c r="P332"/>
  <c r="BI331"/>
  <c r="BH331"/>
  <c r="BG331"/>
  <c r="BF331"/>
  <c r="T331"/>
  <c r="R331"/>
  <c r="P331"/>
  <c r="BI329"/>
  <c r="BH329"/>
  <c r="BG329"/>
  <c r="BF329"/>
  <c r="T329"/>
  <c r="R329"/>
  <c r="P329"/>
  <c r="BI327"/>
  <c r="BH327"/>
  <c r="BG327"/>
  <c r="BF327"/>
  <c r="T327"/>
  <c r="R327"/>
  <c r="P327"/>
  <c r="BI324"/>
  <c r="BH324"/>
  <c r="BG324"/>
  <c r="BF324"/>
  <c r="T324"/>
  <c r="R324"/>
  <c r="P324"/>
  <c r="BI321"/>
  <c r="BH321"/>
  <c r="BG321"/>
  <c r="BF321"/>
  <c r="T321"/>
  <c r="R321"/>
  <c r="P321"/>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5"/>
  <c r="BH305"/>
  <c r="BG305"/>
  <c r="BF305"/>
  <c r="T305"/>
  <c r="R305"/>
  <c r="P305"/>
  <c r="BI302"/>
  <c r="BH302"/>
  <c r="BG302"/>
  <c r="BF302"/>
  <c r="T302"/>
  <c r="R302"/>
  <c r="P302"/>
  <c r="BI299"/>
  <c r="BH299"/>
  <c r="BG299"/>
  <c r="BF299"/>
  <c r="T299"/>
  <c r="R299"/>
  <c r="P299"/>
  <c r="BI298"/>
  <c r="BH298"/>
  <c r="BG298"/>
  <c r="BF298"/>
  <c r="T298"/>
  <c r="R298"/>
  <c r="P298"/>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7"/>
  <c r="BH287"/>
  <c r="BG287"/>
  <c r="BF287"/>
  <c r="T287"/>
  <c r="R287"/>
  <c r="P287"/>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0"/>
  <c r="BH260"/>
  <c r="BG260"/>
  <c r="BF260"/>
  <c r="T260"/>
  <c r="R260"/>
  <c r="P260"/>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6"/>
  <c r="BH226"/>
  <c r="BG226"/>
  <c r="BF226"/>
  <c r="T226"/>
  <c r="R226"/>
  <c r="P226"/>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8"/>
  <c r="BH198"/>
  <c r="BG198"/>
  <c r="BF198"/>
  <c r="T198"/>
  <c r="R198"/>
  <c r="P198"/>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J97"/>
  <c r="F97"/>
  <c r="F95"/>
  <c r="E93"/>
  <c r="J58"/>
  <c r="F58"/>
  <c r="F56"/>
  <c r="E54"/>
  <c r="J26"/>
  <c r="E26"/>
  <c r="J98"/>
  <c r="J25"/>
  <c r="J20"/>
  <c r="E20"/>
  <c r="F59"/>
  <c r="J19"/>
  <c r="J14"/>
  <c r="J95"/>
  <c r="E7"/>
  <c r="E89"/>
  <c i="3" r="J39"/>
  <c r="J38"/>
  <c i="1" r="AY57"/>
  <c i="3" r="J37"/>
  <c i="1" r="AX57"/>
  <c i="3" r="BI191"/>
  <c r="BH191"/>
  <c r="BG191"/>
  <c r="BF191"/>
  <c r="T191"/>
  <c r="R191"/>
  <c r="P191"/>
  <c r="BI190"/>
  <c r="BH190"/>
  <c r="BG190"/>
  <c r="BF190"/>
  <c r="T190"/>
  <c r="R190"/>
  <c r="P190"/>
  <c r="BI189"/>
  <c r="BH189"/>
  <c r="BG189"/>
  <c r="BF189"/>
  <c r="T189"/>
  <c r="R189"/>
  <c r="P189"/>
  <c r="BI186"/>
  <c r="BH186"/>
  <c r="BG186"/>
  <c r="BF186"/>
  <c r="T186"/>
  <c r="R186"/>
  <c r="P186"/>
  <c r="BI184"/>
  <c r="BH184"/>
  <c r="BG184"/>
  <c r="BF184"/>
  <c r="T184"/>
  <c r="R184"/>
  <c r="P184"/>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J88"/>
  <c r="F88"/>
  <c r="F86"/>
  <c r="E84"/>
  <c r="J58"/>
  <c r="F58"/>
  <c r="F56"/>
  <c r="E54"/>
  <c r="J26"/>
  <c r="E26"/>
  <c r="J59"/>
  <c r="J25"/>
  <c r="J20"/>
  <c r="E20"/>
  <c r="F89"/>
  <c r="J19"/>
  <c r="J14"/>
  <c r="J56"/>
  <c r="E7"/>
  <c r="E80"/>
  <c i="2" r="J39"/>
  <c r="J38"/>
  <c i="1" r="AY56"/>
  <c i="2" r="J37"/>
  <c i="1" r="AX56"/>
  <c i="2" r="BI1535"/>
  <c r="BH1535"/>
  <c r="BG1535"/>
  <c r="BF1535"/>
  <c r="T1535"/>
  <c r="R1535"/>
  <c r="P1535"/>
  <c r="BI1532"/>
  <c r="BH1532"/>
  <c r="BG1532"/>
  <c r="BF1532"/>
  <c r="T1532"/>
  <c r="R1532"/>
  <c r="P1532"/>
  <c r="BI1529"/>
  <c r="BH1529"/>
  <c r="BG1529"/>
  <c r="BF1529"/>
  <c r="T1529"/>
  <c r="R1529"/>
  <c r="P1529"/>
  <c r="BI1526"/>
  <c r="BH1526"/>
  <c r="BG1526"/>
  <c r="BF1526"/>
  <c r="T1526"/>
  <c r="R1526"/>
  <c r="P1526"/>
  <c r="BI1525"/>
  <c r="BH1525"/>
  <c r="BG1525"/>
  <c r="BF1525"/>
  <c r="T1525"/>
  <c r="R1525"/>
  <c r="P1525"/>
  <c r="BI1523"/>
  <c r="BH1523"/>
  <c r="BG1523"/>
  <c r="BF1523"/>
  <c r="T1523"/>
  <c r="R1523"/>
  <c r="P1523"/>
  <c r="BI1520"/>
  <c r="BH1520"/>
  <c r="BG1520"/>
  <c r="BF1520"/>
  <c r="T1520"/>
  <c r="R1520"/>
  <c r="P1520"/>
  <c r="BI1517"/>
  <c r="BH1517"/>
  <c r="BG1517"/>
  <c r="BF1517"/>
  <c r="T1517"/>
  <c r="R1517"/>
  <c r="P1517"/>
  <c r="BI1514"/>
  <c r="BH1514"/>
  <c r="BG1514"/>
  <c r="BF1514"/>
  <c r="T1514"/>
  <c r="R1514"/>
  <c r="P1514"/>
  <c r="BI1511"/>
  <c r="BH1511"/>
  <c r="BG1511"/>
  <c r="BF1511"/>
  <c r="T1511"/>
  <c r="R1511"/>
  <c r="P1511"/>
  <c r="BI1508"/>
  <c r="BH1508"/>
  <c r="BG1508"/>
  <c r="BF1508"/>
  <c r="T1508"/>
  <c r="R1508"/>
  <c r="P1508"/>
  <c r="BI1506"/>
  <c r="BH1506"/>
  <c r="BG1506"/>
  <c r="BF1506"/>
  <c r="T1506"/>
  <c r="R1506"/>
  <c r="P1506"/>
  <c r="BI1504"/>
  <c r="BH1504"/>
  <c r="BG1504"/>
  <c r="BF1504"/>
  <c r="T1504"/>
  <c r="R1504"/>
  <c r="P1504"/>
  <c r="BI1498"/>
  <c r="BH1498"/>
  <c r="BG1498"/>
  <c r="BF1498"/>
  <c r="T1498"/>
  <c r="R1498"/>
  <c r="P1498"/>
  <c r="BI1496"/>
  <c r="BH1496"/>
  <c r="BG1496"/>
  <c r="BF1496"/>
  <c r="T1496"/>
  <c r="R1496"/>
  <c r="P1496"/>
  <c r="BI1493"/>
  <c r="BH1493"/>
  <c r="BG1493"/>
  <c r="BF1493"/>
  <c r="T1493"/>
  <c r="R1493"/>
  <c r="P1493"/>
  <c r="BI1490"/>
  <c r="BH1490"/>
  <c r="BG1490"/>
  <c r="BF1490"/>
  <c r="T1490"/>
  <c r="R1490"/>
  <c r="P1490"/>
  <c r="BI1487"/>
  <c r="BH1487"/>
  <c r="BG1487"/>
  <c r="BF1487"/>
  <c r="T1487"/>
  <c r="R1487"/>
  <c r="P1487"/>
  <c r="BI1485"/>
  <c r="BH1485"/>
  <c r="BG1485"/>
  <c r="BF1485"/>
  <c r="T1485"/>
  <c r="R1485"/>
  <c r="P1485"/>
  <c r="BI1483"/>
  <c r="BH1483"/>
  <c r="BG1483"/>
  <c r="BF1483"/>
  <c r="T1483"/>
  <c r="R1483"/>
  <c r="P1483"/>
  <c r="BI1481"/>
  <c r="BH1481"/>
  <c r="BG1481"/>
  <c r="BF1481"/>
  <c r="T1481"/>
  <c r="R1481"/>
  <c r="P1481"/>
  <c r="BI1475"/>
  <c r="BH1475"/>
  <c r="BG1475"/>
  <c r="BF1475"/>
  <c r="T1475"/>
  <c r="R1475"/>
  <c r="P1475"/>
  <c r="BI1472"/>
  <c r="BH1472"/>
  <c r="BG1472"/>
  <c r="BF1472"/>
  <c r="T1472"/>
  <c r="R1472"/>
  <c r="P1472"/>
  <c r="BI1469"/>
  <c r="BH1469"/>
  <c r="BG1469"/>
  <c r="BF1469"/>
  <c r="T1469"/>
  <c r="R1469"/>
  <c r="P1469"/>
  <c r="BI1466"/>
  <c r="BH1466"/>
  <c r="BG1466"/>
  <c r="BF1466"/>
  <c r="T1466"/>
  <c r="R1466"/>
  <c r="P1466"/>
  <c r="BI1463"/>
  <c r="BH1463"/>
  <c r="BG1463"/>
  <c r="BF1463"/>
  <c r="T1463"/>
  <c r="R1463"/>
  <c r="P1463"/>
  <c r="BI1460"/>
  <c r="BH1460"/>
  <c r="BG1460"/>
  <c r="BF1460"/>
  <c r="T1460"/>
  <c r="R1460"/>
  <c r="P1460"/>
  <c r="BI1457"/>
  <c r="BH1457"/>
  <c r="BG1457"/>
  <c r="BF1457"/>
  <c r="T1457"/>
  <c r="R1457"/>
  <c r="P1457"/>
  <c r="BI1456"/>
  <c r="BH1456"/>
  <c r="BG1456"/>
  <c r="BF1456"/>
  <c r="T1456"/>
  <c r="R1456"/>
  <c r="P1456"/>
  <c r="BI1454"/>
  <c r="BH1454"/>
  <c r="BG1454"/>
  <c r="BF1454"/>
  <c r="T1454"/>
  <c r="R1454"/>
  <c r="P1454"/>
  <c r="BI1453"/>
  <c r="BH1453"/>
  <c r="BG1453"/>
  <c r="BF1453"/>
  <c r="T1453"/>
  <c r="R1453"/>
  <c r="P1453"/>
  <c r="BI1452"/>
  <c r="BH1452"/>
  <c r="BG1452"/>
  <c r="BF1452"/>
  <c r="T1452"/>
  <c r="R1452"/>
  <c r="P1452"/>
  <c r="BI1449"/>
  <c r="BH1449"/>
  <c r="BG1449"/>
  <c r="BF1449"/>
  <c r="T1449"/>
  <c r="R1449"/>
  <c r="P1449"/>
  <c r="BI1448"/>
  <c r="BH1448"/>
  <c r="BG1448"/>
  <c r="BF1448"/>
  <c r="T1448"/>
  <c r="R1448"/>
  <c r="P1448"/>
  <c r="BI1447"/>
  <c r="BH1447"/>
  <c r="BG1447"/>
  <c r="BF1447"/>
  <c r="T1447"/>
  <c r="R1447"/>
  <c r="P1447"/>
  <c r="BI1444"/>
  <c r="BH1444"/>
  <c r="BG1444"/>
  <c r="BF1444"/>
  <c r="T1444"/>
  <c r="R1444"/>
  <c r="P1444"/>
  <c r="BI1443"/>
  <c r="BH1443"/>
  <c r="BG1443"/>
  <c r="BF1443"/>
  <c r="T1443"/>
  <c r="R1443"/>
  <c r="P1443"/>
  <c r="BI1442"/>
  <c r="BH1442"/>
  <c r="BG1442"/>
  <c r="BF1442"/>
  <c r="T1442"/>
  <c r="R1442"/>
  <c r="P1442"/>
  <c r="BI1441"/>
  <c r="BH1441"/>
  <c r="BG1441"/>
  <c r="BF1441"/>
  <c r="T1441"/>
  <c r="R1441"/>
  <c r="P1441"/>
  <c r="BI1438"/>
  <c r="BH1438"/>
  <c r="BG1438"/>
  <c r="BF1438"/>
  <c r="T1438"/>
  <c r="R1438"/>
  <c r="P1438"/>
  <c r="BI1435"/>
  <c r="BH1435"/>
  <c r="BG1435"/>
  <c r="BF1435"/>
  <c r="T1435"/>
  <c r="R1435"/>
  <c r="P1435"/>
  <c r="BI1434"/>
  <c r="BH1434"/>
  <c r="BG1434"/>
  <c r="BF1434"/>
  <c r="T1434"/>
  <c r="R1434"/>
  <c r="P1434"/>
  <c r="BI1433"/>
  <c r="BH1433"/>
  <c r="BG1433"/>
  <c r="BF1433"/>
  <c r="T1433"/>
  <c r="R1433"/>
  <c r="P1433"/>
  <c r="BI1432"/>
  <c r="BH1432"/>
  <c r="BG1432"/>
  <c r="BF1432"/>
  <c r="T1432"/>
  <c r="R1432"/>
  <c r="P1432"/>
  <c r="BI1429"/>
  <c r="BH1429"/>
  <c r="BG1429"/>
  <c r="BF1429"/>
  <c r="T1429"/>
  <c r="R1429"/>
  <c r="P1429"/>
  <c r="BI1428"/>
  <c r="BH1428"/>
  <c r="BG1428"/>
  <c r="BF1428"/>
  <c r="T1428"/>
  <c r="R1428"/>
  <c r="P1428"/>
  <c r="BI1427"/>
  <c r="BH1427"/>
  <c r="BG1427"/>
  <c r="BF1427"/>
  <c r="T1427"/>
  <c r="R1427"/>
  <c r="P1427"/>
  <c r="BI1424"/>
  <c r="BH1424"/>
  <c r="BG1424"/>
  <c r="BF1424"/>
  <c r="T1424"/>
  <c r="R1424"/>
  <c r="P1424"/>
  <c r="BI1421"/>
  <c r="BH1421"/>
  <c r="BG1421"/>
  <c r="BF1421"/>
  <c r="T1421"/>
  <c r="R1421"/>
  <c r="P1421"/>
  <c r="BI1418"/>
  <c r="BH1418"/>
  <c r="BG1418"/>
  <c r="BF1418"/>
  <c r="T1418"/>
  <c r="R1418"/>
  <c r="P1418"/>
  <c r="BI1417"/>
  <c r="BH1417"/>
  <c r="BG1417"/>
  <c r="BF1417"/>
  <c r="T1417"/>
  <c r="R1417"/>
  <c r="P1417"/>
  <c r="BI1414"/>
  <c r="BH1414"/>
  <c r="BG1414"/>
  <c r="BF1414"/>
  <c r="T1414"/>
  <c r="R1414"/>
  <c r="P1414"/>
  <c r="BI1408"/>
  <c r="BH1408"/>
  <c r="BG1408"/>
  <c r="BF1408"/>
  <c r="T1408"/>
  <c r="R1408"/>
  <c r="P1408"/>
  <c r="BI1407"/>
  <c r="BH1407"/>
  <c r="BG1407"/>
  <c r="BF1407"/>
  <c r="T1407"/>
  <c r="R1407"/>
  <c r="P1407"/>
  <c r="BI1404"/>
  <c r="BH1404"/>
  <c r="BG1404"/>
  <c r="BF1404"/>
  <c r="T1404"/>
  <c r="R1404"/>
  <c r="P1404"/>
  <c r="BI1401"/>
  <c r="BH1401"/>
  <c r="BG1401"/>
  <c r="BF1401"/>
  <c r="T1401"/>
  <c r="R1401"/>
  <c r="P1401"/>
  <c r="BI1398"/>
  <c r="BH1398"/>
  <c r="BG1398"/>
  <c r="BF1398"/>
  <c r="T1398"/>
  <c r="R1398"/>
  <c r="P1398"/>
  <c r="BI1395"/>
  <c r="BH1395"/>
  <c r="BG1395"/>
  <c r="BF1395"/>
  <c r="T1395"/>
  <c r="R1395"/>
  <c r="P1395"/>
  <c r="BI1394"/>
  <c r="BH1394"/>
  <c r="BG1394"/>
  <c r="BF1394"/>
  <c r="T1394"/>
  <c r="R1394"/>
  <c r="P1394"/>
  <c r="BI1391"/>
  <c r="BH1391"/>
  <c r="BG1391"/>
  <c r="BF1391"/>
  <c r="T1391"/>
  <c r="R1391"/>
  <c r="P1391"/>
  <c r="BI1390"/>
  <c r="BH1390"/>
  <c r="BG1390"/>
  <c r="BF1390"/>
  <c r="T1390"/>
  <c r="R1390"/>
  <c r="P1390"/>
  <c r="BI1389"/>
  <c r="BH1389"/>
  <c r="BG1389"/>
  <c r="BF1389"/>
  <c r="T1389"/>
  <c r="R1389"/>
  <c r="P1389"/>
  <c r="BI1386"/>
  <c r="BH1386"/>
  <c r="BG1386"/>
  <c r="BF1386"/>
  <c r="T1386"/>
  <c r="R1386"/>
  <c r="P1386"/>
  <c r="BI1383"/>
  <c r="BH1383"/>
  <c r="BG1383"/>
  <c r="BF1383"/>
  <c r="T1383"/>
  <c r="R1383"/>
  <c r="P1383"/>
  <c r="BI1380"/>
  <c r="BH1380"/>
  <c r="BG1380"/>
  <c r="BF1380"/>
  <c r="T1380"/>
  <c r="R1380"/>
  <c r="P1380"/>
  <c r="BI1378"/>
  <c r="BH1378"/>
  <c r="BG1378"/>
  <c r="BF1378"/>
  <c r="T1378"/>
  <c r="R1378"/>
  <c r="P1378"/>
  <c r="BI1375"/>
  <c r="BH1375"/>
  <c r="BG1375"/>
  <c r="BF1375"/>
  <c r="T1375"/>
  <c r="R1375"/>
  <c r="P1375"/>
  <c r="BI1373"/>
  <c r="BH1373"/>
  <c r="BG1373"/>
  <c r="BF1373"/>
  <c r="T1373"/>
  <c r="R1373"/>
  <c r="P1373"/>
  <c r="BI1370"/>
  <c r="BH1370"/>
  <c r="BG1370"/>
  <c r="BF1370"/>
  <c r="T1370"/>
  <c r="R1370"/>
  <c r="P1370"/>
  <c r="BI1368"/>
  <c r="BH1368"/>
  <c r="BG1368"/>
  <c r="BF1368"/>
  <c r="T1368"/>
  <c r="R1368"/>
  <c r="P1368"/>
  <c r="BI1366"/>
  <c r="BH1366"/>
  <c r="BG1366"/>
  <c r="BF1366"/>
  <c r="T1366"/>
  <c r="R1366"/>
  <c r="P1366"/>
  <c r="BI1363"/>
  <c r="BH1363"/>
  <c r="BG1363"/>
  <c r="BF1363"/>
  <c r="T1363"/>
  <c r="R1363"/>
  <c r="P1363"/>
  <c r="BI1360"/>
  <c r="BH1360"/>
  <c r="BG1360"/>
  <c r="BF1360"/>
  <c r="T1360"/>
  <c r="R1360"/>
  <c r="P1360"/>
  <c r="BI1357"/>
  <c r="BH1357"/>
  <c r="BG1357"/>
  <c r="BF1357"/>
  <c r="T1357"/>
  <c r="R1357"/>
  <c r="P1357"/>
  <c r="BI1354"/>
  <c r="BH1354"/>
  <c r="BG1354"/>
  <c r="BF1354"/>
  <c r="T1354"/>
  <c r="R1354"/>
  <c r="P1354"/>
  <c r="BI1352"/>
  <c r="BH1352"/>
  <c r="BG1352"/>
  <c r="BF1352"/>
  <c r="T1352"/>
  <c r="R1352"/>
  <c r="P1352"/>
  <c r="BI1349"/>
  <c r="BH1349"/>
  <c r="BG1349"/>
  <c r="BF1349"/>
  <c r="T1349"/>
  <c r="R1349"/>
  <c r="P1349"/>
  <c r="BI1346"/>
  <c r="BH1346"/>
  <c r="BG1346"/>
  <c r="BF1346"/>
  <c r="T1346"/>
  <c r="R1346"/>
  <c r="P1346"/>
  <c r="BI1343"/>
  <c r="BH1343"/>
  <c r="BG1343"/>
  <c r="BF1343"/>
  <c r="T1343"/>
  <c r="R1343"/>
  <c r="P1343"/>
  <c r="BI1341"/>
  <c r="BH1341"/>
  <c r="BG1341"/>
  <c r="BF1341"/>
  <c r="T1341"/>
  <c r="R1341"/>
  <c r="P1341"/>
  <c r="BI1337"/>
  <c r="BH1337"/>
  <c r="BG1337"/>
  <c r="BF1337"/>
  <c r="T1337"/>
  <c r="R1337"/>
  <c r="P1337"/>
  <c r="BI1334"/>
  <c r="BH1334"/>
  <c r="BG1334"/>
  <c r="BF1334"/>
  <c r="T1334"/>
  <c r="R1334"/>
  <c r="P1334"/>
  <c r="BI1331"/>
  <c r="BH1331"/>
  <c r="BG1331"/>
  <c r="BF1331"/>
  <c r="T1331"/>
  <c r="R1331"/>
  <c r="P1331"/>
  <c r="BI1328"/>
  <c r="BH1328"/>
  <c r="BG1328"/>
  <c r="BF1328"/>
  <c r="T1328"/>
  <c r="R1328"/>
  <c r="P1328"/>
  <c r="BI1324"/>
  <c r="BH1324"/>
  <c r="BG1324"/>
  <c r="BF1324"/>
  <c r="T1324"/>
  <c r="R1324"/>
  <c r="P1324"/>
  <c r="BI1321"/>
  <c r="BH1321"/>
  <c r="BG1321"/>
  <c r="BF1321"/>
  <c r="T1321"/>
  <c r="R1321"/>
  <c r="P1321"/>
  <c r="BI1319"/>
  <c r="BH1319"/>
  <c r="BG1319"/>
  <c r="BF1319"/>
  <c r="T1319"/>
  <c r="R1319"/>
  <c r="P1319"/>
  <c r="BI1316"/>
  <c r="BH1316"/>
  <c r="BG1316"/>
  <c r="BF1316"/>
  <c r="T1316"/>
  <c r="R1316"/>
  <c r="P1316"/>
  <c r="BI1314"/>
  <c r="BH1314"/>
  <c r="BG1314"/>
  <c r="BF1314"/>
  <c r="T1314"/>
  <c r="R1314"/>
  <c r="P1314"/>
  <c r="BI1312"/>
  <c r="BH1312"/>
  <c r="BG1312"/>
  <c r="BF1312"/>
  <c r="T1312"/>
  <c r="R1312"/>
  <c r="P1312"/>
  <c r="BI1306"/>
  <c r="BH1306"/>
  <c r="BG1306"/>
  <c r="BF1306"/>
  <c r="T1306"/>
  <c r="R1306"/>
  <c r="P1306"/>
  <c r="BI1304"/>
  <c r="BH1304"/>
  <c r="BG1304"/>
  <c r="BF1304"/>
  <c r="T1304"/>
  <c r="R1304"/>
  <c r="P1304"/>
  <c r="BI1302"/>
  <c r="BH1302"/>
  <c r="BG1302"/>
  <c r="BF1302"/>
  <c r="T1302"/>
  <c r="R1302"/>
  <c r="P1302"/>
  <c r="BI1297"/>
  <c r="BH1297"/>
  <c r="BG1297"/>
  <c r="BF1297"/>
  <c r="T1297"/>
  <c r="R1297"/>
  <c r="P1297"/>
  <c r="BI1295"/>
  <c r="BH1295"/>
  <c r="BG1295"/>
  <c r="BF1295"/>
  <c r="T1295"/>
  <c r="R1295"/>
  <c r="P1295"/>
  <c r="BI1287"/>
  <c r="BH1287"/>
  <c r="BG1287"/>
  <c r="BF1287"/>
  <c r="T1287"/>
  <c r="R1287"/>
  <c r="P1287"/>
  <c r="BI1284"/>
  <c r="BH1284"/>
  <c r="BG1284"/>
  <c r="BF1284"/>
  <c r="T1284"/>
  <c r="R1284"/>
  <c r="P1284"/>
  <c r="BI1283"/>
  <c r="BH1283"/>
  <c r="BG1283"/>
  <c r="BF1283"/>
  <c r="T1283"/>
  <c r="R1283"/>
  <c r="P1283"/>
  <c r="BI1282"/>
  <c r="BH1282"/>
  <c r="BG1282"/>
  <c r="BF1282"/>
  <c r="T1282"/>
  <c r="R1282"/>
  <c r="P1282"/>
  <c r="BI1281"/>
  <c r="BH1281"/>
  <c r="BG1281"/>
  <c r="BF1281"/>
  <c r="T1281"/>
  <c r="R1281"/>
  <c r="P1281"/>
  <c r="BI1278"/>
  <c r="BH1278"/>
  <c r="BG1278"/>
  <c r="BF1278"/>
  <c r="T1278"/>
  <c r="R1278"/>
  <c r="P1278"/>
  <c r="BI1275"/>
  <c r="BH1275"/>
  <c r="BG1275"/>
  <c r="BF1275"/>
  <c r="T1275"/>
  <c r="R1275"/>
  <c r="P1275"/>
  <c r="BI1273"/>
  <c r="BH1273"/>
  <c r="BG1273"/>
  <c r="BF1273"/>
  <c r="T1273"/>
  <c r="R1273"/>
  <c r="P1273"/>
  <c r="BI1269"/>
  <c r="BH1269"/>
  <c r="BG1269"/>
  <c r="BF1269"/>
  <c r="T1269"/>
  <c r="R1269"/>
  <c r="P1269"/>
  <c r="BI1265"/>
  <c r="BH1265"/>
  <c r="BG1265"/>
  <c r="BF1265"/>
  <c r="T1265"/>
  <c r="R1265"/>
  <c r="P1265"/>
  <c r="BI1263"/>
  <c r="BH1263"/>
  <c r="BG1263"/>
  <c r="BF1263"/>
  <c r="T1263"/>
  <c r="R1263"/>
  <c r="P1263"/>
  <c r="BI1261"/>
  <c r="BH1261"/>
  <c r="BG1261"/>
  <c r="BF1261"/>
  <c r="T1261"/>
  <c r="R1261"/>
  <c r="P1261"/>
  <c r="BI1259"/>
  <c r="BH1259"/>
  <c r="BG1259"/>
  <c r="BF1259"/>
  <c r="T1259"/>
  <c r="R1259"/>
  <c r="P1259"/>
  <c r="BI1255"/>
  <c r="BH1255"/>
  <c r="BG1255"/>
  <c r="BF1255"/>
  <c r="T1255"/>
  <c r="R1255"/>
  <c r="P1255"/>
  <c r="BI1253"/>
  <c r="BH1253"/>
  <c r="BG1253"/>
  <c r="BF1253"/>
  <c r="T1253"/>
  <c r="R1253"/>
  <c r="P1253"/>
  <c r="BI1249"/>
  <c r="BH1249"/>
  <c r="BG1249"/>
  <c r="BF1249"/>
  <c r="T1249"/>
  <c r="R1249"/>
  <c r="P1249"/>
  <c r="BI1247"/>
  <c r="BH1247"/>
  <c r="BG1247"/>
  <c r="BF1247"/>
  <c r="T1247"/>
  <c r="R1247"/>
  <c r="P1247"/>
  <c r="BI1245"/>
  <c r="BH1245"/>
  <c r="BG1245"/>
  <c r="BF1245"/>
  <c r="T1245"/>
  <c r="R1245"/>
  <c r="P1245"/>
  <c r="BI1243"/>
  <c r="BH1243"/>
  <c r="BG1243"/>
  <c r="BF1243"/>
  <c r="T1243"/>
  <c r="R1243"/>
  <c r="P1243"/>
  <c r="BI1240"/>
  <c r="BH1240"/>
  <c r="BG1240"/>
  <c r="BF1240"/>
  <c r="T1240"/>
  <c r="R1240"/>
  <c r="P1240"/>
  <c r="BI1237"/>
  <c r="BH1237"/>
  <c r="BG1237"/>
  <c r="BF1237"/>
  <c r="T1237"/>
  <c r="R1237"/>
  <c r="P1237"/>
  <c r="BI1235"/>
  <c r="BH1235"/>
  <c r="BG1235"/>
  <c r="BF1235"/>
  <c r="T1235"/>
  <c r="R1235"/>
  <c r="P1235"/>
  <c r="BI1233"/>
  <c r="BH1233"/>
  <c r="BG1233"/>
  <c r="BF1233"/>
  <c r="T1233"/>
  <c r="R1233"/>
  <c r="P1233"/>
  <c r="BI1231"/>
  <c r="BH1231"/>
  <c r="BG1231"/>
  <c r="BF1231"/>
  <c r="T1231"/>
  <c r="R1231"/>
  <c r="P1231"/>
  <c r="BI1228"/>
  <c r="BH1228"/>
  <c r="BG1228"/>
  <c r="BF1228"/>
  <c r="T1228"/>
  <c r="R1228"/>
  <c r="P1228"/>
  <c r="BI1225"/>
  <c r="BH1225"/>
  <c r="BG1225"/>
  <c r="BF1225"/>
  <c r="T1225"/>
  <c r="R1225"/>
  <c r="P1225"/>
  <c r="BI1222"/>
  <c r="BH1222"/>
  <c r="BG1222"/>
  <c r="BF1222"/>
  <c r="T1222"/>
  <c r="R1222"/>
  <c r="P1222"/>
  <c r="BI1219"/>
  <c r="BH1219"/>
  <c r="BG1219"/>
  <c r="BF1219"/>
  <c r="T1219"/>
  <c r="R1219"/>
  <c r="P1219"/>
  <c r="BI1216"/>
  <c r="BH1216"/>
  <c r="BG1216"/>
  <c r="BF1216"/>
  <c r="T1216"/>
  <c r="R1216"/>
  <c r="P1216"/>
  <c r="BI1214"/>
  <c r="BH1214"/>
  <c r="BG1214"/>
  <c r="BF1214"/>
  <c r="T1214"/>
  <c r="R1214"/>
  <c r="P1214"/>
  <c r="BI1212"/>
  <c r="BH1212"/>
  <c r="BG1212"/>
  <c r="BF1212"/>
  <c r="T1212"/>
  <c r="R1212"/>
  <c r="P1212"/>
  <c r="BI1206"/>
  <c r="BH1206"/>
  <c r="BG1206"/>
  <c r="BF1206"/>
  <c r="T1206"/>
  <c r="R1206"/>
  <c r="P1206"/>
  <c r="BI1198"/>
  <c r="BH1198"/>
  <c r="BG1198"/>
  <c r="BF1198"/>
  <c r="T1198"/>
  <c r="R1198"/>
  <c r="P1198"/>
  <c r="BI1192"/>
  <c r="BH1192"/>
  <c r="BG1192"/>
  <c r="BF1192"/>
  <c r="T1192"/>
  <c r="R1192"/>
  <c r="P1192"/>
  <c r="BI1190"/>
  <c r="BH1190"/>
  <c r="BG1190"/>
  <c r="BF1190"/>
  <c r="T1190"/>
  <c r="R1190"/>
  <c r="P1190"/>
  <c r="BI1188"/>
  <c r="BH1188"/>
  <c r="BG1188"/>
  <c r="BF1188"/>
  <c r="T1188"/>
  <c r="R1188"/>
  <c r="P1188"/>
  <c r="BI1183"/>
  <c r="BH1183"/>
  <c r="BG1183"/>
  <c r="BF1183"/>
  <c r="T1183"/>
  <c r="R1183"/>
  <c r="P1183"/>
  <c r="BI1173"/>
  <c r="BH1173"/>
  <c r="BG1173"/>
  <c r="BF1173"/>
  <c r="T1173"/>
  <c r="R1173"/>
  <c r="P1173"/>
  <c r="BI1171"/>
  <c r="BH1171"/>
  <c r="BG1171"/>
  <c r="BF1171"/>
  <c r="T1171"/>
  <c r="R1171"/>
  <c r="P1171"/>
  <c r="BI1165"/>
  <c r="BH1165"/>
  <c r="BG1165"/>
  <c r="BF1165"/>
  <c r="T1165"/>
  <c r="R1165"/>
  <c r="P1165"/>
  <c r="BI1162"/>
  <c r="BH1162"/>
  <c r="BG1162"/>
  <c r="BF1162"/>
  <c r="T1162"/>
  <c r="R1162"/>
  <c r="P1162"/>
  <c r="BI1156"/>
  <c r="BH1156"/>
  <c r="BG1156"/>
  <c r="BF1156"/>
  <c r="T1156"/>
  <c r="R1156"/>
  <c r="P1156"/>
  <c r="BI1150"/>
  <c r="BH1150"/>
  <c r="BG1150"/>
  <c r="BF1150"/>
  <c r="T1150"/>
  <c r="R1150"/>
  <c r="P1150"/>
  <c r="BI1146"/>
  <c r="BH1146"/>
  <c r="BG1146"/>
  <c r="BF1146"/>
  <c r="T1146"/>
  <c r="R1146"/>
  <c r="P1146"/>
  <c r="BI1144"/>
  <c r="BH1144"/>
  <c r="BG1144"/>
  <c r="BF1144"/>
  <c r="T1144"/>
  <c r="R1144"/>
  <c r="P1144"/>
  <c r="BI1140"/>
  <c r="BH1140"/>
  <c r="BG1140"/>
  <c r="BF1140"/>
  <c r="T1140"/>
  <c r="R1140"/>
  <c r="P1140"/>
  <c r="BI1136"/>
  <c r="BH1136"/>
  <c r="BG1136"/>
  <c r="BF1136"/>
  <c r="T1136"/>
  <c r="R1136"/>
  <c r="P1136"/>
  <c r="BI1133"/>
  <c r="BH1133"/>
  <c r="BG1133"/>
  <c r="BF1133"/>
  <c r="T1133"/>
  <c r="R1133"/>
  <c r="P1133"/>
  <c r="BI1129"/>
  <c r="BH1129"/>
  <c r="BG1129"/>
  <c r="BF1129"/>
  <c r="T1129"/>
  <c r="T1128"/>
  <c r="R1129"/>
  <c r="R1128"/>
  <c r="P1129"/>
  <c r="P1128"/>
  <c r="BI1126"/>
  <c r="BH1126"/>
  <c r="BG1126"/>
  <c r="BF1126"/>
  <c r="T1126"/>
  <c r="R1126"/>
  <c r="P1126"/>
  <c r="BI1124"/>
  <c r="BH1124"/>
  <c r="BG1124"/>
  <c r="BF1124"/>
  <c r="T1124"/>
  <c r="R1124"/>
  <c r="P1124"/>
  <c r="BI1121"/>
  <c r="BH1121"/>
  <c r="BG1121"/>
  <c r="BF1121"/>
  <c r="T1121"/>
  <c r="R1121"/>
  <c r="P1121"/>
  <c r="BI1119"/>
  <c r="BH1119"/>
  <c r="BG1119"/>
  <c r="BF1119"/>
  <c r="T1119"/>
  <c r="R1119"/>
  <c r="P1119"/>
  <c r="BI1117"/>
  <c r="BH1117"/>
  <c r="BG1117"/>
  <c r="BF1117"/>
  <c r="T1117"/>
  <c r="R1117"/>
  <c r="P1117"/>
  <c r="BI1114"/>
  <c r="BH1114"/>
  <c r="BG1114"/>
  <c r="BF1114"/>
  <c r="T1114"/>
  <c r="R1114"/>
  <c r="P1114"/>
  <c r="BI1112"/>
  <c r="BH1112"/>
  <c r="BG1112"/>
  <c r="BF1112"/>
  <c r="T1112"/>
  <c r="R1112"/>
  <c r="P1112"/>
  <c r="BI1110"/>
  <c r="BH1110"/>
  <c r="BG1110"/>
  <c r="BF1110"/>
  <c r="T1110"/>
  <c r="R1110"/>
  <c r="P1110"/>
  <c r="BI1107"/>
  <c r="BH1107"/>
  <c r="BG1107"/>
  <c r="BF1107"/>
  <c r="T1107"/>
  <c r="R1107"/>
  <c r="P1107"/>
  <c r="BI1104"/>
  <c r="BH1104"/>
  <c r="BG1104"/>
  <c r="BF1104"/>
  <c r="T1104"/>
  <c r="R1104"/>
  <c r="P1104"/>
  <c r="BI1100"/>
  <c r="BH1100"/>
  <c r="BG1100"/>
  <c r="BF1100"/>
  <c r="T1100"/>
  <c r="R1100"/>
  <c r="P1100"/>
  <c r="BI1087"/>
  <c r="BH1087"/>
  <c r="BG1087"/>
  <c r="BF1087"/>
  <c r="T1087"/>
  <c r="R1087"/>
  <c r="P1087"/>
  <c r="BI1083"/>
  <c r="BH1083"/>
  <c r="BG1083"/>
  <c r="BF1083"/>
  <c r="T1083"/>
  <c r="R1083"/>
  <c r="P1083"/>
  <c r="BI1080"/>
  <c r="BH1080"/>
  <c r="BG1080"/>
  <c r="BF1080"/>
  <c r="T1080"/>
  <c r="R1080"/>
  <c r="P1080"/>
  <c r="BI1077"/>
  <c r="BH1077"/>
  <c r="BG1077"/>
  <c r="BF1077"/>
  <c r="T1077"/>
  <c r="R1077"/>
  <c r="P1077"/>
  <c r="BI1072"/>
  <c r="BH1072"/>
  <c r="BG1072"/>
  <c r="BF1072"/>
  <c r="T1072"/>
  <c r="R1072"/>
  <c r="P1072"/>
  <c r="BI1069"/>
  <c r="BH1069"/>
  <c r="BG1069"/>
  <c r="BF1069"/>
  <c r="T1069"/>
  <c r="R1069"/>
  <c r="P1069"/>
  <c r="BI1066"/>
  <c r="BH1066"/>
  <c r="BG1066"/>
  <c r="BF1066"/>
  <c r="T1066"/>
  <c r="R1066"/>
  <c r="P1066"/>
  <c r="BI1063"/>
  <c r="BH1063"/>
  <c r="BG1063"/>
  <c r="BF1063"/>
  <c r="T1063"/>
  <c r="R1063"/>
  <c r="P1063"/>
  <c r="BI1060"/>
  <c r="BH1060"/>
  <c r="BG1060"/>
  <c r="BF1060"/>
  <c r="T1060"/>
  <c r="R1060"/>
  <c r="P1060"/>
  <c r="BI1057"/>
  <c r="BH1057"/>
  <c r="BG1057"/>
  <c r="BF1057"/>
  <c r="T1057"/>
  <c r="R1057"/>
  <c r="P1057"/>
  <c r="BI1054"/>
  <c r="BH1054"/>
  <c r="BG1054"/>
  <c r="BF1054"/>
  <c r="T1054"/>
  <c r="R1054"/>
  <c r="P1054"/>
  <c r="BI1051"/>
  <c r="BH1051"/>
  <c r="BG1051"/>
  <c r="BF1051"/>
  <c r="T1051"/>
  <c r="R1051"/>
  <c r="P1051"/>
  <c r="BI1048"/>
  <c r="BH1048"/>
  <c r="BG1048"/>
  <c r="BF1048"/>
  <c r="T1048"/>
  <c r="R1048"/>
  <c r="P1048"/>
  <c r="BI1046"/>
  <c r="BH1046"/>
  <c r="BG1046"/>
  <c r="BF1046"/>
  <c r="T1046"/>
  <c r="R1046"/>
  <c r="P1046"/>
  <c r="BI1045"/>
  <c r="BH1045"/>
  <c r="BG1045"/>
  <c r="BF1045"/>
  <c r="T1045"/>
  <c r="R1045"/>
  <c r="P1045"/>
  <c r="BI1040"/>
  <c r="BH1040"/>
  <c r="BG1040"/>
  <c r="BF1040"/>
  <c r="T1040"/>
  <c r="R1040"/>
  <c r="P1040"/>
  <c r="BI1025"/>
  <c r="BH1025"/>
  <c r="BG1025"/>
  <c r="BF1025"/>
  <c r="T1025"/>
  <c r="R1025"/>
  <c r="P1025"/>
  <c r="BI1021"/>
  <c r="BH1021"/>
  <c r="BG1021"/>
  <c r="BF1021"/>
  <c r="T1021"/>
  <c r="R1021"/>
  <c r="P1021"/>
  <c r="BI1018"/>
  <c r="BH1018"/>
  <c r="BG1018"/>
  <c r="BF1018"/>
  <c r="T1018"/>
  <c r="R1018"/>
  <c r="P1018"/>
  <c r="BI1004"/>
  <c r="BH1004"/>
  <c r="BG1004"/>
  <c r="BF1004"/>
  <c r="T1004"/>
  <c r="R1004"/>
  <c r="P1004"/>
  <c r="BI1000"/>
  <c r="BH1000"/>
  <c r="BG1000"/>
  <c r="BF1000"/>
  <c r="T1000"/>
  <c r="R1000"/>
  <c r="P1000"/>
  <c r="BI997"/>
  <c r="BH997"/>
  <c r="BG997"/>
  <c r="BF997"/>
  <c r="T997"/>
  <c r="R997"/>
  <c r="P997"/>
  <c r="BI987"/>
  <c r="BH987"/>
  <c r="BG987"/>
  <c r="BF987"/>
  <c r="T987"/>
  <c r="R987"/>
  <c r="P987"/>
  <c r="BI977"/>
  <c r="BH977"/>
  <c r="BG977"/>
  <c r="BF977"/>
  <c r="T977"/>
  <c r="R977"/>
  <c r="P977"/>
  <c r="BI969"/>
  <c r="BH969"/>
  <c r="BG969"/>
  <c r="BF969"/>
  <c r="T969"/>
  <c r="R969"/>
  <c r="P969"/>
  <c r="BI966"/>
  <c r="BH966"/>
  <c r="BG966"/>
  <c r="BF966"/>
  <c r="T966"/>
  <c r="R966"/>
  <c r="P966"/>
  <c r="BI964"/>
  <c r="BH964"/>
  <c r="BG964"/>
  <c r="BF964"/>
  <c r="T964"/>
  <c r="R964"/>
  <c r="P964"/>
  <c r="BI962"/>
  <c r="BH962"/>
  <c r="BG962"/>
  <c r="BF962"/>
  <c r="T962"/>
  <c r="R962"/>
  <c r="P962"/>
  <c r="BI960"/>
  <c r="BH960"/>
  <c r="BG960"/>
  <c r="BF960"/>
  <c r="T960"/>
  <c r="R960"/>
  <c r="P960"/>
  <c r="BI951"/>
  <c r="BH951"/>
  <c r="BG951"/>
  <c r="BF951"/>
  <c r="T951"/>
  <c r="R951"/>
  <c r="P951"/>
  <c r="BI949"/>
  <c r="BH949"/>
  <c r="BG949"/>
  <c r="BF949"/>
  <c r="T949"/>
  <c r="R949"/>
  <c r="P949"/>
  <c r="BI940"/>
  <c r="BH940"/>
  <c r="BG940"/>
  <c r="BF940"/>
  <c r="T940"/>
  <c r="R940"/>
  <c r="P940"/>
  <c r="BI935"/>
  <c r="BH935"/>
  <c r="BG935"/>
  <c r="BF935"/>
  <c r="T935"/>
  <c r="R935"/>
  <c r="P935"/>
  <c r="BI930"/>
  <c r="BH930"/>
  <c r="BG930"/>
  <c r="BF930"/>
  <c r="T930"/>
  <c r="R930"/>
  <c r="P930"/>
  <c r="BI919"/>
  <c r="BH919"/>
  <c r="BG919"/>
  <c r="BF919"/>
  <c r="T919"/>
  <c r="R919"/>
  <c r="P919"/>
  <c r="BI916"/>
  <c r="BH916"/>
  <c r="BG916"/>
  <c r="BF916"/>
  <c r="T916"/>
  <c r="R916"/>
  <c r="P916"/>
  <c r="BI906"/>
  <c r="BH906"/>
  <c r="BG906"/>
  <c r="BF906"/>
  <c r="T906"/>
  <c r="R906"/>
  <c r="P906"/>
  <c r="BI900"/>
  <c r="BH900"/>
  <c r="BG900"/>
  <c r="BF900"/>
  <c r="T900"/>
  <c r="R900"/>
  <c r="P900"/>
  <c r="BI895"/>
  <c r="BH895"/>
  <c r="BG895"/>
  <c r="BF895"/>
  <c r="T895"/>
  <c r="R895"/>
  <c r="P895"/>
  <c r="BI892"/>
  <c r="BH892"/>
  <c r="BG892"/>
  <c r="BF892"/>
  <c r="T892"/>
  <c r="R892"/>
  <c r="P892"/>
  <c r="BI884"/>
  <c r="BH884"/>
  <c r="BG884"/>
  <c r="BF884"/>
  <c r="T884"/>
  <c r="R884"/>
  <c r="P884"/>
  <c r="BI869"/>
  <c r="BH869"/>
  <c r="BG869"/>
  <c r="BF869"/>
  <c r="T869"/>
  <c r="R869"/>
  <c r="P869"/>
  <c r="BI862"/>
  <c r="BH862"/>
  <c r="BG862"/>
  <c r="BF862"/>
  <c r="T862"/>
  <c r="R862"/>
  <c r="P862"/>
  <c r="BI859"/>
  <c r="BH859"/>
  <c r="BG859"/>
  <c r="BF859"/>
  <c r="T859"/>
  <c r="R859"/>
  <c r="P859"/>
  <c r="BI845"/>
  <c r="BH845"/>
  <c r="BG845"/>
  <c r="BF845"/>
  <c r="T845"/>
  <c r="R845"/>
  <c r="P845"/>
  <c r="BI822"/>
  <c r="BH822"/>
  <c r="BG822"/>
  <c r="BF822"/>
  <c r="T822"/>
  <c r="R822"/>
  <c r="P822"/>
  <c r="BI817"/>
  <c r="BH817"/>
  <c r="BG817"/>
  <c r="BF817"/>
  <c r="T817"/>
  <c r="R817"/>
  <c r="P817"/>
  <c r="BI809"/>
  <c r="BH809"/>
  <c r="BG809"/>
  <c r="BF809"/>
  <c r="T809"/>
  <c r="R809"/>
  <c r="P809"/>
  <c r="BI806"/>
  <c r="BH806"/>
  <c r="BG806"/>
  <c r="BF806"/>
  <c r="T806"/>
  <c r="R806"/>
  <c r="P806"/>
  <c r="BI797"/>
  <c r="BH797"/>
  <c r="BG797"/>
  <c r="BF797"/>
  <c r="T797"/>
  <c r="R797"/>
  <c r="P797"/>
  <c r="BI790"/>
  <c r="BH790"/>
  <c r="BG790"/>
  <c r="BF790"/>
  <c r="T790"/>
  <c r="R790"/>
  <c r="P790"/>
  <c r="BI784"/>
  <c r="BH784"/>
  <c r="BG784"/>
  <c r="BF784"/>
  <c r="T784"/>
  <c r="R784"/>
  <c r="P784"/>
  <c r="BI771"/>
  <c r="BH771"/>
  <c r="BG771"/>
  <c r="BF771"/>
  <c r="T771"/>
  <c r="R771"/>
  <c r="P771"/>
  <c r="BI763"/>
  <c r="BH763"/>
  <c r="BG763"/>
  <c r="BF763"/>
  <c r="T763"/>
  <c r="R763"/>
  <c r="P763"/>
  <c r="BI758"/>
  <c r="BH758"/>
  <c r="BG758"/>
  <c r="BF758"/>
  <c r="T758"/>
  <c r="R758"/>
  <c r="P758"/>
  <c r="BI751"/>
  <c r="BH751"/>
  <c r="BG751"/>
  <c r="BF751"/>
  <c r="T751"/>
  <c r="R751"/>
  <c r="P751"/>
  <c r="BI750"/>
  <c r="BH750"/>
  <c r="BG750"/>
  <c r="BF750"/>
  <c r="T750"/>
  <c r="R750"/>
  <c r="P750"/>
  <c r="BI747"/>
  <c r="BH747"/>
  <c r="BG747"/>
  <c r="BF747"/>
  <c r="T747"/>
  <c r="R747"/>
  <c r="P747"/>
  <c r="BI744"/>
  <c r="BH744"/>
  <c r="BG744"/>
  <c r="BF744"/>
  <c r="T744"/>
  <c r="R744"/>
  <c r="P744"/>
  <c r="BI741"/>
  <c r="BH741"/>
  <c r="BG741"/>
  <c r="BF741"/>
  <c r="T741"/>
  <c r="R741"/>
  <c r="P741"/>
  <c r="BI737"/>
  <c r="BH737"/>
  <c r="BG737"/>
  <c r="BF737"/>
  <c r="T737"/>
  <c r="R737"/>
  <c r="P737"/>
  <c r="BI734"/>
  <c r="BH734"/>
  <c r="BG734"/>
  <c r="BF734"/>
  <c r="T734"/>
  <c r="R734"/>
  <c r="P734"/>
  <c r="BI733"/>
  <c r="BH733"/>
  <c r="BG733"/>
  <c r="BF733"/>
  <c r="T733"/>
  <c r="R733"/>
  <c r="P733"/>
  <c r="BI730"/>
  <c r="BH730"/>
  <c r="BG730"/>
  <c r="BF730"/>
  <c r="T730"/>
  <c r="R730"/>
  <c r="P730"/>
  <c r="BI727"/>
  <c r="BH727"/>
  <c r="BG727"/>
  <c r="BF727"/>
  <c r="T727"/>
  <c r="R727"/>
  <c r="P727"/>
  <c r="BI724"/>
  <c r="BH724"/>
  <c r="BG724"/>
  <c r="BF724"/>
  <c r="T724"/>
  <c r="R724"/>
  <c r="P724"/>
  <c r="BI721"/>
  <c r="BH721"/>
  <c r="BG721"/>
  <c r="BF721"/>
  <c r="T721"/>
  <c r="R721"/>
  <c r="P721"/>
  <c r="BI718"/>
  <c r="BH718"/>
  <c r="BG718"/>
  <c r="BF718"/>
  <c r="T718"/>
  <c r="R718"/>
  <c r="P718"/>
  <c r="BI715"/>
  <c r="BH715"/>
  <c r="BG715"/>
  <c r="BF715"/>
  <c r="T715"/>
  <c r="R715"/>
  <c r="P715"/>
  <c r="BI712"/>
  <c r="BH712"/>
  <c r="BG712"/>
  <c r="BF712"/>
  <c r="T712"/>
  <c r="R712"/>
  <c r="P712"/>
  <c r="BI709"/>
  <c r="BH709"/>
  <c r="BG709"/>
  <c r="BF709"/>
  <c r="T709"/>
  <c r="R709"/>
  <c r="P709"/>
  <c r="BI706"/>
  <c r="BH706"/>
  <c r="BG706"/>
  <c r="BF706"/>
  <c r="T706"/>
  <c r="R706"/>
  <c r="P706"/>
  <c r="BI703"/>
  <c r="BH703"/>
  <c r="BG703"/>
  <c r="BF703"/>
  <c r="T703"/>
  <c r="R703"/>
  <c r="P703"/>
  <c r="BI700"/>
  <c r="BH700"/>
  <c r="BG700"/>
  <c r="BF700"/>
  <c r="T700"/>
  <c r="R700"/>
  <c r="P700"/>
  <c r="BI697"/>
  <c r="BH697"/>
  <c r="BG697"/>
  <c r="BF697"/>
  <c r="T697"/>
  <c r="R697"/>
  <c r="P697"/>
  <c r="BI695"/>
  <c r="BH695"/>
  <c r="BG695"/>
  <c r="BF695"/>
  <c r="T695"/>
  <c r="R695"/>
  <c r="P695"/>
  <c r="BI692"/>
  <c r="BH692"/>
  <c r="BG692"/>
  <c r="BF692"/>
  <c r="T692"/>
  <c r="R692"/>
  <c r="P692"/>
  <c r="BI690"/>
  <c r="BH690"/>
  <c r="BG690"/>
  <c r="BF690"/>
  <c r="T690"/>
  <c r="R690"/>
  <c r="P690"/>
  <c r="BI688"/>
  <c r="BH688"/>
  <c r="BG688"/>
  <c r="BF688"/>
  <c r="T688"/>
  <c r="R688"/>
  <c r="P688"/>
  <c r="BI685"/>
  <c r="BH685"/>
  <c r="BG685"/>
  <c r="BF685"/>
  <c r="T685"/>
  <c r="R685"/>
  <c r="P685"/>
  <c r="BI682"/>
  <c r="BH682"/>
  <c r="BG682"/>
  <c r="BF682"/>
  <c r="T682"/>
  <c r="R682"/>
  <c r="P682"/>
  <c r="BI679"/>
  <c r="BH679"/>
  <c r="BG679"/>
  <c r="BF679"/>
  <c r="T679"/>
  <c r="R679"/>
  <c r="P679"/>
  <c r="BI675"/>
  <c r="BH675"/>
  <c r="BG675"/>
  <c r="BF675"/>
  <c r="T675"/>
  <c r="R675"/>
  <c r="P675"/>
  <c r="BI673"/>
  <c r="BH673"/>
  <c r="BG673"/>
  <c r="BF673"/>
  <c r="T673"/>
  <c r="R673"/>
  <c r="P673"/>
  <c r="BI670"/>
  <c r="BH670"/>
  <c r="BG670"/>
  <c r="BF670"/>
  <c r="T670"/>
  <c r="R670"/>
  <c r="P670"/>
  <c r="BI668"/>
  <c r="BH668"/>
  <c r="BG668"/>
  <c r="BF668"/>
  <c r="T668"/>
  <c r="R668"/>
  <c r="P668"/>
  <c r="BI665"/>
  <c r="BH665"/>
  <c r="BG665"/>
  <c r="BF665"/>
  <c r="T665"/>
  <c r="R665"/>
  <c r="P665"/>
  <c r="BI662"/>
  <c r="BH662"/>
  <c r="BG662"/>
  <c r="BF662"/>
  <c r="T662"/>
  <c r="R662"/>
  <c r="P662"/>
  <c r="BI659"/>
  <c r="BH659"/>
  <c r="BG659"/>
  <c r="BF659"/>
  <c r="T659"/>
  <c r="R659"/>
  <c r="P659"/>
  <c r="BI656"/>
  <c r="BH656"/>
  <c r="BG656"/>
  <c r="BF656"/>
  <c r="T656"/>
  <c r="R656"/>
  <c r="P656"/>
  <c r="BI653"/>
  <c r="BH653"/>
  <c r="BG653"/>
  <c r="BF653"/>
  <c r="T653"/>
  <c r="R653"/>
  <c r="P653"/>
  <c r="BI650"/>
  <c r="BH650"/>
  <c r="BG650"/>
  <c r="BF650"/>
  <c r="T650"/>
  <c r="R650"/>
  <c r="P650"/>
  <c r="BI647"/>
  <c r="BH647"/>
  <c r="BG647"/>
  <c r="BF647"/>
  <c r="T647"/>
  <c r="R647"/>
  <c r="P647"/>
  <c r="BI637"/>
  <c r="BH637"/>
  <c r="BG637"/>
  <c r="BF637"/>
  <c r="T637"/>
  <c r="R637"/>
  <c r="P637"/>
  <c r="BI634"/>
  <c r="BH634"/>
  <c r="BG634"/>
  <c r="BF634"/>
  <c r="T634"/>
  <c r="R634"/>
  <c r="P634"/>
  <c r="BI631"/>
  <c r="BH631"/>
  <c r="BG631"/>
  <c r="BF631"/>
  <c r="T631"/>
  <c r="R631"/>
  <c r="P631"/>
  <c r="BI628"/>
  <c r="BH628"/>
  <c r="BG628"/>
  <c r="BF628"/>
  <c r="T628"/>
  <c r="R628"/>
  <c r="P628"/>
  <c r="BI623"/>
  <c r="BH623"/>
  <c r="BG623"/>
  <c r="BF623"/>
  <c r="T623"/>
  <c r="R623"/>
  <c r="P623"/>
  <c r="BI617"/>
  <c r="BH617"/>
  <c r="BG617"/>
  <c r="BF617"/>
  <c r="T617"/>
  <c r="R617"/>
  <c r="P617"/>
  <c r="BI614"/>
  <c r="BH614"/>
  <c r="BG614"/>
  <c r="BF614"/>
  <c r="T614"/>
  <c r="R614"/>
  <c r="P614"/>
  <c r="BI611"/>
  <c r="BH611"/>
  <c r="BG611"/>
  <c r="BF611"/>
  <c r="T611"/>
  <c r="R611"/>
  <c r="P611"/>
  <c r="BI608"/>
  <c r="BH608"/>
  <c r="BG608"/>
  <c r="BF608"/>
  <c r="T608"/>
  <c r="R608"/>
  <c r="P608"/>
  <c r="BI606"/>
  <c r="BH606"/>
  <c r="BG606"/>
  <c r="BF606"/>
  <c r="T606"/>
  <c r="R606"/>
  <c r="P606"/>
  <c r="BI600"/>
  <c r="BH600"/>
  <c r="BG600"/>
  <c r="BF600"/>
  <c r="T600"/>
  <c r="R600"/>
  <c r="P600"/>
  <c r="BI597"/>
  <c r="BH597"/>
  <c r="BG597"/>
  <c r="BF597"/>
  <c r="T597"/>
  <c r="R597"/>
  <c r="P597"/>
  <c r="BI592"/>
  <c r="BH592"/>
  <c r="BG592"/>
  <c r="BF592"/>
  <c r="T592"/>
  <c r="R592"/>
  <c r="P592"/>
  <c r="BI586"/>
  <c r="BH586"/>
  <c r="BG586"/>
  <c r="BF586"/>
  <c r="T586"/>
  <c r="R586"/>
  <c r="P586"/>
  <c r="BI583"/>
  <c r="BH583"/>
  <c r="BG583"/>
  <c r="BF583"/>
  <c r="T583"/>
  <c r="R583"/>
  <c r="P583"/>
  <c r="BI574"/>
  <c r="BH574"/>
  <c r="BG574"/>
  <c r="BF574"/>
  <c r="T574"/>
  <c r="R574"/>
  <c r="P574"/>
  <c r="BI565"/>
  <c r="BH565"/>
  <c r="BG565"/>
  <c r="BF565"/>
  <c r="T565"/>
  <c r="R565"/>
  <c r="P565"/>
  <c r="BI562"/>
  <c r="BH562"/>
  <c r="BG562"/>
  <c r="BF562"/>
  <c r="T562"/>
  <c r="R562"/>
  <c r="P562"/>
  <c r="BI553"/>
  <c r="BH553"/>
  <c r="BG553"/>
  <c r="BF553"/>
  <c r="T553"/>
  <c r="R553"/>
  <c r="P553"/>
  <c r="BI550"/>
  <c r="BH550"/>
  <c r="BG550"/>
  <c r="BF550"/>
  <c r="T550"/>
  <c r="R550"/>
  <c r="P550"/>
  <c r="BI547"/>
  <c r="BH547"/>
  <c r="BG547"/>
  <c r="BF547"/>
  <c r="T547"/>
  <c r="R547"/>
  <c r="P547"/>
  <c r="BI542"/>
  <c r="BH542"/>
  <c r="BG542"/>
  <c r="BF542"/>
  <c r="T542"/>
  <c r="R542"/>
  <c r="P542"/>
  <c r="BI539"/>
  <c r="BH539"/>
  <c r="BG539"/>
  <c r="BF539"/>
  <c r="T539"/>
  <c r="R539"/>
  <c r="P539"/>
  <c r="BI536"/>
  <c r="BH536"/>
  <c r="BG536"/>
  <c r="BF536"/>
  <c r="T536"/>
  <c r="R536"/>
  <c r="P536"/>
  <c r="BI533"/>
  <c r="BH533"/>
  <c r="BG533"/>
  <c r="BF533"/>
  <c r="T533"/>
  <c r="R533"/>
  <c r="P533"/>
  <c r="BI524"/>
  <c r="BH524"/>
  <c r="BG524"/>
  <c r="BF524"/>
  <c r="T524"/>
  <c r="R524"/>
  <c r="P524"/>
  <c r="BI522"/>
  <c r="BH522"/>
  <c r="BG522"/>
  <c r="BF522"/>
  <c r="T522"/>
  <c r="R522"/>
  <c r="P522"/>
  <c r="BI510"/>
  <c r="BH510"/>
  <c r="BG510"/>
  <c r="BF510"/>
  <c r="T510"/>
  <c r="R510"/>
  <c r="P510"/>
  <c r="BI504"/>
  <c r="BH504"/>
  <c r="BG504"/>
  <c r="BF504"/>
  <c r="T504"/>
  <c r="R504"/>
  <c r="P504"/>
  <c r="BI501"/>
  <c r="BH501"/>
  <c r="BG501"/>
  <c r="BF501"/>
  <c r="T501"/>
  <c r="R501"/>
  <c r="P501"/>
  <c r="BI492"/>
  <c r="BH492"/>
  <c r="BG492"/>
  <c r="BF492"/>
  <c r="T492"/>
  <c r="R492"/>
  <c r="P492"/>
  <c r="BI489"/>
  <c r="BH489"/>
  <c r="BG489"/>
  <c r="BF489"/>
  <c r="T489"/>
  <c r="R489"/>
  <c r="P489"/>
  <c r="BI486"/>
  <c r="BH486"/>
  <c r="BG486"/>
  <c r="BF486"/>
  <c r="T486"/>
  <c r="R486"/>
  <c r="P486"/>
  <c r="BI482"/>
  <c r="BH482"/>
  <c r="BG482"/>
  <c r="BF482"/>
  <c r="T482"/>
  <c r="R482"/>
  <c r="P482"/>
  <c r="BI479"/>
  <c r="BH479"/>
  <c r="BG479"/>
  <c r="BF479"/>
  <c r="T479"/>
  <c r="R479"/>
  <c r="P479"/>
  <c r="BI476"/>
  <c r="BH476"/>
  <c r="BG476"/>
  <c r="BF476"/>
  <c r="T476"/>
  <c r="R476"/>
  <c r="P476"/>
  <c r="BI473"/>
  <c r="BH473"/>
  <c r="BG473"/>
  <c r="BF473"/>
  <c r="T473"/>
  <c r="R473"/>
  <c r="P473"/>
  <c r="BI470"/>
  <c r="BH470"/>
  <c r="BG470"/>
  <c r="BF470"/>
  <c r="T470"/>
  <c r="R470"/>
  <c r="P470"/>
  <c r="BI466"/>
  <c r="BH466"/>
  <c r="BG466"/>
  <c r="BF466"/>
  <c r="T466"/>
  <c r="R466"/>
  <c r="P466"/>
  <c r="BI463"/>
  <c r="BH463"/>
  <c r="BG463"/>
  <c r="BF463"/>
  <c r="T463"/>
  <c r="R463"/>
  <c r="P463"/>
  <c r="BI456"/>
  <c r="BH456"/>
  <c r="BG456"/>
  <c r="BF456"/>
  <c r="T456"/>
  <c r="R456"/>
  <c r="P456"/>
  <c r="BI449"/>
  <c r="BH449"/>
  <c r="BG449"/>
  <c r="BF449"/>
  <c r="T449"/>
  <c r="R449"/>
  <c r="P449"/>
  <c r="BI446"/>
  <c r="BH446"/>
  <c r="BG446"/>
  <c r="BF446"/>
  <c r="T446"/>
  <c r="R446"/>
  <c r="P446"/>
  <c r="BI445"/>
  <c r="BH445"/>
  <c r="BG445"/>
  <c r="BF445"/>
  <c r="T445"/>
  <c r="R445"/>
  <c r="P445"/>
  <c r="BI442"/>
  <c r="BH442"/>
  <c r="BG442"/>
  <c r="BF442"/>
  <c r="T442"/>
  <c r="R442"/>
  <c r="P442"/>
  <c r="BI441"/>
  <c r="BH441"/>
  <c r="BG441"/>
  <c r="BF441"/>
  <c r="T441"/>
  <c r="R441"/>
  <c r="P441"/>
  <c r="BI440"/>
  <c r="BH440"/>
  <c r="BG440"/>
  <c r="BF440"/>
  <c r="T440"/>
  <c r="R440"/>
  <c r="P440"/>
  <c r="BI439"/>
  <c r="BH439"/>
  <c r="BG439"/>
  <c r="BF439"/>
  <c r="T439"/>
  <c r="R439"/>
  <c r="P439"/>
  <c r="BI436"/>
  <c r="BH436"/>
  <c r="BG436"/>
  <c r="BF436"/>
  <c r="T436"/>
  <c r="R436"/>
  <c r="P436"/>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09"/>
  <c r="BH409"/>
  <c r="BG409"/>
  <c r="BF409"/>
  <c r="T409"/>
  <c r="R409"/>
  <c r="P409"/>
  <c r="BI407"/>
  <c r="BH407"/>
  <c r="BG407"/>
  <c r="BF407"/>
  <c r="T407"/>
  <c r="R407"/>
  <c r="P407"/>
  <c r="BI404"/>
  <c r="BH404"/>
  <c r="BG404"/>
  <c r="BF404"/>
  <c r="T404"/>
  <c r="R404"/>
  <c r="P404"/>
  <c r="BI401"/>
  <c r="BH401"/>
  <c r="BG401"/>
  <c r="BF401"/>
  <c r="T401"/>
  <c r="R401"/>
  <c r="P401"/>
  <c r="BI398"/>
  <c r="BH398"/>
  <c r="BG398"/>
  <c r="BF398"/>
  <c r="T398"/>
  <c r="R398"/>
  <c r="P398"/>
  <c r="BI395"/>
  <c r="BH395"/>
  <c r="BG395"/>
  <c r="BF395"/>
  <c r="T395"/>
  <c r="R395"/>
  <c r="P395"/>
  <c r="BI392"/>
  <c r="BH392"/>
  <c r="BG392"/>
  <c r="BF392"/>
  <c r="T392"/>
  <c r="R392"/>
  <c r="P392"/>
  <c r="BI391"/>
  <c r="BH391"/>
  <c r="BG391"/>
  <c r="BF391"/>
  <c r="T391"/>
  <c r="R391"/>
  <c r="P391"/>
  <c r="BI388"/>
  <c r="BH388"/>
  <c r="BG388"/>
  <c r="BF388"/>
  <c r="T388"/>
  <c r="R388"/>
  <c r="P388"/>
  <c r="BI384"/>
  <c r="BH384"/>
  <c r="BG384"/>
  <c r="BF384"/>
  <c r="T384"/>
  <c r="R384"/>
  <c r="P384"/>
  <c r="BI381"/>
  <c r="BH381"/>
  <c r="BG381"/>
  <c r="BF381"/>
  <c r="T381"/>
  <c r="R381"/>
  <c r="P381"/>
  <c r="BI379"/>
  <c r="BH379"/>
  <c r="BG379"/>
  <c r="BF379"/>
  <c r="T379"/>
  <c r="R379"/>
  <c r="P379"/>
  <c r="BI377"/>
  <c r="BH377"/>
  <c r="BG377"/>
  <c r="BF377"/>
  <c r="T377"/>
  <c r="R377"/>
  <c r="P377"/>
  <c r="BI374"/>
  <c r="BH374"/>
  <c r="BG374"/>
  <c r="BF374"/>
  <c r="T374"/>
  <c r="R374"/>
  <c r="P374"/>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2"/>
  <c r="BH352"/>
  <c r="BG352"/>
  <c r="BF352"/>
  <c r="T352"/>
  <c r="R352"/>
  <c r="P352"/>
  <c r="BI349"/>
  <c r="BH349"/>
  <c r="BG349"/>
  <c r="BF349"/>
  <c r="T349"/>
  <c r="R349"/>
  <c r="P349"/>
  <c r="BI343"/>
  <c r="BH343"/>
  <c r="BG343"/>
  <c r="BF343"/>
  <c r="T343"/>
  <c r="R343"/>
  <c r="P343"/>
  <c r="BI340"/>
  <c r="BH340"/>
  <c r="BG340"/>
  <c r="BF340"/>
  <c r="T340"/>
  <c r="R340"/>
  <c r="P340"/>
  <c r="BI335"/>
  <c r="BH335"/>
  <c r="BG335"/>
  <c r="BF335"/>
  <c r="T335"/>
  <c r="R335"/>
  <c r="P335"/>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296"/>
  <c r="BH296"/>
  <c r="BG296"/>
  <c r="BF296"/>
  <c r="T296"/>
  <c r="R296"/>
  <c r="P296"/>
  <c r="BI292"/>
  <c r="BH292"/>
  <c r="BG292"/>
  <c r="BF292"/>
  <c r="T292"/>
  <c r="R292"/>
  <c r="P292"/>
  <c r="BI289"/>
  <c r="BH289"/>
  <c r="BG289"/>
  <c r="BF289"/>
  <c r="T289"/>
  <c r="R289"/>
  <c r="P289"/>
  <c r="BI286"/>
  <c r="BH286"/>
  <c r="BG286"/>
  <c r="BF286"/>
  <c r="T286"/>
  <c r="R286"/>
  <c r="P286"/>
  <c r="BI283"/>
  <c r="BH283"/>
  <c r="BG283"/>
  <c r="BF283"/>
  <c r="T283"/>
  <c r="R283"/>
  <c r="P283"/>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5"/>
  <c r="BH255"/>
  <c r="BG255"/>
  <c r="BF255"/>
  <c r="T255"/>
  <c r="R255"/>
  <c r="P255"/>
  <c r="BI251"/>
  <c r="BH251"/>
  <c r="BG251"/>
  <c r="BF251"/>
  <c r="T251"/>
  <c r="R251"/>
  <c r="P251"/>
  <c r="BI247"/>
  <c r="BH247"/>
  <c r="BG247"/>
  <c r="BF247"/>
  <c r="T247"/>
  <c r="R247"/>
  <c r="P247"/>
  <c r="BI245"/>
  <c r="BH245"/>
  <c r="BG245"/>
  <c r="BF245"/>
  <c r="T245"/>
  <c r="R245"/>
  <c r="P245"/>
  <c r="BI240"/>
  <c r="BH240"/>
  <c r="BG240"/>
  <c r="BF240"/>
  <c r="T240"/>
  <c r="R240"/>
  <c r="P240"/>
  <c r="BI237"/>
  <c r="BH237"/>
  <c r="BG237"/>
  <c r="BF237"/>
  <c r="T237"/>
  <c r="R237"/>
  <c r="P237"/>
  <c r="BI234"/>
  <c r="BH234"/>
  <c r="BG234"/>
  <c r="BF234"/>
  <c r="T234"/>
  <c r="R234"/>
  <c r="P234"/>
  <c r="BI232"/>
  <c r="BH232"/>
  <c r="BG232"/>
  <c r="BF232"/>
  <c r="T232"/>
  <c r="R232"/>
  <c r="P232"/>
  <c r="BI229"/>
  <c r="BH229"/>
  <c r="BG229"/>
  <c r="BF229"/>
  <c r="T229"/>
  <c r="R229"/>
  <c r="P229"/>
  <c r="BI226"/>
  <c r="BH226"/>
  <c r="BG226"/>
  <c r="BF226"/>
  <c r="T226"/>
  <c r="R226"/>
  <c r="P226"/>
  <c r="BI222"/>
  <c r="BH222"/>
  <c r="BG222"/>
  <c r="BF222"/>
  <c r="T222"/>
  <c r="R222"/>
  <c r="P222"/>
  <c r="BI215"/>
  <c r="BH215"/>
  <c r="BG215"/>
  <c r="BF215"/>
  <c r="T215"/>
  <c r="R215"/>
  <c r="P215"/>
  <c r="BI212"/>
  <c r="BH212"/>
  <c r="BG212"/>
  <c r="BF212"/>
  <c r="T212"/>
  <c r="R212"/>
  <c r="P212"/>
  <c r="BI197"/>
  <c r="BH197"/>
  <c r="BG197"/>
  <c r="BF197"/>
  <c r="T197"/>
  <c r="R197"/>
  <c r="P197"/>
  <c r="BI190"/>
  <c r="BH190"/>
  <c r="BG190"/>
  <c r="BF190"/>
  <c r="T190"/>
  <c r="R190"/>
  <c r="P190"/>
  <c r="BI187"/>
  <c r="BH187"/>
  <c r="BG187"/>
  <c r="BF187"/>
  <c r="T187"/>
  <c r="R187"/>
  <c r="P187"/>
  <c r="BI178"/>
  <c r="BH178"/>
  <c r="BG178"/>
  <c r="BF178"/>
  <c r="T178"/>
  <c r="R178"/>
  <c r="P178"/>
  <c r="BI170"/>
  <c r="BH170"/>
  <c r="BG170"/>
  <c r="BF170"/>
  <c r="T170"/>
  <c r="R170"/>
  <c r="P170"/>
  <c r="BI166"/>
  <c r="BH166"/>
  <c r="BG166"/>
  <c r="BF166"/>
  <c r="T166"/>
  <c r="R166"/>
  <c r="P166"/>
  <c r="BI163"/>
  <c r="BH163"/>
  <c r="BG163"/>
  <c r="BF163"/>
  <c r="T163"/>
  <c r="R163"/>
  <c r="P163"/>
  <c r="BI159"/>
  <c r="BH159"/>
  <c r="BG159"/>
  <c r="BF159"/>
  <c r="T159"/>
  <c r="R159"/>
  <c r="P159"/>
  <c r="BI155"/>
  <c r="BH155"/>
  <c r="BG155"/>
  <c r="BF155"/>
  <c r="T155"/>
  <c r="R155"/>
  <c r="P155"/>
  <c r="BI152"/>
  <c r="BH152"/>
  <c r="BG152"/>
  <c r="BF152"/>
  <c r="T152"/>
  <c r="R152"/>
  <c r="P152"/>
  <c r="BI148"/>
  <c r="BH148"/>
  <c r="BG148"/>
  <c r="BF148"/>
  <c r="T148"/>
  <c r="R148"/>
  <c r="P148"/>
  <c r="BI139"/>
  <c r="BH139"/>
  <c r="BG139"/>
  <c r="BF139"/>
  <c r="T139"/>
  <c r="R139"/>
  <c r="P139"/>
  <c r="BI133"/>
  <c r="BH133"/>
  <c r="BG133"/>
  <c r="BF133"/>
  <c r="T133"/>
  <c r="R133"/>
  <c r="P133"/>
  <c r="BI125"/>
  <c r="BH125"/>
  <c r="BG125"/>
  <c r="BF125"/>
  <c r="T125"/>
  <c r="R125"/>
  <c r="P125"/>
  <c r="BI122"/>
  <c r="BH122"/>
  <c r="BG122"/>
  <c r="BF122"/>
  <c r="T122"/>
  <c r="R122"/>
  <c r="P122"/>
  <c r="BI116"/>
  <c r="BH116"/>
  <c r="BG116"/>
  <c r="BF116"/>
  <c r="T116"/>
  <c r="R116"/>
  <c r="P116"/>
  <c r="BI112"/>
  <c r="BH112"/>
  <c r="BG112"/>
  <c r="BF112"/>
  <c r="T112"/>
  <c r="R112"/>
  <c r="P112"/>
  <c r="J105"/>
  <c r="F105"/>
  <c r="F103"/>
  <c r="E101"/>
  <c r="J58"/>
  <c r="F58"/>
  <c r="F56"/>
  <c r="E54"/>
  <c r="J26"/>
  <c r="E26"/>
  <c r="J106"/>
  <c r="J25"/>
  <c r="J20"/>
  <c r="E20"/>
  <c r="F106"/>
  <c r="J19"/>
  <c r="J14"/>
  <c r="J103"/>
  <c r="E7"/>
  <c r="E97"/>
  <c i="1" r="L50"/>
  <c r="AM50"/>
  <c r="AM49"/>
  <c r="L49"/>
  <c r="AM47"/>
  <c r="L47"/>
  <c r="L45"/>
  <c r="L44"/>
  <c i="2" r="J1475"/>
  <c r="J311"/>
  <c i="4" r="BK255"/>
  <c r="J397"/>
  <c r="BK211"/>
  <c i="7" r="BK194"/>
  <c i="10" r="BK159"/>
  <c i="11" r="BK204"/>
  <c i="2" r="J232"/>
  <c r="J1523"/>
  <c r="BK357"/>
  <c r="BK1352"/>
  <c i="3" r="BK159"/>
  <c i="4" r="BK241"/>
  <c r="J124"/>
  <c i="6" r="BK89"/>
  <c i="10" r="BK226"/>
  <c i="12" r="J143"/>
  <c i="2" r="BK212"/>
  <c r="J395"/>
  <c r="J440"/>
  <c r="BK1087"/>
  <c i="3" r="BK117"/>
  <c i="4" r="BK217"/>
  <c r="BK359"/>
  <c i="9" r="BK116"/>
  <c i="10" r="J104"/>
  <c i="2" r="J1243"/>
  <c r="J486"/>
  <c r="J1054"/>
  <c r="J1401"/>
  <c i="3" r="J101"/>
  <c i="4" r="J290"/>
  <c r="BK394"/>
  <c i="7" r="BK105"/>
  <c i="10" r="J120"/>
  <c i="11" r="BK109"/>
  <c i="13" r="BK93"/>
  <c i="2" r="J479"/>
  <c r="J352"/>
  <c r="J724"/>
  <c r="BK690"/>
  <c i="4" r="BK199"/>
  <c r="BK177"/>
  <c i="5" r="BK95"/>
  <c i="8" r="BK104"/>
  <c i="10" r="J216"/>
  <c i="11" r="BK205"/>
  <c r="BK103"/>
  <c r="BK125"/>
  <c r="BK189"/>
  <c r="BK179"/>
  <c r="J150"/>
  <c r="BK134"/>
  <c i="12" r="J158"/>
  <c r="BK105"/>
  <c i="2" r="J307"/>
  <c r="J706"/>
  <c r="BK331"/>
  <c r="J1156"/>
  <c r="J234"/>
  <c r="J859"/>
  <c i="3" r="J164"/>
  <c r="J165"/>
  <c i="4" r="J162"/>
  <c r="BK347"/>
  <c r="J292"/>
  <c i="5" r="BK106"/>
  <c i="7" r="BK153"/>
  <c i="10" r="J222"/>
  <c i="11" r="BK207"/>
  <c i="2" r="BK420"/>
  <c r="BK617"/>
  <c r="J553"/>
  <c r="J1378"/>
  <c r="BK1112"/>
  <c i="3" r="J142"/>
  <c i="4" r="BK382"/>
  <c r="J331"/>
  <c r="J247"/>
  <c i="5" r="BK136"/>
  <c i="8" r="J116"/>
  <c i="10" r="BK297"/>
  <c i="11" r="J220"/>
  <c i="2" r="BK822"/>
  <c r="BK1389"/>
  <c r="BK1219"/>
  <c r="J1312"/>
  <c i="4" r="BK158"/>
  <c r="J335"/>
  <c i="5" r="J97"/>
  <c i="7" r="BK134"/>
  <c i="10" r="BK197"/>
  <c r="BK213"/>
  <c i="12" r="BK94"/>
  <c i="2" r="BK309"/>
  <c r="J178"/>
  <c r="J969"/>
  <c r="J688"/>
  <c i="3" r="BK142"/>
  <c r="J104"/>
  <c i="4" r="J334"/>
  <c i="5" r="BK132"/>
  <c r="J139"/>
  <c i="9" r="BK111"/>
  <c i="10" r="J238"/>
  <c i="11" r="BK178"/>
  <c r="BK174"/>
  <c r="J115"/>
  <c i="12" r="J119"/>
  <c r="BK103"/>
  <c r="BK129"/>
  <c i="2" r="J662"/>
  <c r="J869"/>
  <c r="BK935"/>
  <c r="J269"/>
  <c i="3" r="BK108"/>
  <c i="4" r="BK265"/>
  <c i="2" r="J949"/>
  <c i="3" r="J162"/>
  <c i="4" r="BK287"/>
  <c r="BK132"/>
  <c r="J231"/>
  <c i="6" r="J87"/>
  <c i="10" r="J218"/>
  <c i="11" r="BK110"/>
  <c i="12" r="BK123"/>
  <c r="BK100"/>
  <c r="J140"/>
  <c r="J93"/>
  <c i="2" r="BK688"/>
  <c r="J363"/>
  <c r="J1334"/>
  <c r="BK407"/>
  <c r="J1212"/>
  <c r="J423"/>
  <c i="4" r="J239"/>
  <c r="J343"/>
  <c r="J364"/>
  <c r="J178"/>
  <c i="5" r="BK97"/>
  <c r="BK108"/>
  <c i="8" r="BK115"/>
  <c i="10" r="BK145"/>
  <c r="BK151"/>
  <c i="12" r="BK128"/>
  <c i="2" r="J1107"/>
  <c r="J650"/>
  <c r="J668"/>
  <c r="BK763"/>
  <c r="J1188"/>
  <c i="3" r="BK107"/>
  <c i="4" r="BK354"/>
  <c r="BK399"/>
  <c r="BK390"/>
  <c r="BK310"/>
  <c i="8" r="J104"/>
  <c i="10" r="BK190"/>
  <c i="11" r="BK168"/>
  <c i="2" r="BK1188"/>
  <c r="BK962"/>
  <c r="BK1535"/>
  <c r="BK1383"/>
  <c r="BK1485"/>
  <c i="3" r="BK102"/>
  <c i="4" r="BK367"/>
  <c r="BK219"/>
  <c i="5" r="BK159"/>
  <c i="10" r="BK248"/>
  <c i="2" r="J398"/>
  <c r="J962"/>
  <c r="BK439"/>
  <c r="J226"/>
  <c r="BK679"/>
  <c i="3" r="BK99"/>
  <c i="4" r="J175"/>
  <c r="BK401"/>
  <c i="8" r="BK142"/>
  <c i="10" r="J161"/>
  <c i="13" r="BK88"/>
  <c i="2" r="BK1314"/>
  <c r="J1214"/>
  <c r="BK1077"/>
  <c i="3" r="J170"/>
  <c r="BK144"/>
  <c i="4" r="BK230"/>
  <c r="BK206"/>
  <c r="BK278"/>
  <c i="5" r="J191"/>
  <c i="8" r="BK139"/>
  <c i="10" r="J242"/>
  <c i="12" r="BK126"/>
  <c i="2" r="J1000"/>
  <c r="J388"/>
  <c r="BK316"/>
  <c r="J379"/>
  <c i="3" r="BK174"/>
  <c i="4" r="BK112"/>
  <c r="J283"/>
  <c i="5" r="J188"/>
  <c i="7" r="J167"/>
  <c i="10" r="J233"/>
  <c i="11" r="J134"/>
  <c i="2" r="BK1119"/>
  <c r="J1237"/>
  <c i="3" r="J123"/>
  <c i="4" r="BK122"/>
  <c r="BK237"/>
  <c r="BK213"/>
  <c i="5" r="BK208"/>
  <c i="8" r="J124"/>
  <c i="10" r="BK298"/>
  <c r="BK154"/>
  <c i="11" r="J159"/>
  <c r="BK185"/>
  <c r="BK211"/>
  <c r="J119"/>
  <c r="J157"/>
  <c r="J190"/>
  <c r="J218"/>
  <c r="J188"/>
  <c r="J197"/>
  <c i="12" r="J154"/>
  <c r="J88"/>
  <c r="BK120"/>
  <c i="2" r="J1087"/>
  <c r="BK1249"/>
  <c r="BK1255"/>
  <c r="J1255"/>
  <c r="J432"/>
  <c r="J960"/>
  <c r="J1354"/>
  <c r="BK269"/>
  <c i="3" r="BK146"/>
  <c r="J167"/>
  <c i="4" r="BK223"/>
  <c r="J214"/>
  <c r="J409"/>
  <c i="5" r="BK149"/>
  <c r="BK101"/>
  <c i="7" r="BK197"/>
  <c i="9" r="J106"/>
  <c i="11" r="BK198"/>
  <c i="12" r="J153"/>
  <c i="2" r="J647"/>
  <c i="4" r="BK256"/>
  <c r="BK114"/>
  <c r="J339"/>
  <c i="5" r="J108"/>
  <c r="J164"/>
  <c i="8" r="J115"/>
  <c i="10" r="BK94"/>
  <c i="11" r="BK155"/>
  <c i="12" r="BK109"/>
  <c i="2" r="BK155"/>
  <c r="BK1051"/>
  <c r="BK1083"/>
  <c i="4" r="J294"/>
  <c r="J120"/>
  <c i="5" r="J151"/>
  <c i="8" r="BK121"/>
  <c i="10" r="J232"/>
  <c r="J164"/>
  <c i="11" r="J204"/>
  <c r="BK169"/>
  <c i="12" r="BK133"/>
  <c r="BK162"/>
  <c r="BK144"/>
  <c i="2" r="BK1198"/>
  <c r="J1297"/>
  <c r="BK1529"/>
  <c r="BK1435"/>
  <c i="3" r="BK167"/>
  <c i="4" r="J188"/>
  <c r="BK113"/>
  <c i="5" r="J123"/>
  <c i="7" r="J122"/>
  <c i="10" r="J111"/>
  <c i="13" r="J89"/>
  <c i="2" r="BK930"/>
  <c r="BK247"/>
  <c r="BK806"/>
  <c r="BK504"/>
  <c i="3" r="BK178"/>
  <c i="4" r="J382"/>
  <c r="BK226"/>
  <c i="5" r="BK166"/>
  <c i="7" r="BK204"/>
  <c i="11" r="J177"/>
  <c r="BK171"/>
  <c i="12" r="BK95"/>
  <c r="J130"/>
  <c i="2" r="J617"/>
  <c r="BK547"/>
  <c r="J916"/>
  <c r="BK1454"/>
  <c r="J1357"/>
  <c i="3" r="BK186"/>
  <c i="4" r="J112"/>
  <c r="J341"/>
  <c r="BK125"/>
  <c r="J123"/>
  <c i="5" r="J110"/>
  <c i="7" r="BK137"/>
  <c i="8" r="BK116"/>
  <c i="10" r="J147"/>
  <c r="J244"/>
  <c r="BK184"/>
  <c i="11" r="J124"/>
  <c i="2" r="BK349"/>
  <c r="BK583"/>
  <c r="J159"/>
  <c r="J763"/>
  <c r="J700"/>
  <c i="3" r="J139"/>
  <c i="4" r="J109"/>
  <c r="J117"/>
  <c i="7" r="BK159"/>
  <c i="10" r="BK155"/>
  <c r="J200"/>
  <c i="2" r="J697"/>
  <c r="J283"/>
  <c r="BK1222"/>
  <c r="J278"/>
  <c r="BK1136"/>
  <c i="3" r="J109"/>
  <c i="4" r="BK184"/>
  <c r="J244"/>
  <c i="5" r="J127"/>
  <c i="10" r="J179"/>
  <c i="12" r="J132"/>
  <c i="2" r="J125"/>
  <c r="BK1523"/>
  <c r="J1444"/>
  <c r="BK1386"/>
  <c i="3" r="BK126"/>
  <c i="4" r="BK290"/>
  <c r="BK295"/>
  <c i="5" r="BK197"/>
  <c i="10" r="J193"/>
  <c r="BK246"/>
  <c i="2" r="BK1245"/>
  <c r="BK650"/>
  <c r="J420"/>
  <c r="J1389"/>
  <c i="4" r="J246"/>
  <c r="J277"/>
  <c i="5" r="J176"/>
  <c i="7" r="BK114"/>
  <c i="10" r="J297"/>
  <c i="11" r="BK180"/>
  <c i="13" r="BK92"/>
  <c i="2" r="J139"/>
  <c r="J1408"/>
  <c r="J1493"/>
  <c i="3" r="J102"/>
  <c i="4" r="J210"/>
  <c r="J217"/>
  <c r="BK131"/>
  <c r="J234"/>
  <c i="5" r="J148"/>
  <c i="7" r="BK88"/>
  <c i="10" r="J197"/>
  <c i="11" r="BK130"/>
  <c i="2" r="J884"/>
  <c r="J951"/>
  <c r="BK1324"/>
  <c i="3" r="BK133"/>
  <c i="4" r="BK395"/>
  <c r="BK356"/>
  <c i="5" r="BK150"/>
  <c i="7" r="BK119"/>
  <c i="10" r="BK136"/>
  <c r="BK117"/>
  <c i="11" r="J123"/>
  <c r="J128"/>
  <c r="BK188"/>
  <c r="BK123"/>
  <c r="BK147"/>
  <c r="BK187"/>
  <c r="BK214"/>
  <c r="J140"/>
  <c i="12" r="BK99"/>
  <c r="J94"/>
  <c i="2" r="BK1302"/>
  <c r="J163"/>
  <c r="J349"/>
  <c r="BK592"/>
  <c r="BK1328"/>
  <c r="BK1428"/>
  <c r="J809"/>
  <c i="3" r="J136"/>
  <c i="4" r="BK123"/>
  <c r="BK373"/>
  <c r="BK292"/>
  <c r="J125"/>
  <c i="5" r="BK96"/>
  <c i="9" r="J100"/>
  <c i="11" r="BK194"/>
  <c i="12" r="BK125"/>
  <c i="2" r="BK608"/>
  <c r="J1051"/>
  <c r="BK232"/>
  <c r="BK797"/>
  <c i="3" r="BK132"/>
  <c i="4" r="BK358"/>
  <c r="BK299"/>
  <c r="BK411"/>
  <c r="J250"/>
  <c i="5" r="BK164"/>
  <c i="7" r="BK108"/>
  <c i="10" r="BK147"/>
  <c r="J159"/>
  <c i="11" r="BK206"/>
  <c i="2" r="BK377"/>
  <c r="J1535"/>
  <c r="BK700"/>
  <c r="J1481"/>
  <c i="4" r="BK393"/>
  <c r="J172"/>
  <c r="BK136"/>
  <c i="5" r="J208"/>
  <c i="7" r="J100"/>
  <c i="10" r="BK289"/>
  <c r="BK171"/>
  <c i="11" r="J181"/>
  <c i="13" r="BK96"/>
  <c i="2" r="J562"/>
  <c r="J747"/>
  <c r="BK1442"/>
  <c r="BK790"/>
  <c i="3" r="J126"/>
  <c i="4" r="J253"/>
  <c r="BK420"/>
  <c r="BK134"/>
  <c i="5" r="BK174"/>
  <c i="9" r="J119"/>
  <c i="10" r="J101"/>
  <c i="11" r="J120"/>
  <c r="J118"/>
  <c i="12" r="BK127"/>
  <c r="BK106"/>
  <c r="BK161"/>
  <c i="2" r="BK398"/>
  <c r="BK1493"/>
  <c r="BK751"/>
  <c r="BK1363"/>
  <c i="3" r="BK173"/>
  <c i="4" r="J121"/>
  <c r="BK133"/>
  <c i="5" r="J202"/>
  <c i="7" r="BK156"/>
  <c i="11" r="BK184"/>
  <c i="2" r="J997"/>
  <c r="BK1237"/>
  <c r="BK1490"/>
  <c r="J542"/>
  <c r="BK734"/>
  <c i="3" r="BK139"/>
  <c i="4" r="BK316"/>
  <c r="J380"/>
  <c r="J373"/>
  <c i="7" r="BK145"/>
  <c i="10" r="J295"/>
  <c i="11" r="BK139"/>
  <c i="12" r="J100"/>
  <c r="BK93"/>
  <c i="2" r="BK292"/>
  <c r="J721"/>
  <c r="J1295"/>
  <c r="J1443"/>
  <c r="J1273"/>
  <c i="4" r="J257"/>
  <c r="J154"/>
  <c r="J354"/>
  <c i="5" r="BK153"/>
  <c i="7" r="J197"/>
  <c i="9" r="J136"/>
  <c i="10" r="J145"/>
  <c i="11" r="BK177"/>
  <c i="2" r="BK1312"/>
  <c r="BK1124"/>
  <c r="BK456"/>
  <c r="BK1444"/>
  <c i="3" r="J161"/>
  <c i="4" r="BK156"/>
  <c r="J266"/>
  <c r="BK379"/>
  <c r="J242"/>
  <c i="5" r="J103"/>
  <c i="10" r="J276"/>
  <c i="11" r="J132"/>
  <c i="2" r="BK1212"/>
  <c r="J1021"/>
  <c r="BK1463"/>
  <c r="BK1441"/>
  <c r="BK283"/>
  <c i="4" r="BK135"/>
  <c r="BK183"/>
  <c i="5" r="BK94"/>
  <c i="7" r="BK139"/>
  <c i="9" r="J91"/>
  <c i="10" r="J254"/>
  <c i="11" r="BK181"/>
  <c i="13" r="J92"/>
  <c i="2" r="J771"/>
  <c r="BK1526"/>
  <c r="J1284"/>
  <c r="BK409"/>
  <c i="4" r="BK364"/>
  <c r="J136"/>
  <c r="J375"/>
  <c i="5" r="BK105"/>
  <c i="8" r="J139"/>
  <c i="11" r="BK199"/>
  <c i="2" r="BK703"/>
  <c r="BK845"/>
  <c r="BK1069"/>
  <c i="3" r="J113"/>
  <c i="4" r="BK152"/>
  <c r="J346"/>
  <c i="5" r="J174"/>
  <c r="J98"/>
  <c i="10" r="BK232"/>
  <c r="BK99"/>
  <c i="11" r="J135"/>
  <c r="BK158"/>
  <c r="J212"/>
  <c r="BK156"/>
  <c r="J125"/>
  <c r="J216"/>
  <c r="BK150"/>
  <c r="J170"/>
  <c i="12" r="BK141"/>
  <c r="BK110"/>
  <c i="1" r="AS55"/>
  <c i="2" r="BK1183"/>
  <c r="J1498"/>
  <c r="BK426"/>
  <c r="J374"/>
  <c i="3" r="BK145"/>
  <c i="4" r="J361"/>
  <c r="BK246"/>
  <c r="J344"/>
  <c r="J296"/>
  <c i="5" r="J141"/>
  <c i="9" r="J128"/>
  <c i="12" r="J111"/>
  <c i="2" r="BK741"/>
  <c r="J1496"/>
  <c i="5" r="BK200"/>
  <c i="7" r="J153"/>
  <c i="9" r="BK91"/>
  <c i="10" r="BK233"/>
  <c r="BK167"/>
  <c i="12" r="BK165"/>
  <c i="2" r="J449"/>
  <c r="J1532"/>
  <c r="J263"/>
  <c i="4" r="BK187"/>
  <c r="BK402"/>
  <c i="5" r="J160"/>
  <c i="8" r="BK136"/>
  <c i="10" r="BK142"/>
  <c i="11" r="BK186"/>
  <c i="13" r="BK90"/>
  <c i="2" r="BK1448"/>
  <c r="BK1373"/>
  <c r="BK709"/>
  <c i="3" r="BK101"/>
  <c i="4" r="BK350"/>
  <c r="J374"/>
  <c i="5" r="BK141"/>
  <c i="7" r="BK192"/>
  <c i="10" r="J250"/>
  <c i="11" r="BK209"/>
  <c r="J173"/>
  <c r="BK102"/>
  <c i="12" r="BK108"/>
  <c r="J103"/>
  <c i="2" r="BK737"/>
  <c r="BK122"/>
  <c r="BK1072"/>
  <c r="J930"/>
  <c i="4" r="J275"/>
  <c r="BK346"/>
  <c i="5" r="BK205"/>
  <c i="10" r="BK262"/>
  <c r="BK267"/>
  <c i="2" r="BK374"/>
  <c r="BK1247"/>
  <c r="J1287"/>
  <c r="J473"/>
  <c r="BK1021"/>
  <c i="3" r="BK184"/>
  <c i="4" r="BK264"/>
  <c i="5" r="BK154"/>
  <c r="J129"/>
  <c i="11" r="J136"/>
  <c i="12" r="BK157"/>
  <c r="J87"/>
  <c i="2" r="J614"/>
  <c r="BK892"/>
  <c r="J703"/>
  <c r="J1447"/>
  <c i="4" r="BK365"/>
  <c r="BK305"/>
  <c r="BK409"/>
  <c i="11" r="BK112"/>
  <c i="12" r="J95"/>
  <c r="BK101"/>
  <c i="2" r="J606"/>
  <c r="J1390"/>
  <c r="BK1165"/>
  <c r="BK1472"/>
  <c i="3" r="BK96"/>
  <c i="4" r="J211"/>
  <c r="J415"/>
  <c r="BK106"/>
  <c i="5" r="J121"/>
  <c i="8" r="BK119"/>
  <c i="10" r="J291"/>
  <c i="11" r="BK142"/>
  <c i="2" r="J1263"/>
  <c r="J501"/>
  <c r="J1060"/>
  <c r="J1245"/>
  <c r="J900"/>
  <c r="J1321"/>
  <c r="J574"/>
  <c i="4" r="J113"/>
  <c r="J146"/>
  <c r="J144"/>
  <c r="J187"/>
  <c i="5" r="J165"/>
  <c i="7" r="J201"/>
  <c i="9" r="J109"/>
  <c i="10" r="BK104"/>
  <c i="11" r="J105"/>
  <c i="2" r="BK1060"/>
  <c r="J1341"/>
  <c r="J547"/>
  <c r="BK501"/>
  <c r="BK522"/>
  <c i="4" r="J276"/>
  <c r="BK166"/>
  <c i="5" r="BK151"/>
  <c r="J124"/>
  <c i="10" r="BK134"/>
  <c i="11" r="BK183"/>
  <c i="2" r="J1146"/>
  <c r="J1269"/>
  <c r="J1487"/>
  <c r="J1304"/>
  <c i="3" r="J181"/>
  <c i="4" r="BK128"/>
  <c r="J248"/>
  <c i="5" r="BK119"/>
  <c i="10" r="BK234"/>
  <c i="11" r="BK117"/>
  <c r="J139"/>
  <c r="J137"/>
  <c i="12" r="BK96"/>
  <c r="BK119"/>
  <c r="J160"/>
  <c i="2" r="J1192"/>
  <c r="J470"/>
  <c r="BK662"/>
  <c r="BK1321"/>
  <c r="J369"/>
  <c i="3" r="J180"/>
  <c i="4" r="J348"/>
  <c r="J140"/>
  <c i="5" r="J172"/>
  <c i="9" r="J116"/>
  <c i="10" r="BK123"/>
  <c i="12" r="BK138"/>
  <c i="2" r="BK363"/>
  <c r="J122"/>
  <c r="J1349"/>
  <c r="BK1453"/>
  <c i="3" r="J141"/>
  <c i="4" r="BK191"/>
  <c r="BK377"/>
  <c r="BK253"/>
  <c i="5" r="BK146"/>
  <c i="8" r="BK112"/>
  <c i="11" r="J117"/>
  <c r="BK116"/>
  <c i="12" r="BK135"/>
  <c r="BK163"/>
  <c i="2" r="BK817"/>
  <c r="J166"/>
  <c r="J1394"/>
  <c r="BK1114"/>
  <c r="J1121"/>
  <c i="3" r="BK141"/>
  <c i="4" r="J130"/>
  <c r="J411"/>
  <c r="BK267"/>
  <c i="5" r="J93"/>
  <c i="7" r="J175"/>
  <c i="9" r="BK119"/>
  <c i="10" r="BK287"/>
  <c r="BK124"/>
  <c i="11" r="J153"/>
  <c i="2" r="J286"/>
  <c r="J407"/>
  <c r="J1222"/>
  <c r="J187"/>
  <c r="J305"/>
  <c i="3" r="J120"/>
  <c i="4" r="BK363"/>
  <c r="J199"/>
  <c i="5" r="J131"/>
  <c i="10" r="BK161"/>
  <c r="J184"/>
  <c i="2" r="BK275"/>
  <c r="BK255"/>
  <c r="J583"/>
  <c r="J1368"/>
  <c r="J597"/>
  <c i="3" r="J191"/>
  <c i="4" r="BK324"/>
  <c i="5" r="J119"/>
  <c i="7" r="J131"/>
  <c i="10" r="J91"/>
  <c i="11" r="BK220"/>
  <c i="2" r="J817"/>
  <c r="J682"/>
  <c r="BK1433"/>
  <c r="BK1469"/>
  <c i="3" r="BK123"/>
  <c i="4" r="BK371"/>
  <c i="5" r="J134"/>
  <c i="9" r="BK125"/>
  <c i="10" r="BK264"/>
  <c i="2" r="BK470"/>
  <c r="BK1483"/>
  <c r="J1247"/>
  <c r="BK229"/>
  <c i="3" r="J171"/>
  <c i="4" r="J194"/>
  <c r="J383"/>
  <c r="BK126"/>
  <c i="5" r="BK127"/>
  <c i="9" r="BK109"/>
  <c i="10" r="J134"/>
  <c i="12" r="J101"/>
  <c i="2" r="J1219"/>
  <c r="BK1498"/>
  <c r="BK1265"/>
  <c r="BK1366"/>
  <c i="3" r="BK169"/>
  <c i="4" r="BK121"/>
  <c r="BK372"/>
  <c r="BK175"/>
  <c i="5" r="J94"/>
  <c i="7" r="J183"/>
  <c i="11" r="BK173"/>
  <c i="2" r="BK296"/>
  <c r="BK1487"/>
  <c r="BK536"/>
  <c r="J935"/>
  <c i="3" r="J159"/>
  <c i="4" r="J422"/>
  <c i="11" r="J205"/>
  <c r="J121"/>
  <c r="J146"/>
  <c i="12" r="BK122"/>
  <c r="BK159"/>
  <c i="4" r="J347"/>
  <c r="J114"/>
  <c r="J299"/>
  <c r="BK408"/>
  <c i="5" r="J178"/>
  <c i="7" r="BK186"/>
  <c i="10" r="J174"/>
  <c i="11" r="J161"/>
  <c i="2" r="BK170"/>
  <c r="J1319"/>
  <c r="J1395"/>
  <c r="BK440"/>
  <c r="J1370"/>
  <c r="BK307"/>
  <c i="4" r="J190"/>
  <c r="BK172"/>
  <c r="J388"/>
  <c r="J358"/>
  <c r="J371"/>
  <c i="6" r="J96"/>
  <c i="7" r="J148"/>
  <c i="10" r="J154"/>
  <c r="J131"/>
  <c i="12" r="BK104"/>
  <c i="2" r="BK215"/>
  <c r="J1429"/>
  <c r="J1457"/>
  <c r="J257"/>
  <c i="4" r="BK247"/>
  <c r="J285"/>
  <c r="J264"/>
  <c i="5" r="BK167"/>
  <c i="9" r="BK131"/>
  <c i="10" r="J267"/>
  <c i="12" r="BK136"/>
  <c i="2" r="J1225"/>
  <c r="J919"/>
  <c r="BK1216"/>
  <c i="3" r="J119"/>
  <c i="4" r="BK182"/>
  <c r="J384"/>
  <c i="5" r="BK107"/>
  <c i="8" r="J100"/>
  <c i="10" r="J287"/>
  <c i="11" r="BK149"/>
  <c r="BK138"/>
  <c i="12" r="J102"/>
  <c r="J144"/>
  <c r="J166"/>
  <c i="2" r="BK366"/>
  <c r="J112"/>
  <c r="BK987"/>
  <c r="J1427"/>
  <c r="J665"/>
  <c i="3" r="J99"/>
  <c i="4" r="J202"/>
  <c r="J221"/>
  <c i="5" r="BK191"/>
  <c i="10" r="BK242"/>
  <c i="11" r="BK108"/>
  <c i="2" r="BK533"/>
  <c r="J690"/>
  <c r="BK1452"/>
  <c r="BK313"/>
  <c i="3" r="BK158"/>
  <c i="4" r="BK248"/>
  <c r="BK154"/>
  <c i="5" r="BK160"/>
  <c i="7" r="BK131"/>
  <c i="11" r="BK129"/>
  <c i="12" r="J124"/>
  <c r="J108"/>
  <c i="2" r="BK906"/>
  <c r="J275"/>
  <c r="BK1231"/>
  <c r="BK758"/>
  <c i="3" r="J134"/>
  <c i="4" r="BK249"/>
  <c r="BK279"/>
  <c r="BK375"/>
  <c i="5" r="J156"/>
  <c i="7" r="J119"/>
  <c i="8" r="J91"/>
  <c i="10" r="BK201"/>
  <c r="J258"/>
  <c i="2" r="J1150"/>
  <c r="J116"/>
  <c r="BK1331"/>
  <c r="BK647"/>
  <c i="3" r="J158"/>
  <c i="4" r="BK198"/>
  <c r="J342"/>
  <c i="6" r="J93"/>
  <c i="10" r="J278"/>
  <c i="11" r="BK191"/>
  <c i="2" r="J806"/>
  <c r="J977"/>
  <c r="J1469"/>
  <c r="J1391"/>
  <c i="4" r="J351"/>
  <c r="J399"/>
  <c i="5" r="J113"/>
  <c i="10" r="J212"/>
  <c i="2" r="BK964"/>
  <c r="J255"/>
  <c r="BK289"/>
  <c r="J1383"/>
  <c i="3" r="BK112"/>
  <c i="4" r="BK244"/>
  <c i="5" r="BK152"/>
  <c i="10" r="J246"/>
  <c i="2" r="J1083"/>
  <c r="J600"/>
  <c r="BK369"/>
  <c r="BK1354"/>
  <c r="J1162"/>
  <c i="3" r="J169"/>
  <c i="4" r="BK243"/>
  <c r="J307"/>
  <c i="5" r="BK145"/>
  <c i="9" r="J111"/>
  <c i="10" r="BK230"/>
  <c i="12" r="BK124"/>
  <c i="2" r="J445"/>
  <c r="BK187"/>
  <c r="BK1429"/>
  <c r="BK1398"/>
  <c i="3" r="J132"/>
  <c i="4" r="J142"/>
  <c r="BK215"/>
  <c i="5" r="J153"/>
  <c i="7" r="BK202"/>
  <c i="10" r="BK222"/>
  <c i="2" r="J1124"/>
  <c r="J1508"/>
  <c r="BK606"/>
  <c i="3" r="BK122"/>
  <c i="4" r="BK289"/>
  <c i="5" r="J185"/>
  <c i="8" r="BK110"/>
  <c i="2" r="BK388"/>
  <c r="J1072"/>
  <c r="BK733"/>
  <c i="3" r="BK119"/>
  <c i="4" r="J241"/>
  <c r="J332"/>
  <c i="5" r="J167"/>
  <c i="9" r="BK128"/>
  <c i="10" r="J108"/>
  <c i="12" r="J123"/>
  <c i="2" r="BK631"/>
  <c r="J964"/>
  <c r="J328"/>
  <c i="3" r="BK190"/>
  <c i="4" r="J181"/>
  <c r="J204"/>
  <c i="8" r="J108"/>
  <c i="10" r="BK278"/>
  <c i="11" r="J182"/>
  <c r="BK190"/>
  <c i="12" r="BK143"/>
  <c r="J105"/>
  <c r="BK153"/>
  <c i="13" r="BK87"/>
  <c i="2" r="BK706"/>
  <c r="BK1508"/>
  <c r="J1454"/>
  <c r="BK112"/>
  <c i="4" r="BK397"/>
  <c r="BK235"/>
  <c i="5" r="BK176"/>
  <c i="8" r="J88"/>
  <c i="10" r="BK238"/>
  <c i="11" r="J158"/>
  <c i="2" r="BK178"/>
  <c r="J1112"/>
  <c r="J335"/>
  <c r="J1281"/>
  <c i="3" r="BK175"/>
  <c i="4" r="J235"/>
  <c r="BK277"/>
  <c i="7" r="BK164"/>
  <c i="10" r="J223"/>
  <c i="11" r="J151"/>
  <c i="12" r="BK145"/>
  <c r="J89"/>
  <c i="2" r="BK1306"/>
  <c r="BK1304"/>
  <c r="J727"/>
  <c r="J446"/>
  <c i="3" r="J190"/>
  <c i="4" r="J192"/>
  <c r="J395"/>
  <c r="J282"/>
  <c r="BK349"/>
  <c i="5" r="BK123"/>
  <c i="9" r="J103"/>
  <c i="10" r="BK270"/>
  <c r="BK120"/>
  <c i="12" r="BK158"/>
  <c i="2" r="J1190"/>
  <c r="BK977"/>
  <c r="BK139"/>
  <c r="J1283"/>
  <c r="J1375"/>
  <c i="3" r="J115"/>
  <c i="4" r="J168"/>
  <c r="J209"/>
  <c i="7" r="J194"/>
  <c i="10" r="J272"/>
  <c r="BK111"/>
  <c i="2" r="BK951"/>
  <c r="J1438"/>
  <c r="BK727"/>
  <c r="BK550"/>
  <c i="3" r="BK164"/>
  <c i="4" r="J116"/>
  <c i="5" r="J159"/>
  <c i="10" r="BK164"/>
  <c r="J230"/>
  <c i="2" r="BK510"/>
  <c r="J1366"/>
  <c r="J730"/>
  <c r="BK859"/>
  <c r="J1066"/>
  <c i="4" r="BK262"/>
  <c r="BK251"/>
  <c i="9" r="J131"/>
  <c i="11" r="BK167"/>
  <c i="2" r="BK245"/>
  <c r="J266"/>
  <c r="J384"/>
  <c r="BK1417"/>
  <c r="J409"/>
  <c i="3" r="J147"/>
  <c i="4" r="BK353"/>
  <c r="BK107"/>
  <c r="J268"/>
  <c i="5" r="BK131"/>
  <c i="8" r="BK131"/>
  <c i="10" r="J117"/>
  <c i="12" r="J92"/>
  <c i="2" r="J463"/>
  <c r="BK611"/>
  <c r="J784"/>
  <c r="BK237"/>
  <c r="BK1156"/>
  <c i="4" r="BK283"/>
  <c r="J177"/>
  <c r="BK368"/>
  <c i="7" r="BK167"/>
  <c i="10" r="BK140"/>
  <c i="12" r="BK90"/>
  <c i="2" r="J1337"/>
  <c r="J1275"/>
  <c i="4" r="J394"/>
  <c r="BK296"/>
  <c r="J273"/>
  <c i="7" r="BK94"/>
  <c i="10" r="BK91"/>
  <c i="11" r="BK154"/>
  <c r="BK133"/>
  <c r="J129"/>
  <c r="BK215"/>
  <c r="BK202"/>
  <c r="J215"/>
  <c r="BK182"/>
  <c r="BK124"/>
  <c r="BK132"/>
  <c i="12" r="J127"/>
  <c r="J125"/>
  <c i="13" r="J90"/>
  <c i="2" r="BK197"/>
  <c r="J750"/>
  <c r="BK1283"/>
  <c r="J1407"/>
  <c i="3" r="BK182"/>
  <c i="4" r="J370"/>
  <c r="BK274"/>
  <c r="J420"/>
  <c r="BK210"/>
  <c r="BK298"/>
  <c i="5" r="J99"/>
  <c i="9" r="BK114"/>
  <c i="10" r="BK225"/>
  <c i="12" r="BK160"/>
  <c i="2" r="BK384"/>
  <c r="J1435"/>
  <c r="BK1275"/>
  <c r="J709"/>
  <c r="BK1456"/>
  <c r="BK656"/>
  <c i="4" r="BK369"/>
  <c r="BK293"/>
  <c r="BK188"/>
  <c r="J310"/>
  <c i="5" r="BK163"/>
  <c i="7" r="J156"/>
  <c i="10" r="BK128"/>
  <c r="BK101"/>
  <c i="11" r="J217"/>
  <c i="2" r="BK1046"/>
  <c r="J673"/>
  <c r="J1352"/>
  <c r="BK895"/>
  <c i="4" r="J213"/>
  <c r="BK386"/>
  <c r="J245"/>
  <c r="J352"/>
  <c i="5" r="J195"/>
  <c i="7" r="J139"/>
  <c i="10" r="J252"/>
  <c i="11" r="J179"/>
  <c i="13" r="BK89"/>
  <c i="2" r="J404"/>
  <c r="BK1375"/>
  <c r="BK1407"/>
  <c i="3" r="BK177"/>
  <c i="4" r="J185"/>
  <c r="J295"/>
  <c i="5" r="BK168"/>
  <c i="9" r="J125"/>
  <c i="10" r="BK294"/>
  <c i="11" r="BK146"/>
  <c r="BK135"/>
  <c i="12" r="BK87"/>
  <c r="BK97"/>
  <c i="2" r="J758"/>
  <c r="BK1107"/>
  <c r="BK724"/>
  <c r="J436"/>
  <c r="J489"/>
  <c i="3" r="BK113"/>
  <c i="4" r="J129"/>
  <c r="J160"/>
  <c r="J377"/>
  <c i="5" r="J150"/>
  <c i="7" r="J169"/>
  <c i="10" r="BK217"/>
  <c i="11" r="J193"/>
  <c i="2" r="BK391"/>
  <c r="BK449"/>
  <c r="J608"/>
  <c r="BK1343"/>
  <c i="3" r="BK156"/>
  <c i="4" r="BK109"/>
  <c r="BK117"/>
  <c i="5" r="BK111"/>
  <c i="8" r="BK100"/>
  <c i="11" r="J168"/>
  <c i="12" r="J107"/>
  <c r="J90"/>
  <c i="2" r="J1233"/>
  <c r="J1057"/>
  <c r="BK1162"/>
  <c r="BK1511"/>
  <c r="BK628"/>
  <c i="4" r="J233"/>
  <c r="BK190"/>
  <c r="J372"/>
  <c i="5" r="BK162"/>
  <c i="6" r="BK95"/>
  <c i="7" r="J114"/>
  <c i="9" r="J88"/>
  <c i="10" r="BK108"/>
  <c i="11" r="J107"/>
  <c i="2" r="J659"/>
  <c r="BK1337"/>
  <c r="BK1466"/>
  <c r="BK1253"/>
  <c r="J1069"/>
  <c r="BK286"/>
  <c i="3" r="J98"/>
  <c i="4" r="J200"/>
  <c r="J166"/>
  <c r="BK214"/>
  <c i="8" r="J134"/>
  <c i="10" r="J167"/>
  <c i="12" r="BK89"/>
  <c i="2" r="J466"/>
  <c r="BK166"/>
  <c r="J679"/>
  <c r="BK553"/>
  <c r="BK401"/>
  <c i="3" r="BK104"/>
  <c i="4" r="BK179"/>
  <c r="J212"/>
  <c i="5" r="J179"/>
  <c i="7" r="BK151"/>
  <c i="11" r="BK192"/>
  <c i="13" r="J93"/>
  <c i="2" r="J1119"/>
  <c r="J1240"/>
  <c r="BK600"/>
  <c i="3" r="BK150"/>
  <c i="4" r="BK176"/>
  <c r="BK148"/>
  <c i="5" r="BK121"/>
  <c i="10" r="J170"/>
  <c r="J281"/>
  <c i="2" r="J504"/>
  <c r="J1114"/>
  <c r="J966"/>
  <c r="BK960"/>
  <c r="BK266"/>
  <c r="J790"/>
  <c i="3" r="J107"/>
  <c i="4" r="BK240"/>
  <c r="BK327"/>
  <c r="BK266"/>
  <c i="7" r="J117"/>
  <c i="10" r="BK268"/>
  <c r="J234"/>
  <c i="12" r="BK92"/>
  <c i="2" r="BK325"/>
  <c r="BK730"/>
  <c r="BK482"/>
  <c r="BK712"/>
  <c r="J190"/>
  <c i="3" r="J122"/>
  <c i="4" r="BK357"/>
  <c r="J272"/>
  <c r="J408"/>
  <c i="5" r="J111"/>
  <c i="7" r="BK201"/>
  <c i="11" r="BK218"/>
  <c i="2" r="J392"/>
  <c r="J426"/>
  <c r="BK1297"/>
  <c r="J401"/>
  <c i="4" r="J349"/>
  <c r="BK236"/>
  <c r="BK144"/>
  <c i="5" r="BK113"/>
  <c r="J117"/>
  <c i="9" r="J134"/>
  <c i="10" r="BK274"/>
  <c i="11" r="BK213"/>
  <c r="BK105"/>
  <c r="J194"/>
  <c r="BK161"/>
  <c r="J203"/>
  <c r="J152"/>
  <c r="J184"/>
  <c r="J116"/>
  <c r="J114"/>
  <c i="12" r="J163"/>
  <c r="J159"/>
  <c i="2" r="J744"/>
  <c r="J1077"/>
  <c r="J1386"/>
  <c r="BK1380"/>
  <c r="BK404"/>
  <c r="J1433"/>
  <c r="BK969"/>
  <c r="BK916"/>
  <c r="BK133"/>
  <c i="3" r="BK128"/>
  <c i="4" r="J191"/>
  <c r="BK189"/>
  <c r="J150"/>
  <c i="5" r="BK147"/>
  <c r="J162"/>
  <c i="8" r="J107"/>
  <c i="10" r="BK196"/>
  <c i="11" r="J138"/>
  <c i="2" r="J1046"/>
  <c r="J712"/>
  <c r="J442"/>
  <c r="BK1514"/>
  <c r="BK1057"/>
  <c i="3" r="BK170"/>
  <c i="4" r="BK319"/>
  <c r="J243"/>
  <c r="BK342"/>
  <c r="BK194"/>
  <c i="5" r="J101"/>
  <c r="J144"/>
  <c i="9" r="J94"/>
  <c i="10" r="BK183"/>
  <c r="J231"/>
  <c i="11" r="J144"/>
  <c i="2" r="J222"/>
  <c r="BK574"/>
  <c r="J343"/>
  <c r="BK949"/>
  <c r="BK1287"/>
  <c r="J1363"/>
  <c i="3" r="J96"/>
  <c i="4" r="J386"/>
  <c r="BK193"/>
  <c i="7" r="BK142"/>
  <c i="10" r="J264"/>
  <c i="2" r="BK682"/>
  <c r="J637"/>
  <c i="3" r="J178"/>
  <c i="4" r="J148"/>
  <c r="BK331"/>
  <c i="5" r="J109"/>
  <c r="BK140"/>
  <c i="10" r="BK221"/>
  <c r="J127"/>
  <c i="2" r="BK1278"/>
  <c r="BK322"/>
  <c r="BK1395"/>
  <c r="J1126"/>
  <c r="BK1025"/>
  <c i="4" r="J267"/>
  <c r="J316"/>
  <c i="5" r="J106"/>
  <c i="7" r="BK169"/>
  <c i="10" r="BK187"/>
  <c i="11" r="J187"/>
  <c i="12" r="J139"/>
  <c r="J157"/>
  <c i="2" r="J152"/>
  <c r="BK1100"/>
  <c r="BK715"/>
  <c r="BK463"/>
  <c r="J1360"/>
  <c i="4" r="J262"/>
  <c r="BK200"/>
  <c r="BK410"/>
  <c i="5" r="J163"/>
  <c r="J105"/>
  <c i="8" r="BK88"/>
  <c i="10" r="J229"/>
  <c r="J114"/>
  <c i="11" r="J171"/>
  <c i="12" r="BK98"/>
  <c i="2" r="BK257"/>
  <c r="BK446"/>
  <c r="J685"/>
  <c r="J1117"/>
  <c r="J1463"/>
  <c r="BK392"/>
  <c r="BK623"/>
  <c r="J1442"/>
  <c r="BK272"/>
  <c i="4" r="J298"/>
  <c r="J313"/>
  <c i="7" r="J177"/>
  <c i="10" r="BK178"/>
  <c i="2" r="BK260"/>
  <c r="BK1233"/>
  <c r="J429"/>
  <c r="BK278"/>
  <c r="BK1427"/>
  <c i="3" r="BK129"/>
  <c r="BK115"/>
  <c i="4" r="BK345"/>
  <c r="BK404"/>
  <c i="5" r="BK125"/>
  <c i="10" r="J209"/>
  <c r="J204"/>
  <c i="12" r="BK164"/>
  <c i="2" r="BK1054"/>
  <c r="BK1263"/>
  <c r="BK1517"/>
  <c r="J251"/>
  <c i="3" r="BK134"/>
  <c i="4" r="J133"/>
  <c r="BK272"/>
  <c i="5" r="J145"/>
  <c r="BK100"/>
  <c i="9" r="BK103"/>
  <c i="11" r="BK193"/>
  <c i="2" r="J656"/>
  <c r="J133"/>
  <c i="3" r="BK189"/>
  <c i="4" r="J208"/>
  <c r="J355"/>
  <c i="6" r="BK96"/>
  <c i="9" r="BK106"/>
  <c i="10" r="BK254"/>
  <c i="11" r="J143"/>
  <c r="J206"/>
  <c r="J207"/>
  <c r="BK200"/>
  <c r="J209"/>
  <c r="J175"/>
  <c r="J154"/>
  <c i="12" r="J149"/>
  <c r="BK111"/>
  <c i="2" r="BK697"/>
  <c r="BK1532"/>
  <c r="BK940"/>
  <c r="BK1414"/>
  <c r="J322"/>
  <c i="3" r="BK168"/>
  <c i="4" r="BK231"/>
  <c r="BK260"/>
  <c r="BK124"/>
  <c r="J321"/>
  <c i="5" r="BK169"/>
  <c i="7" r="J189"/>
  <c i="10" r="J270"/>
  <c i="11" r="J149"/>
  <c i="2" r="BK148"/>
  <c r="BK436"/>
  <c r="BK1150"/>
  <c r="BK319"/>
  <c i="3" r="BK171"/>
  <c i="4" r="BK209"/>
  <c r="J255"/>
  <c r="BK392"/>
  <c i="5" r="J205"/>
  <c i="7" r="J186"/>
  <c i="10" r="J124"/>
  <c r="J224"/>
  <c i="12" r="BK132"/>
  <c i="2" r="BK125"/>
  <c r="BK1235"/>
  <c r="J1460"/>
  <c r="BK1368"/>
  <c r="BK442"/>
  <c i="4" r="BK276"/>
  <c r="J176"/>
  <c i="5" r="BK117"/>
  <c i="10" r="BK209"/>
  <c r="BK291"/>
  <c i="12" r="BK116"/>
  <c i="10" r="J94"/>
  <c i="11" r="J202"/>
  <c r="J147"/>
  <c i="12" r="BK114"/>
  <c r="J116"/>
  <c r="J126"/>
  <c i="2" r="J372"/>
  <c r="BK539"/>
  <c r="J313"/>
  <c r="BK675"/>
  <c i="4" r="J270"/>
  <c i="5" r="BK134"/>
  <c r="BK193"/>
  <c i="9" r="BK122"/>
  <c i="10" r="BK97"/>
  <c i="2" r="J695"/>
  <c r="BK1192"/>
  <c r="J1171"/>
  <c r="BK1408"/>
  <c i="3" r="J116"/>
  <c i="4" r="J128"/>
  <c r="J289"/>
  <c i="5" r="J158"/>
  <c i="10" r="BK175"/>
  <c i="11" r="J133"/>
  <c i="12" r="J114"/>
  <c r="BK146"/>
  <c i="2" r="BK744"/>
  <c r="BK634"/>
  <c r="BK1319"/>
  <c r="J292"/>
  <c i="3" r="BK110"/>
  <c i="4" r="J132"/>
  <c r="J219"/>
  <c r="BK281"/>
  <c i="5" r="BK115"/>
  <c i="7" r="J108"/>
  <c i="9" r="BK88"/>
  <c i="10" r="J260"/>
  <c r="J205"/>
  <c i="11" r="BK115"/>
  <c i="12" r="J131"/>
  <c i="2" r="BK1080"/>
  <c r="BK479"/>
  <c r="BK637"/>
  <c i="4" r="J404"/>
  <c r="J265"/>
  <c r="J236"/>
  <c i="5" r="BK183"/>
  <c i="10" r="BK216"/>
  <c i="11" r="BK136"/>
  <c i="2" r="BK352"/>
  <c r="J623"/>
  <c r="J1525"/>
  <c r="J1373"/>
  <c i="3" r="J117"/>
  <c i="4" r="J254"/>
  <c r="BK233"/>
  <c i="5" r="J181"/>
  <c i="10" r="J268"/>
  <c i="11" r="BK120"/>
  <c i="2" r="BK1110"/>
  <c r="J592"/>
  <c r="J1235"/>
  <c i="3" r="BK105"/>
  <c i="2" r="BK562"/>
  <c i="3" r="J131"/>
  <c i="4" r="BK321"/>
  <c r="J189"/>
  <c i="5" r="BK161"/>
  <c i="10" r="J208"/>
  <c r="BK195"/>
  <c i="11" r="BK212"/>
  <c i="2" r="BK1144"/>
  <c r="BK432"/>
  <c r="J1414"/>
  <c r="BK395"/>
  <c i="3" r="BK120"/>
  <c i="4" r="J274"/>
  <c r="J378"/>
  <c r="BK239"/>
  <c i="5" r="J115"/>
  <c i="9" r="J114"/>
  <c i="11" r="BK144"/>
  <c i="13" r="J86"/>
  <c i="2" r="J1417"/>
  <c r="J366"/>
  <c i="3" r="J110"/>
  <c i="4" r="J115"/>
  <c r="J186"/>
  <c r="BK250"/>
  <c i="5" r="BK129"/>
  <c i="10" r="J235"/>
  <c r="BK295"/>
  <c i="11" r="BK203"/>
  <c r="J104"/>
  <c r="BK160"/>
  <c r="J108"/>
  <c r="J122"/>
  <c r="J155"/>
  <c r="J199"/>
  <c r="J166"/>
  <c r="BK208"/>
  <c r="J180"/>
  <c i="12" r="J104"/>
  <c r="BK130"/>
  <c i="2" r="J1140"/>
  <c r="BK659"/>
  <c r="BK1443"/>
  <c r="J439"/>
  <c r="J1110"/>
  <c i="3" r="J168"/>
  <c i="4" r="J131"/>
  <c r="J183"/>
  <c i="5" r="J193"/>
  <c i="7" r="J134"/>
  <c i="10" r="BK250"/>
  <c i="11" r="BK153"/>
  <c i="12" r="J164"/>
  <c i="2" r="BK695"/>
  <c r="J675"/>
  <c r="J1472"/>
  <c r="BK721"/>
  <c r="BK1346"/>
  <c r="BK1146"/>
  <c r="BK1475"/>
  <c i="3" r="J153"/>
  <c i="4" r="BK242"/>
  <c r="BK252"/>
  <c r="BK196"/>
  <c r="J223"/>
  <c i="5" r="J125"/>
  <c i="7" r="BK91"/>
  <c i="10" r="J183"/>
  <c r="BK284"/>
  <c i="11" r="BK151"/>
  <c i="2" r="J892"/>
  <c r="BK1228"/>
  <c r="BK1173"/>
  <c r="BK1334"/>
  <c i="4" r="J156"/>
  <c r="BK422"/>
  <c i="5" r="BK187"/>
  <c i="7" r="J137"/>
  <c i="4" r="J413"/>
  <c i="5" r="BK202"/>
  <c i="10" r="BK231"/>
  <c r="BK258"/>
  <c i="11" r="J189"/>
  <c r="J141"/>
  <c i="12" r="BK137"/>
  <c r="BK113"/>
  <c r="J99"/>
  <c i="2" r="BK884"/>
  <c r="BK1140"/>
  <c r="BK1460"/>
  <c i="3" r="BK165"/>
  <c i="4" r="BK302"/>
  <c r="BK232"/>
  <c i="6" r="BK87"/>
  <c i="10" r="J140"/>
  <c r="BK223"/>
  <c i="5" r="J96"/>
  <c i="9" r="BK94"/>
  <c i="11" r="J172"/>
  <c i="12" r="J117"/>
  <c r="J113"/>
  <c i="2" r="J1228"/>
  <c r="J1080"/>
  <c r="BK340"/>
  <c r="J1045"/>
  <c r="BK1438"/>
  <c i="3" r="J144"/>
  <c i="4" r="J108"/>
  <c r="BK360"/>
  <c r="BK162"/>
  <c r="BK142"/>
  <c i="7" r="BK175"/>
  <c i="8" r="J128"/>
  <c i="10" r="BK127"/>
  <c r="BK200"/>
  <c i="11" r="J185"/>
  <c i="12" r="J98"/>
  <c i="2" r="BK718"/>
  <c r="BK1273"/>
  <c r="J845"/>
  <c r="J340"/>
  <c i="3" r="J137"/>
  <c i="4" r="J137"/>
  <c r="BK116"/>
  <c r="J356"/>
  <c i="8" r="J112"/>
  <c i="9" r="BK134"/>
  <c i="10" r="J136"/>
  <c i="11" r="J112"/>
  <c i="2" r="BK473"/>
  <c r="BK152"/>
  <c r="J1452"/>
  <c r="BK1481"/>
  <c r="BK1000"/>
  <c r="BK1048"/>
  <c r="J1316"/>
  <c i="3" r="J129"/>
  <c i="4" r="BK245"/>
  <c r="J359"/>
  <c i="7" r="BK180"/>
  <c i="10" r="J196"/>
  <c i="12" r="J106"/>
  <c i="2" r="J245"/>
  <c r="BK919"/>
  <c r="BK1040"/>
  <c r="BK1341"/>
  <c r="J1129"/>
  <c i="3" r="J133"/>
  <c i="4" r="J392"/>
  <c r="BK282"/>
  <c i="5" r="J149"/>
  <c i="10" r="BK260"/>
  <c r="BK235"/>
  <c i="2" r="J1048"/>
  <c r="J1104"/>
  <c r="J1136"/>
  <c r="BK1214"/>
  <c r="BK1418"/>
  <c i="3" r="BK181"/>
  <c i="4" r="BK150"/>
  <c r="J184"/>
  <c r="J127"/>
  <c i="5" r="BK124"/>
  <c i="8" r="J110"/>
  <c i="12" r="J152"/>
  <c i="2" r="BK159"/>
  <c r="BK1018"/>
  <c r="J1483"/>
  <c i="3" r="BK98"/>
  <c i="4" r="J152"/>
  <c r="BK181"/>
  <c i="11" r="BK175"/>
  <c r="BK111"/>
  <c i="12" r="J146"/>
  <c r="J109"/>
  <c i="2" r="BK305"/>
  <c r="J522"/>
  <c r="J1441"/>
  <c r="BK1295"/>
  <c r="BK692"/>
  <c r="J1328"/>
  <c i="3" r="J108"/>
  <c i="4" r="BK120"/>
  <c r="J319"/>
  <c r="J215"/>
  <c r="J240"/>
  <c i="5" r="J95"/>
  <c i="8" r="J121"/>
  <c i="10" r="BK236"/>
  <c i="11" r="BK201"/>
  <c i="2" r="J289"/>
  <c r="BK445"/>
  <c r="J822"/>
  <c r="J360"/>
  <c r="BK1378"/>
  <c r="J586"/>
  <c r="J1265"/>
  <c i="4" r="J226"/>
  <c r="BK115"/>
  <c r="J238"/>
  <c r="J381"/>
  <c i="5" r="BK98"/>
  <c r="BK156"/>
  <c i="8" r="BK91"/>
  <c i="10" r="J187"/>
  <c r="BK272"/>
  <c i="11" r="BK217"/>
  <c i="13" r="J88"/>
  <c i="2" r="BK1121"/>
  <c r="J215"/>
  <c r="J634"/>
  <c r="J1144"/>
  <c i="4" r="BK370"/>
  <c r="BK335"/>
  <c i="5" r="BK122"/>
  <c i="7" r="BK117"/>
  <c i="10" r="J262"/>
  <c i="12" r="BK139"/>
  <c i="2" r="J510"/>
  <c r="BK1225"/>
  <c r="J1183"/>
  <c r="J476"/>
  <c i="3" r="J146"/>
  <c i="4" r="J379"/>
  <c r="BK406"/>
  <c i="5" r="BK144"/>
  <c i="7" r="BK125"/>
  <c i="10" r="BK218"/>
  <c i="11" r="J103"/>
  <c r="J178"/>
  <c r="BK121"/>
  <c i="12" r="J129"/>
  <c i="5" r="J146"/>
  <c i="7" r="J204"/>
  <c i="10" r="J217"/>
  <c i="11" r="J186"/>
  <c i="2" r="J1259"/>
  <c r="J1526"/>
  <c r="J1520"/>
  <c r="BK311"/>
  <c r="BK381"/>
  <c i="4" r="J393"/>
  <c r="BK413"/>
  <c r="BK110"/>
  <c i="10" r="J201"/>
  <c i="12" r="BK140"/>
  <c r="J97"/>
  <c i="2" r="BK966"/>
  <c r="BK489"/>
  <c r="J1418"/>
  <c r="J533"/>
  <c r="J1018"/>
  <c i="3" r="J152"/>
  <c i="4" r="J206"/>
  <c r="BK351"/>
  <c r="BK383"/>
  <c i="5" r="BK165"/>
  <c i="7" r="BK122"/>
  <c i="10" r="J149"/>
  <c r="J256"/>
  <c r="BK208"/>
  <c i="11" r="J102"/>
  <c i="2" r="J492"/>
  <c r="J1306"/>
  <c r="J550"/>
  <c r="J441"/>
  <c r="J1331"/>
  <c i="4" r="J180"/>
  <c r="J345"/>
  <c r="J417"/>
  <c i="5" r="BK179"/>
  <c i="10" r="BK281"/>
  <c r="J284"/>
  <c i="2" r="J1216"/>
  <c r="J1302"/>
  <c r="J862"/>
  <c r="BK1390"/>
  <c r="BK685"/>
  <c i="3" r="J173"/>
  <c i="4" r="BK127"/>
  <c r="BK339"/>
  <c r="BK130"/>
  <c i="10" r="J138"/>
  <c i="12" r="J135"/>
  <c i="2" r="BK869"/>
  <c r="BK1504"/>
  <c r="BK1063"/>
  <c r="J325"/>
  <c i="3" r="BK114"/>
  <c i="4" r="BK388"/>
  <c r="J193"/>
  <c i="5" r="J169"/>
  <c i="10" r="BK244"/>
  <c i="13" r="BK85"/>
  <c i="2" r="J715"/>
  <c r="BK281"/>
  <c r="J718"/>
  <c r="BK492"/>
  <c r="BK1259"/>
  <c i="3" r="J145"/>
  <c i="4" r="BK180"/>
  <c r="BK146"/>
  <c r="J278"/>
  <c i="8" r="J97"/>
  <c i="10" r="BK204"/>
  <c i="12" r="BK131"/>
  <c i="2" r="BK234"/>
  <c i="10" r="J171"/>
  <c i="2" r="BK1240"/>
  <c r="J1449"/>
  <c i="4" r="BK270"/>
  <c r="J410"/>
  <c i="5" r="BK189"/>
  <c i="7" r="J164"/>
  <c i="10" r="BK276"/>
  <c r="J97"/>
  <c i="12" r="J122"/>
  <c i="2" r="J377"/>
  <c r="J692"/>
  <c r="BK614"/>
  <c r="BK670"/>
  <c r="J734"/>
  <c r="J733"/>
  <c i="3" r="BK152"/>
  <c i="4" r="J271"/>
  <c r="BK170"/>
  <c r="J402"/>
  <c i="5" r="J147"/>
  <c i="2" r="J1434"/>
  <c i="3" r="BK136"/>
  <c i="4" r="BK186"/>
  <c r="BK164"/>
  <c i="5" r="BK109"/>
  <c r="J136"/>
  <c i="8" r="BK128"/>
  <c i="10" r="J128"/>
  <c r="BK149"/>
  <c i="12" r="J91"/>
  <c i="2" r="J628"/>
  <c r="BK653"/>
  <c r="J1173"/>
  <c r="J1398"/>
  <c i="3" r="BK162"/>
  <c i="4" r="J126"/>
  <c r="BK271"/>
  <c r="J198"/>
  <c i="5" r="J166"/>
  <c i="9" r="BK100"/>
  <c i="10" r="BK212"/>
  <c i="11" r="BK143"/>
  <c i="13" r="J85"/>
  <c i="2" r="J391"/>
  <c r="BK429"/>
  <c r="BK222"/>
  <c i="4" r="J280"/>
  <c i="5" r="BK148"/>
  <c i="8" r="BK108"/>
  <c i="10" r="J294"/>
  <c r="BK114"/>
  <c i="11" r="BK128"/>
  <c r="J109"/>
  <c i="12" r="J141"/>
  <c r="J96"/>
  <c r="J137"/>
  <c r="J142"/>
  <c i="2" r="BK668"/>
  <c r="BK335"/>
  <c r="J1514"/>
  <c r="BK1349"/>
  <c r="J751"/>
  <c r="J1133"/>
  <c r="J247"/>
  <c r="J1404"/>
  <c i="3" r="BK191"/>
  <c i="4" r="BK352"/>
  <c r="BK273"/>
  <c i="5" r="BK185"/>
  <c i="9" r="J97"/>
  <c i="11" r="J142"/>
  <c i="12" r="BK134"/>
  <c r="BK107"/>
  <c i="2" r="J240"/>
  <c r="J1517"/>
  <c r="BK1434"/>
  <c r="J381"/>
  <c i="4" r="J302"/>
  <c r="BK355"/>
  <c r="J230"/>
  <c r="J327"/>
  <c i="5" r="BK181"/>
  <c i="2" r="BK1424"/>
  <c r="J1198"/>
  <c i="3" r="J186"/>
  <c i="4" r="BK257"/>
  <c r="J170"/>
  <c r="BK329"/>
  <c i="7" r="BK100"/>
  <c i="9" r="J85"/>
  <c i="10" r="BK252"/>
  <c i="13" r="J95"/>
  <c i="2" r="J1025"/>
  <c r="J611"/>
  <c r="J797"/>
  <c r="J237"/>
  <c i="3" r="J177"/>
  <c i="4" r="J368"/>
  <c r="J401"/>
  <c i="5" r="BK188"/>
  <c i="7" r="J94"/>
  <c i="10" r="J236"/>
  <c i="2" r="J260"/>
  <c r="BK372"/>
  <c r="BK747"/>
  <c r="BK1421"/>
  <c i="3" r="J150"/>
  <c i="4" r="J360"/>
  <c r="BK381"/>
  <c r="BK204"/>
  <c i="8" r="J94"/>
  <c i="10" r="J226"/>
  <c i="13" r="J87"/>
  <c i="2" r="BK417"/>
  <c r="BK784"/>
  <c r="J1490"/>
  <c r="J565"/>
  <c i="3" r="J128"/>
  <c i="4" r="J110"/>
  <c r="BK294"/>
  <c i="5" r="J107"/>
  <c i="10" r="J178"/>
  <c r="BK205"/>
  <c i="13" r="BK94"/>
  <c i="2" r="J1165"/>
  <c r="BK1391"/>
  <c r="J1206"/>
  <c i="3" r="BK153"/>
  <c i="4" r="J179"/>
  <c r="J350"/>
  <c i="5" r="J132"/>
  <c i="10" r="BK256"/>
  <c i="12" r="BK88"/>
  <c i="2" r="J1424"/>
  <c r="J1346"/>
  <c i="4" r="BK338"/>
  <c r="BK269"/>
  <c r="J158"/>
  <c i="5" r="J140"/>
  <c i="9" r="BK85"/>
  <c i="10" r="J123"/>
  <c i="11" r="J130"/>
  <c r="BK216"/>
  <c r="BK152"/>
  <c r="J156"/>
  <c r="BK172"/>
  <c r="J191"/>
  <c r="J174"/>
  <c r="BK148"/>
  <c i="12" r="J128"/>
  <c r="BK166"/>
  <c i="2" r="J331"/>
  <c r="J987"/>
  <c r="BK750"/>
  <c r="BK1496"/>
  <c r="BK1269"/>
  <c r="J539"/>
  <c i="3" r="BK149"/>
  <c i="4" r="BK285"/>
  <c r="J251"/>
  <c r="J353"/>
  <c r="BK380"/>
  <c i="5" r="BK158"/>
  <c r="J161"/>
  <c i="8" r="J131"/>
  <c i="10" r="BK158"/>
  <c i="2" r="J1100"/>
  <c r="J148"/>
  <c r="BK1506"/>
  <c r="BK1066"/>
  <c r="BK1432"/>
  <c r="BK486"/>
  <c i="3" r="BK155"/>
  <c i="4" r="J357"/>
  <c r="BK140"/>
  <c r="BK417"/>
  <c r="J111"/>
  <c i="5" r="J154"/>
  <c i="7" r="J202"/>
  <c i="10" r="J225"/>
  <c i="11" r="BK114"/>
  <c i="12" r="J145"/>
  <c i="2" r="BK586"/>
  <c r="BK542"/>
  <c r="BK263"/>
  <c r="BK1394"/>
  <c i="4" r="J182"/>
  <c r="BK280"/>
  <c r="J329"/>
  <c i="6" r="BK93"/>
  <c i="9" r="BK97"/>
  <c i="10" r="J289"/>
  <c i="11" r="BK118"/>
  <c i="13" r="BK86"/>
  <c i="2" r="BK1447"/>
  <c r="BK466"/>
  <c r="J737"/>
  <c i="3" r="J182"/>
  <c i="4" r="J249"/>
  <c r="BK212"/>
  <c i="5" r="BK139"/>
  <c i="7" r="BK148"/>
  <c i="10" r="BK174"/>
  <c i="11" r="BK122"/>
  <c r="BK141"/>
  <c r="J169"/>
  <c i="12" r="BK91"/>
  <c r="J134"/>
  <c r="J110"/>
  <c i="2" r="J906"/>
  <c r="J1421"/>
  <c r="J316"/>
  <c i="3" r="J175"/>
  <c i="4" r="J237"/>
  <c r="J305"/>
  <c r="J135"/>
  <c i="5" r="J152"/>
  <c i="7" r="BK177"/>
  <c i="10" r="BK170"/>
  <c i="12" r="J112"/>
  <c i="2" r="J631"/>
  <c r="J741"/>
  <c r="J1249"/>
  <c r="J653"/>
  <c i="3" r="BK161"/>
  <c i="4" r="BK185"/>
  <c r="J376"/>
  <c r="BK376"/>
  <c i="7" r="BK183"/>
  <c i="10" r="J190"/>
  <c i="11" r="BK131"/>
  <c i="12" r="J161"/>
  <c i="2" r="BK1282"/>
  <c r="J456"/>
  <c r="J940"/>
  <c i="3" r="J189"/>
  <c i="4" r="J252"/>
  <c r="J287"/>
  <c r="BK238"/>
  <c r="J232"/>
  <c i="5" r="J189"/>
  <c r="J197"/>
  <c i="7" r="J180"/>
  <c i="8" r="J142"/>
  <c i="10" r="BK193"/>
  <c r="J195"/>
  <c r="J99"/>
  <c i="11" r="J208"/>
  <c i="12" r="J133"/>
  <c i="2" r="BK226"/>
  <c r="J1428"/>
  <c r="BK1357"/>
  <c r="J1282"/>
  <c i="3" r="J125"/>
  <c i="4" r="BK378"/>
  <c r="BK307"/>
  <c i="7" r="J145"/>
  <c i="8" r="BK97"/>
  <c i="10" r="BK240"/>
  <c i="12" r="J136"/>
  <c i="2" r="BK116"/>
  <c r="J1261"/>
  <c r="BK1171"/>
  <c r="BK1525"/>
  <c r="BK1129"/>
  <c i="3" r="J105"/>
  <c i="4" r="J260"/>
  <c r="BK348"/>
  <c i="5" r="BK195"/>
  <c i="10" r="J158"/>
  <c i="11" r="J110"/>
  <c i="2" r="BK1104"/>
  <c r="BK1190"/>
  <c r="J229"/>
  <c r="J482"/>
  <c i="3" r="BK180"/>
  <c i="4" r="BK254"/>
  <c r="J406"/>
  <c i="7" r="J88"/>
  <c i="10" r="BK229"/>
  <c i="13" r="BK95"/>
  <c i="2" r="BK240"/>
  <c r="J1485"/>
  <c r="J1278"/>
  <c r="J309"/>
  <c i="4" r="BK234"/>
  <c r="BK415"/>
  <c i="5" r="J122"/>
  <c i="7" r="J125"/>
  <c i="10" r="BK224"/>
  <c i="11" r="J198"/>
  <c i="13" r="J96"/>
  <c i="2" r="BK476"/>
  <c r="J1432"/>
  <c r="J1063"/>
  <c r="BK1316"/>
  <c i="3" r="J156"/>
  <c i="4" r="J106"/>
  <c r="BK340"/>
  <c r="BK374"/>
  <c i="5" r="J168"/>
  <c i="8" r="J136"/>
  <c i="10" r="J266"/>
  <c i="2" r="J155"/>
  <c r="BK441"/>
  <c i="3" r="BK109"/>
  <c i="4" r="BK384"/>
  <c r="BK291"/>
  <c i="5" r="J187"/>
  <c i="8" r="BK134"/>
  <c i="10" r="J155"/>
  <c i="11" r="J214"/>
  <c r="J106"/>
  <c r="BK106"/>
  <c r="J131"/>
  <c r="BK157"/>
  <c r="BK140"/>
  <c r="J160"/>
  <c r="BK137"/>
  <c i="12" r="BK112"/>
  <c r="BK149"/>
  <c i="2" r="J670"/>
  <c r="BK1284"/>
  <c r="J1456"/>
  <c r="J1004"/>
  <c r="BK328"/>
  <c r="BK379"/>
  <c i="3" r="J184"/>
  <c i="4" r="J269"/>
  <c r="J369"/>
  <c r="BK268"/>
  <c r="BK202"/>
  <c i="6" r="J89"/>
  <c i="8" r="BK124"/>
  <c i="10" r="BK179"/>
  <c i="12" r="BK142"/>
  <c i="2" r="J1231"/>
  <c r="BK1520"/>
  <c r="BK1457"/>
  <c r="BK360"/>
  <c r="J1343"/>
  <c r="BK1004"/>
  <c i="4" r="BK178"/>
  <c r="BK332"/>
  <c r="J365"/>
  <c r="BK221"/>
  <c i="5" r="J183"/>
  <c r="BK110"/>
  <c i="7" r="J142"/>
  <c i="9" r="J122"/>
  <c i="10" r="J151"/>
  <c i="11" r="BK170"/>
  <c i="2" r="J319"/>
  <c r="J1453"/>
  <c r="BK565"/>
  <c i="4" r="J340"/>
  <c r="BK108"/>
  <c r="J134"/>
  <c i="7" r="BK189"/>
  <c i="10" r="J175"/>
  <c r="J274"/>
  <c i="12" r="J120"/>
  <c i="2" r="BK597"/>
  <c r="BK163"/>
  <c r="J357"/>
  <c i="3" r="BK147"/>
  <c i="4" r="J363"/>
  <c r="BK334"/>
  <c i="5" r="BK172"/>
  <c i="7" r="J192"/>
  <c i="10" r="J240"/>
  <c i="11" r="J211"/>
  <c r="BK166"/>
  <c i="12" r="BK152"/>
  <c r="J138"/>
  <c i="2" r="BK190"/>
  <c r="BK1281"/>
  <c r="BK1261"/>
  <c i="3" r="J149"/>
  <c i="4" r="BK168"/>
  <c r="J367"/>
  <c i="5" r="BK178"/>
  <c i="8" r="BK94"/>
  <c i="10" r="J213"/>
  <c i="11" r="J192"/>
  <c i="2" r="BK900"/>
  <c r="J170"/>
  <c r="BK1133"/>
  <c r="J1448"/>
  <c r="BK1370"/>
  <c r="J296"/>
  <c i="4" r="BK208"/>
  <c r="BK361"/>
  <c r="J390"/>
  <c i="5" r="J100"/>
  <c i="9" r="BK136"/>
  <c i="11" r="BK119"/>
  <c i="12" r="J165"/>
  <c i="2" r="BK343"/>
  <c r="BK997"/>
  <c r="J1506"/>
  <c r="BK1045"/>
  <c r="J1253"/>
  <c r="BK1401"/>
  <c i="3" r="BK116"/>
  <c i="12" r="BK154"/>
  <c i="2" r="BK423"/>
  <c r="J1466"/>
  <c r="BK665"/>
  <c i="3" r="BK125"/>
  <c i="4" r="BK160"/>
  <c r="J291"/>
  <c r="BK111"/>
  <c i="7" r="J159"/>
  <c i="10" r="J248"/>
  <c i="11" r="BK197"/>
  <c i="2" r="BK771"/>
  <c r="J1314"/>
  <c r="J536"/>
  <c r="BK1404"/>
  <c r="BK1117"/>
  <c r="J1324"/>
  <c i="3" r="BK131"/>
  <c i="4" r="BK137"/>
  <c r="J164"/>
  <c i="5" r="BK93"/>
  <c i="10" r="J298"/>
  <c i="2" r="BK862"/>
  <c r="BK1360"/>
  <c r="J417"/>
  <c r="BK809"/>
  <c r="J272"/>
  <c i="3" r="BK137"/>
  <c i="4" r="BK343"/>
  <c r="BK192"/>
  <c r="J122"/>
  <c i="7" r="J91"/>
  <c i="10" r="BK138"/>
  <c i="11" r="J183"/>
  <c i="2" r="J1040"/>
  <c r="BK1126"/>
  <c r="BK673"/>
  <c r="J895"/>
  <c i="3" r="J155"/>
  <c i="4" r="BK341"/>
  <c r="BK313"/>
  <c i="5" r="BK103"/>
  <c i="6" r="J95"/>
  <c i="8" r="BK107"/>
  <c i="11" r="J213"/>
  <c i="2" r="J212"/>
  <c r="J1511"/>
  <c r="J197"/>
  <c i="3" r="J174"/>
  <c i="4" r="BK275"/>
  <c r="J338"/>
  <c r="J281"/>
  <c i="7" r="J105"/>
  <c i="10" r="BK131"/>
  <c i="11" r="BK162"/>
  <c r="J148"/>
  <c r="J167"/>
  <c r="J201"/>
  <c r="BK107"/>
  <c r="J162"/>
  <c r="J200"/>
  <c r="BK159"/>
  <c r="BK104"/>
  <c i="12" r="BK117"/>
  <c r="BK102"/>
  <c i="2" r="BK524"/>
  <c r="J1529"/>
  <c r="J1504"/>
  <c r="BK251"/>
  <c r="BK1206"/>
  <c i="3" r="J114"/>
  <c r="J112"/>
  <c i="4" r="BK129"/>
  <c r="J293"/>
  <c r="BK344"/>
  <c r="J196"/>
  <c i="5" r="BK99"/>
  <c i="7" r="J151"/>
  <c i="10" r="J142"/>
  <c i="11" r="J111"/>
  <c i="13" r="J94"/>
  <c i="2" r="BK1243"/>
  <c r="J1380"/>
  <c r="BK1449"/>
  <c r="J524"/>
  <c r="J281"/>
  <c i="4" r="J256"/>
  <c r="J107"/>
  <c r="J324"/>
  <c r="J279"/>
  <c i="5" r="J200"/>
  <c i="8" r="J119"/>
  <c i="10" r="BK266"/>
  <c r="J221"/>
  <c i="12" r="J162"/>
  <c i="6" l="1" r="T85"/>
  <c r="R85"/>
  <c i="2" r="BK295"/>
  <c r="J295"/>
  <c r="J67"/>
  <c r="T334"/>
  <c r="BK469"/>
  <c r="J469"/>
  <c r="J70"/>
  <c r="R1047"/>
  <c r="BK1218"/>
  <c r="J1218"/>
  <c r="J79"/>
  <c r="P1356"/>
  <c r="BK1513"/>
  <c r="J1513"/>
  <c r="J87"/>
  <c i="3" r="P172"/>
  <c i="4" r="R119"/>
  <c r="BK259"/>
  <c r="J259"/>
  <c r="J75"/>
  <c i="5" r="T157"/>
  <c r="T155"/>
  <c i="7" r="R87"/>
  <c r="T196"/>
  <c i="8" r="BK127"/>
  <c r="J127"/>
  <c r="J64"/>
  <c i="9" r="R84"/>
  <c r="R83"/>
  <c r="R82"/>
  <c i="10" r="BK107"/>
  <c r="J107"/>
  <c r="J63"/>
  <c r="T166"/>
  <c i="2" r="BK481"/>
  <c r="J481"/>
  <c r="J71"/>
  <c r="R1132"/>
  <c r="R1356"/>
  <c r="T1513"/>
  <c i="3" r="T95"/>
  <c r="R188"/>
  <c i="4" r="BK139"/>
  <c r="J139"/>
  <c r="J70"/>
  <c r="T362"/>
  <c i="5" r="P92"/>
  <c r="P91"/>
  <c r="BK157"/>
  <c r="BK155"/>
  <c r="J155"/>
  <c r="J65"/>
  <c i="7" r="T168"/>
  <c i="8" r="P87"/>
  <c r="R120"/>
  <c i="9" r="BK84"/>
  <c i="10" r="R133"/>
  <c r="T293"/>
  <c i="11" r="T113"/>
  <c r="P176"/>
  <c i="2" r="T678"/>
  <c r="P1132"/>
  <c r="R1397"/>
  <c r="R1489"/>
  <c i="3" r="T172"/>
  <c i="4" r="P105"/>
  <c r="P119"/>
  <c r="P229"/>
  <c r="P228"/>
  <c r="R259"/>
  <c r="T337"/>
  <c r="T336"/>
  <c i="5" r="T112"/>
  <c i="7" r="T87"/>
  <c i="9" r="P84"/>
  <c r="P83"/>
  <c r="P82"/>
  <c i="1" r="AU63"/>
  <c i="10" r="P107"/>
  <c r="P166"/>
  <c i="2" r="T111"/>
  <c r="T481"/>
  <c r="T1086"/>
  <c r="P1286"/>
  <c r="T1351"/>
  <c r="P1513"/>
  <c i="3" r="R95"/>
  <c r="T183"/>
  <c i="4" r="R139"/>
  <c r="P362"/>
  <c i="5" r="T171"/>
  <c r="T170"/>
  <c i="6" r="R92"/>
  <c r="R91"/>
  <c r="R84"/>
  <c i="7" r="P168"/>
  <c i="8" r="R127"/>
  <c i="10" r="P182"/>
  <c r="P181"/>
  <c i="2" r="P282"/>
  <c r="BK334"/>
  <c r="J334"/>
  <c r="J68"/>
  <c r="R435"/>
  <c r="BK1047"/>
  <c r="J1047"/>
  <c r="J73"/>
  <c r="T1103"/>
  <c r="R1286"/>
  <c r="BK1385"/>
  <c r="J1385"/>
  <c r="J83"/>
  <c r="BK1489"/>
  <c r="J1489"/>
  <c r="J86"/>
  <c i="3" r="T138"/>
  <c i="4" r="T119"/>
  <c r="BK284"/>
  <c r="J284"/>
  <c r="J76"/>
  <c i="5" r="T92"/>
  <c r="T91"/>
  <c r="T90"/>
  <c r="T89"/>
  <c r="T88"/>
  <c i="6" r="BK92"/>
  <c r="J92"/>
  <c r="J64"/>
  <c i="7" r="R168"/>
  <c i="8" r="R87"/>
  <c r="T120"/>
  <c i="9" r="T84"/>
  <c r="T83"/>
  <c r="T82"/>
  <c i="10" r="R90"/>
  <c r="R89"/>
  <c r="T107"/>
  <c r="P293"/>
  <c i="11" r="P113"/>
  <c r="T176"/>
  <c i="12" r="R121"/>
  <c i="11" r="BK101"/>
  <c r="J101"/>
  <c r="J64"/>
  <c r="T127"/>
  <c r="BK165"/>
  <c r="R196"/>
  <c i="12" r="P86"/>
  <c i="3" r="R138"/>
  <c i="4" r="P174"/>
  <c r="R284"/>
  <c i="5" r="R171"/>
  <c r="R170"/>
  <c i="6" r="P92"/>
  <c r="P91"/>
  <c r="P84"/>
  <c i="1" r="AU60"/>
  <c i="7" r="T179"/>
  <c i="8" r="T87"/>
  <c i="10" r="P133"/>
  <c r="BK293"/>
  <c r="J293"/>
  <c r="J68"/>
  <c i="11" r="R113"/>
  <c r="R165"/>
  <c r="R210"/>
  <c i="2" r="BK282"/>
  <c r="J282"/>
  <c r="J66"/>
  <c r="P295"/>
  <c r="R334"/>
  <c r="BK435"/>
  <c r="J435"/>
  <c r="J69"/>
  <c r="P469"/>
  <c r="R469"/>
  <c r="T1047"/>
  <c r="P1103"/>
  <c r="T1286"/>
  <c r="R1351"/>
  <c r="T1385"/>
  <c r="P1465"/>
  <c i="3" r="BK95"/>
  <c r="P183"/>
  <c i="4" r="T105"/>
  <c r="T104"/>
  <c r="T229"/>
  <c r="T228"/>
  <c r="BK337"/>
  <c i="5" r="BK92"/>
  <c r="J92"/>
  <c r="J63"/>
  <c r="P157"/>
  <c r="P155"/>
  <c i="7" r="BK179"/>
  <c r="J179"/>
  <c r="J63"/>
  <c i="8" r="BK103"/>
  <c r="J103"/>
  <c r="J62"/>
  <c i="10" r="R107"/>
  <c r="R166"/>
  <c i="11" r="R127"/>
  <c r="P165"/>
  <c r="P164"/>
  <c r="BK210"/>
  <c r="J210"/>
  <c r="J75"/>
  <c i="12" r="T121"/>
  <c i="2" r="BK111"/>
  <c r="T282"/>
  <c r="P334"/>
  <c r="T435"/>
  <c r="P1047"/>
  <c r="R1103"/>
  <c r="BK1397"/>
  <c r="J1397"/>
  <c r="J84"/>
  <c r="T1489"/>
  <c i="3" r="P138"/>
  <c r="T188"/>
  <c i="4" r="T139"/>
  <c r="R362"/>
  <c i="5" r="BK171"/>
  <c r="J171"/>
  <c r="J68"/>
  <c i="6" r="T92"/>
  <c r="T91"/>
  <c r="T84"/>
  <c i="7" r="BK168"/>
  <c r="J168"/>
  <c r="J62"/>
  <c i="8" r="R103"/>
  <c i="10" r="BK90"/>
  <c r="BK89"/>
  <c r="BK133"/>
  <c r="J133"/>
  <c r="J64"/>
  <c r="R293"/>
  <c i="2" r="R111"/>
  <c r="R481"/>
  <c r="T1132"/>
  <c r="BK1356"/>
  <c r="J1356"/>
  <c r="J82"/>
  <c r="BK1465"/>
  <c r="J1465"/>
  <c r="J85"/>
  <c i="3" r="P95"/>
  <c i="4" r="R105"/>
  <c r="R104"/>
  <c r="R229"/>
  <c r="R228"/>
  <c i="5" r="BK112"/>
  <c r="J112"/>
  <c r="J64"/>
  <c i="7" r="P196"/>
  <c i="8" r="P120"/>
  <c i="10" r="T182"/>
  <c r="T181"/>
  <c i="11" r="BK127"/>
  <c r="J127"/>
  <c r="J67"/>
  <c r="BK176"/>
  <c r="J176"/>
  <c r="J72"/>
  <c r="P210"/>
  <c i="12" r="BK86"/>
  <c r="J86"/>
  <c r="J62"/>
  <c i="2" r="R678"/>
  <c r="BK1103"/>
  <c r="J1103"/>
  <c r="J75"/>
  <c r="P1218"/>
  <c r="P1397"/>
  <c r="R1465"/>
  <c i="3" r="BK172"/>
  <c r="J172"/>
  <c r="J68"/>
  <c r="R183"/>
  <c i="4" r="BK105"/>
  <c r="BK119"/>
  <c r="J119"/>
  <c r="J68"/>
  <c r="BK229"/>
  <c r="J229"/>
  <c r="J73"/>
  <c r="T259"/>
  <c r="P337"/>
  <c r="P336"/>
  <c i="5" r="P171"/>
  <c r="P170"/>
  <c i="7" r="R179"/>
  <c i="8" r="T103"/>
  <c i="10" r="P90"/>
  <c r="P89"/>
  <c r="T133"/>
  <c i="11" r="BK113"/>
  <c r="J113"/>
  <c r="J65"/>
  <c r="R145"/>
  <c r="P196"/>
  <c r="P195"/>
  <c i="12" r="R86"/>
  <c r="R85"/>
  <c r="R84"/>
  <c r="R83"/>
  <c i="13" r="P84"/>
  <c i="2" r="BK678"/>
  <c r="J678"/>
  <c r="J72"/>
  <c r="R1086"/>
  <c r="BK1286"/>
  <c r="J1286"/>
  <c r="J80"/>
  <c r="P1351"/>
  <c r="R1385"/>
  <c r="P1489"/>
  <c i="3" r="BK183"/>
  <c r="J183"/>
  <c r="J69"/>
  <c i="4" r="T174"/>
  <c r="T284"/>
  <c i="5" r="R157"/>
  <c r="R155"/>
  <c i="7" r="P179"/>
  <c i="8" r="BK87"/>
  <c r="BK120"/>
  <c r="J120"/>
  <c r="J63"/>
  <c i="10" r="T90"/>
  <c r="T89"/>
  <c r="BK166"/>
  <c r="J166"/>
  <c r="J65"/>
  <c i="11" r="T101"/>
  <c r="T100"/>
  <c r="T145"/>
  <c r="T196"/>
  <c i="12" r="BK121"/>
  <c r="J121"/>
  <c r="J63"/>
  <c i="13" r="T84"/>
  <c i="2" r="P678"/>
  <c r="P1086"/>
  <c r="T1218"/>
  <c r="BK1351"/>
  <c r="J1351"/>
  <c r="J81"/>
  <c r="P1385"/>
  <c r="T1465"/>
  <c i="3" r="R172"/>
  <c i="4" r="R174"/>
  <c r="P259"/>
  <c r="R337"/>
  <c r="R336"/>
  <c i="5" r="R112"/>
  <c i="7" r="P87"/>
  <c r="P86"/>
  <c r="P85"/>
  <c i="1" r="AU61"/>
  <c i="7" r="R196"/>
  <c i="8" r="P127"/>
  <c i="10" r="R182"/>
  <c r="R181"/>
  <c i="11" r="R101"/>
  <c r="R100"/>
  <c r="BK145"/>
  <c r="J145"/>
  <c r="J68"/>
  <c r="BK196"/>
  <c r="J196"/>
  <c r="J74"/>
  <c i="13" r="BK84"/>
  <c i="2" r="R282"/>
  <c r="R295"/>
  <c r="T295"/>
  <c r="P435"/>
  <c r="T469"/>
  <c r="BK1132"/>
  <c r="BK1131"/>
  <c r="J1131"/>
  <c r="J77"/>
  <c r="T1397"/>
  <c i="3" r="BK188"/>
  <c r="J188"/>
  <c r="J70"/>
  <c i="4" r="P139"/>
  <c r="P138"/>
  <c r="BK362"/>
  <c r="J362"/>
  <c r="J79"/>
  <c i="5" r="P112"/>
  <c i="8" r="T127"/>
  <c i="11" r="P127"/>
  <c r="R176"/>
  <c i="12" r="P121"/>
  <c i="13" r="P91"/>
  <c i="2" r="P111"/>
  <c r="P481"/>
  <c r="BK1086"/>
  <c r="J1086"/>
  <c r="J74"/>
  <c r="R1218"/>
  <c r="T1356"/>
  <c r="R1513"/>
  <c i="3" r="BK138"/>
  <c r="J138"/>
  <c r="J67"/>
  <c r="P188"/>
  <c i="4" r="BK174"/>
  <c r="J174"/>
  <c r="J71"/>
  <c r="P284"/>
  <c i="5" r="R92"/>
  <c r="R91"/>
  <c r="R90"/>
  <c r="R89"/>
  <c r="R88"/>
  <c i="7" r="BK87"/>
  <c r="J87"/>
  <c r="J61"/>
  <c r="BK196"/>
  <c r="J196"/>
  <c r="J64"/>
  <c i="8" r="P103"/>
  <c i="10" r="BK182"/>
  <c r="J182"/>
  <c r="J67"/>
  <c i="11" r="P101"/>
  <c r="P100"/>
  <c r="P145"/>
  <c r="T165"/>
  <c r="T164"/>
  <c r="T210"/>
  <c i="12" r="T86"/>
  <c r="T85"/>
  <c r="T84"/>
  <c r="T83"/>
  <c i="13" r="R84"/>
  <c r="BK91"/>
  <c r="J91"/>
  <c r="J62"/>
  <c r="R91"/>
  <c r="T91"/>
  <c i="6" r="BK86"/>
  <c r="J86"/>
  <c r="J61"/>
  <c i="7" r="BK203"/>
  <c r="J203"/>
  <c r="J65"/>
  <c i="2" r="BK1128"/>
  <c r="J1128"/>
  <c r="J76"/>
  <c i="9" r="BK135"/>
  <c r="J135"/>
  <c r="J62"/>
  <c i="8" r="BK141"/>
  <c r="J141"/>
  <c r="J65"/>
  <c i="6" r="BK88"/>
  <c r="BK85"/>
  <c r="J85"/>
  <c r="J60"/>
  <c i="11" r="BK219"/>
  <c r="J219"/>
  <c r="J76"/>
  <c i="13" r="J52"/>
  <c r="BE86"/>
  <c r="E72"/>
  <c r="F79"/>
  <c r="BE85"/>
  <c r="BE87"/>
  <c i="12" r="BK85"/>
  <c r="J85"/>
  <c r="J61"/>
  <c i="13" r="BE93"/>
  <c r="BE95"/>
  <c r="BE88"/>
  <c r="BE92"/>
  <c r="J79"/>
  <c r="BE94"/>
  <c r="BE89"/>
  <c r="BE96"/>
  <c r="BE90"/>
  <c i="12" r="E73"/>
  <c r="BE110"/>
  <c r="BE113"/>
  <c r="F80"/>
  <c r="BE130"/>
  <c r="BE133"/>
  <c r="BE152"/>
  <c r="BE154"/>
  <c r="BE158"/>
  <c r="J55"/>
  <c r="BE100"/>
  <c r="BE107"/>
  <c r="BE111"/>
  <c r="BE125"/>
  <c r="BE143"/>
  <c r="BE162"/>
  <c r="J77"/>
  <c r="BE95"/>
  <c r="BE102"/>
  <c r="BE160"/>
  <c i="11" r="BK195"/>
  <c r="J195"/>
  <c r="J73"/>
  <c i="12" r="BE94"/>
  <c r="BE116"/>
  <c r="BE117"/>
  <c r="BE128"/>
  <c r="BE136"/>
  <c r="BE145"/>
  <c r="BE149"/>
  <c r="BE90"/>
  <c r="BE105"/>
  <c r="BE129"/>
  <c r="BE134"/>
  <c r="BE139"/>
  <c r="BE159"/>
  <c i="11" r="BK126"/>
  <c r="J126"/>
  <c r="J66"/>
  <c i="12" r="BE93"/>
  <c r="BE96"/>
  <c r="BE101"/>
  <c r="BE141"/>
  <c r="BE165"/>
  <c r="BE88"/>
  <c r="BE92"/>
  <c r="BE97"/>
  <c r="BE99"/>
  <c r="BE112"/>
  <c r="BE114"/>
  <c r="BE122"/>
  <c r="BE132"/>
  <c r="BE144"/>
  <c r="BE163"/>
  <c r="BE164"/>
  <c r="BE166"/>
  <c i="11" r="J165"/>
  <c r="J71"/>
  <c i="12" r="BE104"/>
  <c r="BE106"/>
  <c r="BE126"/>
  <c r="BE135"/>
  <c r="BE138"/>
  <c r="BE140"/>
  <c r="BE127"/>
  <c r="BE146"/>
  <c r="BE153"/>
  <c r="BE157"/>
  <c r="BE119"/>
  <c r="BE91"/>
  <c r="BE103"/>
  <c r="BE109"/>
  <c r="BE87"/>
  <c r="BE89"/>
  <c r="BE98"/>
  <c r="BE108"/>
  <c r="BE120"/>
  <c r="BE123"/>
  <c r="BE131"/>
  <c r="BE137"/>
  <c r="BE142"/>
  <c r="BE161"/>
  <c i="11" r="BK100"/>
  <c r="BK99"/>
  <c i="12" r="BE124"/>
  <c i="11" r="BE105"/>
  <c r="BE119"/>
  <c r="BE155"/>
  <c r="BE158"/>
  <c r="BE161"/>
  <c r="BE172"/>
  <c r="BE175"/>
  <c r="J90"/>
  <c r="BE134"/>
  <c r="BE185"/>
  <c r="BE188"/>
  <c r="BE193"/>
  <c r="BE121"/>
  <c r="BE125"/>
  <c r="BE200"/>
  <c r="BE208"/>
  <c r="E48"/>
  <c r="BE102"/>
  <c r="BE116"/>
  <c r="BE137"/>
  <c r="BE197"/>
  <c r="J55"/>
  <c r="BE109"/>
  <c r="BE112"/>
  <c r="BE157"/>
  <c r="BE166"/>
  <c r="BE168"/>
  <c r="BE183"/>
  <c r="BE187"/>
  <c r="BE191"/>
  <c r="BE198"/>
  <c r="BE205"/>
  <c r="BE211"/>
  <c r="BE115"/>
  <c r="BE150"/>
  <c r="BE214"/>
  <c i="10" r="J90"/>
  <c r="J61"/>
  <c r="BK106"/>
  <c r="J106"/>
  <c r="J62"/>
  <c i="11" r="BE142"/>
  <c r="BE146"/>
  <c r="BE190"/>
  <c r="BE201"/>
  <c r="BE203"/>
  <c r="BE212"/>
  <c i="10" r="BK181"/>
  <c r="J181"/>
  <c r="J66"/>
  <c i="11" r="BE103"/>
  <c r="BE107"/>
  <c r="BE114"/>
  <c r="BE130"/>
  <c r="BE143"/>
  <c r="BE202"/>
  <c r="BE216"/>
  <c r="BE106"/>
  <c r="BE118"/>
  <c r="BE128"/>
  <c r="BE133"/>
  <c r="BE147"/>
  <c r="BE154"/>
  <c r="BE174"/>
  <c r="BE209"/>
  <c r="BE213"/>
  <c r="BE218"/>
  <c r="BE220"/>
  <c r="BE108"/>
  <c r="BE117"/>
  <c r="BE131"/>
  <c r="BE138"/>
  <c r="BE148"/>
  <c r="BE153"/>
  <c r="BE170"/>
  <c r="BE178"/>
  <c r="BE184"/>
  <c r="BE204"/>
  <c r="BE141"/>
  <c r="BE144"/>
  <c r="BE151"/>
  <c r="BE169"/>
  <c r="BE173"/>
  <c r="BE180"/>
  <c r="BE194"/>
  <c r="F55"/>
  <c r="BE104"/>
  <c r="BE123"/>
  <c r="BE129"/>
  <c r="BE149"/>
  <c r="BE177"/>
  <c r="BE186"/>
  <c i="10" r="J89"/>
  <c r="J60"/>
  <c i="11" r="BE110"/>
  <c r="BE122"/>
  <c r="BE136"/>
  <c r="BE140"/>
  <c r="BE152"/>
  <c r="BE156"/>
  <c r="BE182"/>
  <c r="BE192"/>
  <c r="BE206"/>
  <c r="BE217"/>
  <c r="BE111"/>
  <c r="BE120"/>
  <c r="BE160"/>
  <c r="BE179"/>
  <c r="BE181"/>
  <c r="BE124"/>
  <c r="BE162"/>
  <c r="BE171"/>
  <c r="BE199"/>
  <c r="BE132"/>
  <c r="BE135"/>
  <c r="BE139"/>
  <c r="BE159"/>
  <c r="BE167"/>
  <c r="BE189"/>
  <c r="BE207"/>
  <c r="BE215"/>
  <c i="10" r="E78"/>
  <c r="BE99"/>
  <c r="BE123"/>
  <c r="BE134"/>
  <c r="BE159"/>
  <c r="BE170"/>
  <c r="BE231"/>
  <c r="BE111"/>
  <c r="BE226"/>
  <c r="BE250"/>
  <c r="BE270"/>
  <c r="BE284"/>
  <c r="J85"/>
  <c r="BE108"/>
  <c r="BE155"/>
  <c r="BE167"/>
  <c r="BE205"/>
  <c r="BE213"/>
  <c r="BE222"/>
  <c r="BE238"/>
  <c r="BE175"/>
  <c r="BE193"/>
  <c r="BE232"/>
  <c r="BE234"/>
  <c r="BE240"/>
  <c r="BE117"/>
  <c r="BE147"/>
  <c r="BE218"/>
  <c r="BE233"/>
  <c r="BE242"/>
  <c r="BE276"/>
  <c r="BE281"/>
  <c r="BE287"/>
  <c i="9" r="J84"/>
  <c r="J61"/>
  <c i="10" r="F55"/>
  <c r="BE114"/>
  <c r="BE140"/>
  <c r="BE145"/>
  <c r="BE196"/>
  <c r="BE212"/>
  <c r="BE223"/>
  <c r="BE244"/>
  <c r="BE248"/>
  <c r="BE262"/>
  <c r="BE94"/>
  <c r="BE161"/>
  <c r="BE197"/>
  <c r="BE208"/>
  <c r="BE216"/>
  <c r="BE225"/>
  <c r="BE236"/>
  <c r="BE260"/>
  <c r="BE272"/>
  <c r="BE289"/>
  <c r="BE291"/>
  <c r="J52"/>
  <c r="BE120"/>
  <c r="BE124"/>
  <c r="BE190"/>
  <c r="BE254"/>
  <c r="BE278"/>
  <c r="BE294"/>
  <c r="BE297"/>
  <c r="BE298"/>
  <c r="BE101"/>
  <c r="BE149"/>
  <c r="BE178"/>
  <c r="BE195"/>
  <c r="BE209"/>
  <c r="BE224"/>
  <c r="BE127"/>
  <c r="BE131"/>
  <c r="BE151"/>
  <c r="BE184"/>
  <c r="BE217"/>
  <c r="BE264"/>
  <c r="BE104"/>
  <c r="BE256"/>
  <c r="BE266"/>
  <c r="BE295"/>
  <c r="BE136"/>
  <c r="BE171"/>
  <c r="BE201"/>
  <c r="BE221"/>
  <c r="BE128"/>
  <c r="BE142"/>
  <c r="BE183"/>
  <c r="BE200"/>
  <c r="BE230"/>
  <c r="BE258"/>
  <c r="BE268"/>
  <c r="BE174"/>
  <c r="BE187"/>
  <c r="BE229"/>
  <c r="BE274"/>
  <c r="BE91"/>
  <c r="BE97"/>
  <c r="BE138"/>
  <c r="BE154"/>
  <c r="BE158"/>
  <c r="BE164"/>
  <c r="BE179"/>
  <c r="BE204"/>
  <c r="BE235"/>
  <c r="BE246"/>
  <c r="BE252"/>
  <c r="BE267"/>
  <c i="9" r="J55"/>
  <c r="E48"/>
  <c r="F79"/>
  <c r="BE97"/>
  <c r="BE119"/>
  <c r="J76"/>
  <c r="BE111"/>
  <c r="BE116"/>
  <c r="BE125"/>
  <c r="BE131"/>
  <c r="BE136"/>
  <c i="8" r="J87"/>
  <c r="J61"/>
  <c i="9" r="BE88"/>
  <c r="BE94"/>
  <c r="BE128"/>
  <c r="BE122"/>
  <c r="BE134"/>
  <c r="BE100"/>
  <c r="BE109"/>
  <c r="BE85"/>
  <c r="BE91"/>
  <c r="BE114"/>
  <c r="BE106"/>
  <c r="BE103"/>
  <c i="8" r="F55"/>
  <c r="BE112"/>
  <c r="J52"/>
  <c r="BE91"/>
  <c r="BE104"/>
  <c r="BE115"/>
  <c r="BE131"/>
  <c r="J55"/>
  <c r="BE139"/>
  <c r="BE88"/>
  <c r="BE128"/>
  <c r="BE121"/>
  <c r="E48"/>
  <c r="BE100"/>
  <c r="BE108"/>
  <c r="BE119"/>
  <c r="BE107"/>
  <c r="BE110"/>
  <c r="BE134"/>
  <c r="BE97"/>
  <c r="BE136"/>
  <c r="BE142"/>
  <c r="BE94"/>
  <c r="BE124"/>
  <c i="7" r="BK86"/>
  <c r="BK85"/>
  <c r="J85"/>
  <c i="8" r="BE116"/>
  <c i="6" r="J88"/>
  <c r="J62"/>
  <c i="7" r="BE153"/>
  <c r="BE167"/>
  <c r="E75"/>
  <c r="BE117"/>
  <c r="BE122"/>
  <c r="BE186"/>
  <c i="6" r="BK91"/>
  <c r="J91"/>
  <c r="J63"/>
  <c i="7" r="J55"/>
  <c r="BE137"/>
  <c r="BE177"/>
  <c r="F82"/>
  <c r="BE94"/>
  <c r="BE189"/>
  <c r="BE194"/>
  <c r="BE108"/>
  <c r="BE131"/>
  <c r="BE159"/>
  <c r="BE169"/>
  <c r="BE192"/>
  <c r="BE201"/>
  <c r="BE204"/>
  <c r="BE88"/>
  <c r="BE156"/>
  <c r="BE105"/>
  <c r="BE100"/>
  <c r="BE119"/>
  <c r="BE145"/>
  <c r="BE164"/>
  <c r="BE114"/>
  <c r="BE175"/>
  <c r="BE180"/>
  <c r="BE197"/>
  <c r="BE202"/>
  <c r="J79"/>
  <c r="BE125"/>
  <c r="BE139"/>
  <c r="BE183"/>
  <c r="BE134"/>
  <c r="BE142"/>
  <c r="BE148"/>
  <c r="BE91"/>
  <c r="BE151"/>
  <c i="5" r="BK91"/>
  <c r="J91"/>
  <c r="J62"/>
  <c r="J157"/>
  <c r="J66"/>
  <c i="6" r="F55"/>
  <c r="BE87"/>
  <c r="BE96"/>
  <c r="J78"/>
  <c r="BE89"/>
  <c r="BE93"/>
  <c i="5" r="BK170"/>
  <c r="J170"/>
  <c r="J67"/>
  <c i="6" r="E48"/>
  <c r="J55"/>
  <c r="BE95"/>
  <c i="4" r="BK228"/>
  <c r="J228"/>
  <c r="J72"/>
  <c i="5" r="J55"/>
  <c r="BE145"/>
  <c r="BE156"/>
  <c r="BE163"/>
  <c r="BE166"/>
  <c i="4" r="BK258"/>
  <c r="J258"/>
  <c r="J74"/>
  <c i="5" r="BE129"/>
  <c r="BE132"/>
  <c r="BE139"/>
  <c r="BE141"/>
  <c r="BE152"/>
  <c r="BE174"/>
  <c r="BE191"/>
  <c i="4" r="J337"/>
  <c r="J78"/>
  <c i="5" r="BE113"/>
  <c r="BE121"/>
  <c r="BE179"/>
  <c r="BE188"/>
  <c r="BE185"/>
  <c r="E48"/>
  <c r="BE96"/>
  <c r="BE101"/>
  <c r="BE109"/>
  <c r="BE111"/>
  <c r="BE131"/>
  <c r="BE172"/>
  <c r="J82"/>
  <c r="BE110"/>
  <c r="BE115"/>
  <c r="BE161"/>
  <c r="BE168"/>
  <c r="BE178"/>
  <c r="BE181"/>
  <c r="BE200"/>
  <c i="4" r="J105"/>
  <c r="J67"/>
  <c i="5" r="F55"/>
  <c r="BE94"/>
  <c r="BE105"/>
  <c r="BE159"/>
  <c r="BE164"/>
  <c r="BE195"/>
  <c r="BE202"/>
  <c r="BE136"/>
  <c r="BE151"/>
  <c r="BE169"/>
  <c r="BE183"/>
  <c r="BE193"/>
  <c r="BE197"/>
  <c r="BE205"/>
  <c r="BE208"/>
  <c r="BE144"/>
  <c r="BE150"/>
  <c r="BE158"/>
  <c r="BE124"/>
  <c r="BE149"/>
  <c r="BE153"/>
  <c r="BE187"/>
  <c i="4" r="BK138"/>
  <c r="J138"/>
  <c r="J69"/>
  <c i="5" r="BE93"/>
  <c r="BE100"/>
  <c r="BE107"/>
  <c r="BE108"/>
  <c r="BE117"/>
  <c r="BE127"/>
  <c r="BE140"/>
  <c r="BE97"/>
  <c r="BE123"/>
  <c r="BE146"/>
  <c r="BE147"/>
  <c r="BE148"/>
  <c r="BE176"/>
  <c r="BE99"/>
  <c r="BE103"/>
  <c r="BE125"/>
  <c r="BE134"/>
  <c r="BE154"/>
  <c r="BE95"/>
  <c r="BE106"/>
  <c r="BE122"/>
  <c r="BE160"/>
  <c r="BE162"/>
  <c r="BE98"/>
  <c r="BE119"/>
  <c r="BE165"/>
  <c r="BE189"/>
  <c r="BE167"/>
  <c i="4" r="J56"/>
  <c r="BE136"/>
  <c r="BE162"/>
  <c r="BE172"/>
  <c r="BE181"/>
  <c r="BE185"/>
  <c r="BE190"/>
  <c r="BE247"/>
  <c r="BE251"/>
  <c r="BE253"/>
  <c r="BE292"/>
  <c r="BE295"/>
  <c r="BE340"/>
  <c r="BE363"/>
  <c r="BE245"/>
  <c r="BE248"/>
  <c r="BE264"/>
  <c r="BE281"/>
  <c r="BE289"/>
  <c r="BE296"/>
  <c r="BE339"/>
  <c r="BE347"/>
  <c r="BE356"/>
  <c r="BE361"/>
  <c r="BE369"/>
  <c r="BE380"/>
  <c r="BE402"/>
  <c r="J59"/>
  <c r="BE107"/>
  <c r="BE113"/>
  <c r="BE116"/>
  <c r="BE146"/>
  <c r="BE176"/>
  <c r="BE179"/>
  <c r="BE182"/>
  <c r="BE184"/>
  <c r="BE186"/>
  <c r="BE191"/>
  <c r="BE200"/>
  <c r="BE209"/>
  <c r="BE230"/>
  <c r="BE243"/>
  <c r="BE260"/>
  <c r="BE291"/>
  <c r="BE331"/>
  <c r="BE353"/>
  <c r="BE394"/>
  <c r="E50"/>
  <c r="BE305"/>
  <c r="BE324"/>
  <c r="BE344"/>
  <c r="BE357"/>
  <c r="BE370"/>
  <c r="BE378"/>
  <c r="BE393"/>
  <c r="BE395"/>
  <c r="BE406"/>
  <c r="BE411"/>
  <c r="BE106"/>
  <c r="BE123"/>
  <c r="BE144"/>
  <c r="BE154"/>
  <c r="BE180"/>
  <c r="BE199"/>
  <c r="BE223"/>
  <c r="BE282"/>
  <c r="BE283"/>
  <c r="BE302"/>
  <c r="BE321"/>
  <c r="BE367"/>
  <c r="BE373"/>
  <c r="BE386"/>
  <c r="BE397"/>
  <c i="3" r="J95"/>
  <c r="J66"/>
  <c i="4" r="BE198"/>
  <c r="BE202"/>
  <c r="BE221"/>
  <c r="BE252"/>
  <c r="BE255"/>
  <c r="BE262"/>
  <c r="BE265"/>
  <c r="BE287"/>
  <c r="BE313"/>
  <c r="BE364"/>
  <c r="BE371"/>
  <c r="BE392"/>
  <c r="BE408"/>
  <c r="BE415"/>
  <c r="BE129"/>
  <c r="BE156"/>
  <c r="BE178"/>
  <c r="BE217"/>
  <c r="BE246"/>
  <c r="BE299"/>
  <c r="BE342"/>
  <c r="BE345"/>
  <c r="BE351"/>
  <c r="BE355"/>
  <c r="BE379"/>
  <c r="BE381"/>
  <c r="BE111"/>
  <c r="BE137"/>
  <c r="BE160"/>
  <c r="BE189"/>
  <c r="BE194"/>
  <c r="BE232"/>
  <c r="BE235"/>
  <c r="BE241"/>
  <c r="BE316"/>
  <c r="BE335"/>
  <c r="BE365"/>
  <c r="BE404"/>
  <c r="BE409"/>
  <c r="BE413"/>
  <c r="BE420"/>
  <c r="BE109"/>
  <c r="BE120"/>
  <c r="BE126"/>
  <c r="BE128"/>
  <c r="BE168"/>
  <c r="BE211"/>
  <c r="BE237"/>
  <c r="BE239"/>
  <c r="BE254"/>
  <c r="BE268"/>
  <c r="BE270"/>
  <c r="BE277"/>
  <c r="BE290"/>
  <c r="BE368"/>
  <c r="BE372"/>
  <c r="BE399"/>
  <c r="BE401"/>
  <c r="BE410"/>
  <c r="BE417"/>
  <c r="BE422"/>
  <c r="BE108"/>
  <c r="BE112"/>
  <c r="BE122"/>
  <c r="BE131"/>
  <c r="BE142"/>
  <c r="BE148"/>
  <c r="BE183"/>
  <c r="BE215"/>
  <c r="BE274"/>
  <c r="BE329"/>
  <c r="BE350"/>
  <c r="BE359"/>
  <c r="BE388"/>
  <c r="BE390"/>
  <c r="BE133"/>
  <c r="BE140"/>
  <c r="BE150"/>
  <c r="BE177"/>
  <c r="BE208"/>
  <c r="BE210"/>
  <c r="BE212"/>
  <c r="BE226"/>
  <c r="BE233"/>
  <c r="BE238"/>
  <c r="BE256"/>
  <c r="BE276"/>
  <c r="BE285"/>
  <c r="BE293"/>
  <c r="BE298"/>
  <c r="BE375"/>
  <c r="BE383"/>
  <c r="BE117"/>
  <c r="BE121"/>
  <c r="BE134"/>
  <c r="BE206"/>
  <c r="BE219"/>
  <c r="BE234"/>
  <c r="BE269"/>
  <c r="BE319"/>
  <c r="BE349"/>
  <c r="BE360"/>
  <c r="BE377"/>
  <c r="BE125"/>
  <c r="BE158"/>
  <c r="BE187"/>
  <c r="BE193"/>
  <c r="BE196"/>
  <c r="BE213"/>
  <c r="BE242"/>
  <c r="BE244"/>
  <c r="BE272"/>
  <c r="BE280"/>
  <c r="BE294"/>
  <c r="BE332"/>
  <c r="BE338"/>
  <c r="BE358"/>
  <c r="BE374"/>
  <c r="F98"/>
  <c r="BE115"/>
  <c r="BE127"/>
  <c r="BE164"/>
  <c r="BE204"/>
  <c r="BE231"/>
  <c r="BE236"/>
  <c r="BE249"/>
  <c r="BE267"/>
  <c r="BE273"/>
  <c r="BE279"/>
  <c r="BE334"/>
  <c r="BE341"/>
  <c r="BE346"/>
  <c r="BE348"/>
  <c r="BE110"/>
  <c r="BE114"/>
  <c r="BE124"/>
  <c r="BE132"/>
  <c r="BE152"/>
  <c r="BE166"/>
  <c r="BE175"/>
  <c r="BE188"/>
  <c r="BE214"/>
  <c r="BE250"/>
  <c r="BE257"/>
  <c r="BE278"/>
  <c r="BE310"/>
  <c r="BE327"/>
  <c r="BE343"/>
  <c r="BE352"/>
  <c r="BE376"/>
  <c r="BE382"/>
  <c r="BE130"/>
  <c r="BE135"/>
  <c r="BE170"/>
  <c r="BE192"/>
  <c r="BE240"/>
  <c r="BE266"/>
  <c r="BE271"/>
  <c r="BE275"/>
  <c r="BE307"/>
  <c r="BE354"/>
  <c r="BE384"/>
  <c i="3" r="F59"/>
  <c r="BE117"/>
  <c r="BE120"/>
  <c r="BE123"/>
  <c r="BE144"/>
  <c r="BE149"/>
  <c r="J86"/>
  <c r="BE104"/>
  <c r="BE141"/>
  <c r="BE147"/>
  <c r="BE155"/>
  <c r="BE98"/>
  <c r="BE167"/>
  <c r="BE158"/>
  <c r="BE164"/>
  <c r="BE180"/>
  <c r="BE102"/>
  <c r="BE114"/>
  <c r="BE133"/>
  <c r="BE175"/>
  <c r="BE184"/>
  <c r="BE101"/>
  <c r="BE112"/>
  <c r="BE137"/>
  <c r="BE159"/>
  <c r="BE174"/>
  <c r="BE122"/>
  <c r="BE134"/>
  <c r="BE146"/>
  <c r="BE156"/>
  <c r="BE182"/>
  <c i="2" r="J111"/>
  <c r="J65"/>
  <c i="3" r="E50"/>
  <c r="BE96"/>
  <c r="BE119"/>
  <c r="BE129"/>
  <c r="BE169"/>
  <c r="BE171"/>
  <c r="BE189"/>
  <c r="BE190"/>
  <c r="BE107"/>
  <c r="BE116"/>
  <c r="BE126"/>
  <c r="BE153"/>
  <c r="BE186"/>
  <c r="BE191"/>
  <c r="BE105"/>
  <c r="BE113"/>
  <c r="BE115"/>
  <c r="BE125"/>
  <c r="BE150"/>
  <c r="BE161"/>
  <c r="BE181"/>
  <c r="J89"/>
  <c r="BE99"/>
  <c r="BE136"/>
  <c r="BE139"/>
  <c r="BE142"/>
  <c r="BE152"/>
  <c r="BE162"/>
  <c i="2" r="J1132"/>
  <c r="J78"/>
  <c i="3" r="BE109"/>
  <c r="BE132"/>
  <c r="BE165"/>
  <c r="BE170"/>
  <c r="BE173"/>
  <c r="BE177"/>
  <c r="BE178"/>
  <c r="BE108"/>
  <c r="BE110"/>
  <c r="BE145"/>
  <c r="BE128"/>
  <c r="BE131"/>
  <c r="BE168"/>
  <c i="2" r="J59"/>
  <c r="BE187"/>
  <c r="BE257"/>
  <c r="BE384"/>
  <c r="BE388"/>
  <c r="BE395"/>
  <c r="BE420"/>
  <c r="BE432"/>
  <c r="BE482"/>
  <c r="BE606"/>
  <c r="BE653"/>
  <c r="BE919"/>
  <c r="BE966"/>
  <c r="BE997"/>
  <c r="BE1077"/>
  <c r="BE1121"/>
  <c r="BE1190"/>
  <c r="BE1316"/>
  <c r="BE1321"/>
  <c r="E50"/>
  <c r="BE116"/>
  <c r="BE328"/>
  <c r="BE357"/>
  <c r="BE392"/>
  <c r="BE436"/>
  <c r="BE463"/>
  <c r="BE703"/>
  <c r="BE763"/>
  <c r="BE822"/>
  <c r="BE962"/>
  <c r="BE969"/>
  <c r="BE1000"/>
  <c r="BE1060"/>
  <c r="BE1080"/>
  <c r="BE1124"/>
  <c r="BE1150"/>
  <c r="BE1249"/>
  <c r="BE1408"/>
  <c r="BE1418"/>
  <c r="BE1421"/>
  <c r="BE1435"/>
  <c r="BE1463"/>
  <c r="BE1481"/>
  <c r="BE1511"/>
  <c r="BE125"/>
  <c r="BE166"/>
  <c r="BE275"/>
  <c r="BE307"/>
  <c r="BE349"/>
  <c r="BE366"/>
  <c r="BE372"/>
  <c r="BE404"/>
  <c r="BE449"/>
  <c r="BE473"/>
  <c r="BE489"/>
  <c r="BE690"/>
  <c r="BE706"/>
  <c r="BE758"/>
  <c r="BE960"/>
  <c r="BE1324"/>
  <c r="BE1334"/>
  <c r="BE1337"/>
  <c r="BE1341"/>
  <c r="BE1366"/>
  <c r="BE1383"/>
  <c r="BE1389"/>
  <c r="BE1391"/>
  <c r="BE1404"/>
  <c r="BE1441"/>
  <c r="BE1443"/>
  <c r="J56"/>
  <c r="BE255"/>
  <c r="BE269"/>
  <c r="BE278"/>
  <c r="BE292"/>
  <c r="BE325"/>
  <c r="BE377"/>
  <c r="BE423"/>
  <c r="BE466"/>
  <c r="BE501"/>
  <c r="BE533"/>
  <c r="BE542"/>
  <c r="BE550"/>
  <c r="BE608"/>
  <c r="BE631"/>
  <c r="BE718"/>
  <c r="BE741"/>
  <c r="BE797"/>
  <c r="BE809"/>
  <c r="BE1004"/>
  <c r="BE1025"/>
  <c r="BE1063"/>
  <c r="BE1198"/>
  <c r="BE1282"/>
  <c r="BE1319"/>
  <c r="BE1390"/>
  <c r="BE1395"/>
  <c r="BE1428"/>
  <c r="BE1438"/>
  <c r="BE1454"/>
  <c r="BE1457"/>
  <c r="BE1466"/>
  <c r="BE1475"/>
  <c r="BE1483"/>
  <c r="BE1485"/>
  <c r="BE1490"/>
  <c r="BE1496"/>
  <c r="BE1508"/>
  <c r="BE1526"/>
  <c r="BE232"/>
  <c r="BE234"/>
  <c r="BE237"/>
  <c r="BE251"/>
  <c r="BE311"/>
  <c r="BE319"/>
  <c r="BE335"/>
  <c r="BE340"/>
  <c r="BE369"/>
  <c r="BE417"/>
  <c r="BE536"/>
  <c r="BE592"/>
  <c r="BE659"/>
  <c r="BE715"/>
  <c r="BE730"/>
  <c r="BE895"/>
  <c r="BE940"/>
  <c r="BE1206"/>
  <c r="BE1228"/>
  <c r="BE1304"/>
  <c r="BE1314"/>
  <c r="BE1352"/>
  <c r="BE1357"/>
  <c r="BE1386"/>
  <c r="BE1394"/>
  <c r="BE1401"/>
  <c r="BE1444"/>
  <c r="BE289"/>
  <c r="BE296"/>
  <c r="BE305"/>
  <c r="BE476"/>
  <c r="BE510"/>
  <c r="BE565"/>
  <c r="BE617"/>
  <c r="BE650"/>
  <c r="BE771"/>
  <c r="BE806"/>
  <c r="BE916"/>
  <c r="BE1048"/>
  <c r="BE1057"/>
  <c r="BE1110"/>
  <c r="BE1171"/>
  <c r="BE1212"/>
  <c r="BE1214"/>
  <c r="BE1240"/>
  <c r="BE1273"/>
  <c r="BE1398"/>
  <c r="BE1424"/>
  <c r="BE1427"/>
  <c r="BE1429"/>
  <c r="BE1432"/>
  <c r="BE1447"/>
  <c r="BE1448"/>
  <c r="BE1460"/>
  <c r="BE1472"/>
  <c r="BE1487"/>
  <c r="BE1493"/>
  <c r="BE1504"/>
  <c r="BE1514"/>
  <c r="BE1520"/>
  <c r="BE1523"/>
  <c r="BE1532"/>
  <c r="BE163"/>
  <c r="BE197"/>
  <c r="BE245"/>
  <c r="BE322"/>
  <c r="BE381"/>
  <c r="BE407"/>
  <c r="BE547"/>
  <c r="BE583"/>
  <c r="BE628"/>
  <c r="BE682"/>
  <c r="BE845"/>
  <c r="BE884"/>
  <c r="BE1126"/>
  <c r="BE1231"/>
  <c r="BE1261"/>
  <c r="BE1346"/>
  <c r="BE1349"/>
  <c r="BE1354"/>
  <c r="BE1360"/>
  <c r="BE1407"/>
  <c r="BE1433"/>
  <c r="BE1442"/>
  <c r="BE1456"/>
  <c r="BE1469"/>
  <c r="BE1498"/>
  <c r="BE1506"/>
  <c r="BE1517"/>
  <c r="F59"/>
  <c r="BE155"/>
  <c r="BE190"/>
  <c r="BE309"/>
  <c r="BE313"/>
  <c r="BE360"/>
  <c r="BE522"/>
  <c r="BE597"/>
  <c r="BE611"/>
  <c r="BE737"/>
  <c r="BE817"/>
  <c r="BE1018"/>
  <c r="BE1146"/>
  <c r="BE1237"/>
  <c r="BE1243"/>
  <c r="BE1269"/>
  <c r="BE1302"/>
  <c r="BE1312"/>
  <c r="BE1343"/>
  <c r="BE1363"/>
  <c r="BE1368"/>
  <c r="BE1378"/>
  <c r="BE1414"/>
  <c r="BE1417"/>
  <c r="BE1449"/>
  <c r="BE1452"/>
  <c r="BE1453"/>
  <c r="BE122"/>
  <c r="BE133"/>
  <c r="BE170"/>
  <c r="BE229"/>
  <c r="BE263"/>
  <c r="BE286"/>
  <c r="BE398"/>
  <c r="BE446"/>
  <c r="BE504"/>
  <c r="BE600"/>
  <c r="BE685"/>
  <c r="BE695"/>
  <c r="BE709"/>
  <c r="BE734"/>
  <c r="BE869"/>
  <c r="BE906"/>
  <c r="BE930"/>
  <c r="BE1117"/>
  <c r="BE1140"/>
  <c r="BE1370"/>
  <c r="BE1373"/>
  <c r="BE1375"/>
  <c r="BE1380"/>
  <c r="BE1434"/>
  <c r="BE1525"/>
  <c r="BE1529"/>
  <c r="BE1535"/>
  <c r="BE112"/>
  <c r="BE148"/>
  <c r="BE215"/>
  <c r="BE226"/>
  <c r="BE260"/>
  <c r="BE266"/>
  <c r="BE352"/>
  <c r="BE391"/>
  <c r="BE441"/>
  <c r="BE445"/>
  <c r="BE479"/>
  <c r="BE656"/>
  <c r="BE700"/>
  <c r="BE724"/>
  <c r="BE900"/>
  <c r="BE1040"/>
  <c r="BE1051"/>
  <c r="BE1066"/>
  <c r="BE1072"/>
  <c r="BE1107"/>
  <c r="BE1119"/>
  <c r="BE1219"/>
  <c r="BE1247"/>
  <c r="BE1263"/>
  <c r="BE212"/>
  <c r="BE240"/>
  <c r="BE281"/>
  <c r="BE331"/>
  <c r="BE401"/>
  <c r="BE562"/>
  <c r="BE665"/>
  <c r="BE697"/>
  <c r="BE750"/>
  <c r="BE859"/>
  <c r="BE1054"/>
  <c r="BE1104"/>
  <c r="BE1162"/>
  <c r="BE1255"/>
  <c r="BE1278"/>
  <c r="BE409"/>
  <c r="BE429"/>
  <c r="BE524"/>
  <c r="BE539"/>
  <c r="BE586"/>
  <c r="BE623"/>
  <c r="BE637"/>
  <c r="BE670"/>
  <c r="BE688"/>
  <c r="BE790"/>
  <c r="BE1083"/>
  <c r="BE1133"/>
  <c r="BE1235"/>
  <c r="BE1306"/>
  <c r="BE1328"/>
  <c r="BE159"/>
  <c r="BE178"/>
  <c r="BE222"/>
  <c r="BE374"/>
  <c r="BE379"/>
  <c r="BE456"/>
  <c r="BE614"/>
  <c r="BE634"/>
  <c r="BE668"/>
  <c r="BE679"/>
  <c r="BE712"/>
  <c r="BE951"/>
  <c r="BE964"/>
  <c r="BE987"/>
  <c r="BE1021"/>
  <c r="BE1046"/>
  <c r="BE1069"/>
  <c r="BE1087"/>
  <c r="BE1112"/>
  <c r="BE1136"/>
  <c r="BE1144"/>
  <c r="BE1173"/>
  <c r="BE1216"/>
  <c r="BE1275"/>
  <c r="BE1295"/>
  <c r="BE1331"/>
  <c r="BE272"/>
  <c r="BE283"/>
  <c r="BE426"/>
  <c r="BE440"/>
  <c r="BE470"/>
  <c r="BE492"/>
  <c r="BE574"/>
  <c r="BE673"/>
  <c r="BE747"/>
  <c r="BE751"/>
  <c r="BE862"/>
  <c r="BE1045"/>
  <c r="BE1114"/>
  <c r="BE1129"/>
  <c r="BE1156"/>
  <c r="BE1165"/>
  <c r="BE1225"/>
  <c r="BE1281"/>
  <c r="BE1284"/>
  <c r="BE316"/>
  <c r="BE343"/>
  <c r="BE363"/>
  <c r="BE439"/>
  <c r="BE442"/>
  <c r="BE486"/>
  <c r="BE647"/>
  <c r="BE662"/>
  <c r="BE721"/>
  <c r="BE744"/>
  <c r="BE977"/>
  <c r="BE1188"/>
  <c r="BE1222"/>
  <c r="BE1245"/>
  <c r="BE1253"/>
  <c r="BE1259"/>
  <c r="BE1265"/>
  <c r="BE1283"/>
  <c r="BE1297"/>
  <c r="BE139"/>
  <c r="BE152"/>
  <c r="BE247"/>
  <c r="BE553"/>
  <c r="BE675"/>
  <c r="BE692"/>
  <c r="BE727"/>
  <c r="BE733"/>
  <c r="BE784"/>
  <c r="BE892"/>
  <c r="BE935"/>
  <c r="BE949"/>
  <c r="BE1100"/>
  <c r="BE1183"/>
  <c r="BE1192"/>
  <c r="BE1233"/>
  <c r="BE1287"/>
  <c i="10" r="F34"/>
  <c i="1" r="BA64"/>
  <c i="11" r="F37"/>
  <c i="1" r="BD65"/>
  <c i="2" r="F36"/>
  <c i="1" r="BA56"/>
  <c i="7" r="F34"/>
  <c i="1" r="BA61"/>
  <c i="11" r="J34"/>
  <c i="1" r="AW65"/>
  <c i="10" r="F35"/>
  <c i="1" r="BB64"/>
  <c i="2" r="F38"/>
  <c i="1" r="BC56"/>
  <c i="6" r="F34"/>
  <c i="1" r="BA60"/>
  <c i="11" r="F35"/>
  <c i="1" r="BB65"/>
  <c i="12" r="J34"/>
  <c i="1" r="AW66"/>
  <c i="11" r="F34"/>
  <c i="1" r="BA65"/>
  <c i="4" r="F38"/>
  <c i="1" r="BC58"/>
  <c i="5" r="F34"/>
  <c i="1" r="BA59"/>
  <c i="10" r="J34"/>
  <c i="1" r="AW64"/>
  <c i="7" r="F37"/>
  <c i="1" r="BD61"/>
  <c i="10" r="F37"/>
  <c i="1" r="BD64"/>
  <c i="10" r="F36"/>
  <c i="1" r="BC64"/>
  <c i="9" r="F34"/>
  <c i="1" r="BA63"/>
  <c i="12" r="F34"/>
  <c i="1" r="BA66"/>
  <c i="8" r="F37"/>
  <c i="1" r="BD62"/>
  <c i="11" r="F36"/>
  <c i="1" r="BC65"/>
  <c i="2" r="F39"/>
  <c i="1" r="BD56"/>
  <c i="6" r="J34"/>
  <c i="1" r="AW60"/>
  <c i="9" r="F36"/>
  <c i="1" r="BC63"/>
  <c i="13" r="F36"/>
  <c i="1" r="BC67"/>
  <c i="5" r="F37"/>
  <c i="1" r="BD59"/>
  <c i="4" r="F37"/>
  <c i="1" r="BB58"/>
  <c i="3" r="F38"/>
  <c i="1" r="BC57"/>
  <c i="6" r="F36"/>
  <c i="1" r="BC60"/>
  <c i="5" r="F35"/>
  <c i="1" r="BB59"/>
  <c i="13" r="F35"/>
  <c i="1" r="BB67"/>
  <c i="7" r="F36"/>
  <c i="1" r="BC61"/>
  <c i="6" r="F37"/>
  <c i="1" r="BD60"/>
  <c i="3" r="F39"/>
  <c i="1" r="BD57"/>
  <c i="3" r="F37"/>
  <c i="1" r="BB57"/>
  <c i="7" r="J30"/>
  <c i="2" r="F37"/>
  <c i="1" r="BB56"/>
  <c i="2" r="J36"/>
  <c i="1" r="AW56"/>
  <c i="12" r="F35"/>
  <c i="1" r="BB66"/>
  <c i="3" r="J36"/>
  <c i="1" r="AW57"/>
  <c i="13" r="F34"/>
  <c i="1" r="BA67"/>
  <c i="12" r="F36"/>
  <c i="1" r="BC66"/>
  <c i="9" r="F37"/>
  <c i="1" r="BD63"/>
  <c i="8" r="F36"/>
  <c i="1" r="BC62"/>
  <c i="7" r="F35"/>
  <c i="1" r="BB61"/>
  <c i="12" r="F37"/>
  <c i="1" r="BD66"/>
  <c i="8" r="F34"/>
  <c i="1" r="BA62"/>
  <c i="3" r="F36"/>
  <c i="1" r="BA57"/>
  <c i="5" r="F36"/>
  <c i="1" r="BC59"/>
  <c i="6" r="F35"/>
  <c i="1" r="BB60"/>
  <c i="7" r="J34"/>
  <c i="1" r="AW61"/>
  <c i="9" r="F35"/>
  <c i="1" r="BB63"/>
  <c i="8" r="J34"/>
  <c i="1" r="AW62"/>
  <c i="9" r="J34"/>
  <c i="1" r="AW63"/>
  <c r="AS54"/>
  <c i="4" r="F39"/>
  <c i="1" r="BD58"/>
  <c i="4" r="F36"/>
  <c i="1" r="BA58"/>
  <c i="13" r="J34"/>
  <c i="1" r="AW67"/>
  <c i="13" r="F37"/>
  <c i="1" r="BD67"/>
  <c i="5" r="J34"/>
  <c i="1" r="AW59"/>
  <c i="8" r="F35"/>
  <c i="1" r="BB62"/>
  <c i="4" r="J36"/>
  <c i="1" r="AW58"/>
  <c i="13" l="1" r="T83"/>
  <c r="T82"/>
  <c r="P83"/>
  <c r="P82"/>
  <c i="1" r="AU67"/>
  <c i="11" r="R126"/>
  <c r="R99"/>
  <c r="BK164"/>
  <c r="J164"/>
  <c r="J70"/>
  <c i="8" r="R86"/>
  <c r="R85"/>
  <c i="4" r="R258"/>
  <c i="11" r="P126"/>
  <c r="P99"/>
  <c i="4" r="BK104"/>
  <c r="J104"/>
  <c r="J66"/>
  <c i="2" r="BK110"/>
  <c r="BK109"/>
  <c r="J109"/>
  <c i="10" r="T106"/>
  <c r="T88"/>
  <c i="7" r="T86"/>
  <c r="T85"/>
  <c i="3" r="BK94"/>
  <c r="J94"/>
  <c r="J65"/>
  <c i="4" r="T138"/>
  <c r="T103"/>
  <c r="P104"/>
  <c r="P103"/>
  <c i="3" r="P94"/>
  <c r="P93"/>
  <c r="P92"/>
  <c i="1" r="AU57"/>
  <c i="2" r="P110"/>
  <c i="11" r="R164"/>
  <c r="T126"/>
  <c r="T99"/>
  <c i="8" r="BK86"/>
  <c r="J86"/>
  <c r="J60"/>
  <c i="10" r="R106"/>
  <c r="R88"/>
  <c r="P106"/>
  <c r="P88"/>
  <c i="1" r="AU64"/>
  <c i="9" r="BK83"/>
  <c r="BK82"/>
  <c r="J82"/>
  <c i="11" r="R195"/>
  <c i="2" r="P1131"/>
  <c i="5" r="P90"/>
  <c r="P89"/>
  <c r="P88"/>
  <c i="1" r="AU59"/>
  <c i="2" r="R1131"/>
  <c i="4" r="P258"/>
  <c i="11" r="T195"/>
  <c r="T163"/>
  <c i="3" r="R94"/>
  <c r="R93"/>
  <c r="R92"/>
  <c i="4" r="T258"/>
  <c i="2" r="T1131"/>
  <c i="11" r="P163"/>
  <c i="8" r="T86"/>
  <c r="T85"/>
  <c i="2" r="T110"/>
  <c r="T109"/>
  <c i="8" r="P86"/>
  <c r="P85"/>
  <c i="1" r="AU62"/>
  <c i="7" r="R86"/>
  <c r="R85"/>
  <c i="13" r="R83"/>
  <c r="R82"/>
  <c r="BK83"/>
  <c r="J83"/>
  <c r="J60"/>
  <c i="3" r="T94"/>
  <c r="T93"/>
  <c r="T92"/>
  <c i="2" r="R110"/>
  <c r="R109"/>
  <c i="4" r="BK336"/>
  <c r="J336"/>
  <c r="J77"/>
  <c i="12" r="P85"/>
  <c r="P84"/>
  <c r="P83"/>
  <c i="1" r="AU66"/>
  <c i="4" r="R138"/>
  <c r="R103"/>
  <c r="R102"/>
  <c r="R101"/>
  <c i="13" r="J84"/>
  <c r="J61"/>
  <c i="12" r="BK84"/>
  <c r="BK83"/>
  <c r="J83"/>
  <c r="J59"/>
  <c i="11" r="BK163"/>
  <c r="J163"/>
  <c r="J69"/>
  <c r="J100"/>
  <c r="J63"/>
  <c r="J99"/>
  <c r="J62"/>
  <c i="10" r="BK88"/>
  <c r="J88"/>
  <c i="1" r="AG61"/>
  <c i="7" r="J86"/>
  <c r="J60"/>
  <c r="J59"/>
  <c i="6" r="BK84"/>
  <c r="J84"/>
  <c i="5" r="BK90"/>
  <c r="J90"/>
  <c r="J61"/>
  <c i="4" r="BK103"/>
  <c r="BK102"/>
  <c r="BK101"/>
  <c r="J101"/>
  <c r="J63"/>
  <c i="12" r="J33"/>
  <c i="1" r="AV66"/>
  <c r="AT66"/>
  <c i="10" r="J33"/>
  <c i="1" r="AV64"/>
  <c r="AT64"/>
  <c i="6" r="F33"/>
  <c i="1" r="AZ60"/>
  <c i="4" r="F35"/>
  <c i="1" r="AZ58"/>
  <c i="2" r="J32"/>
  <c i="1" r="AG56"/>
  <c i="12" r="F33"/>
  <c i="1" r="AZ66"/>
  <c i="6" r="J30"/>
  <c i="1" r="AG60"/>
  <c i="7" r="F33"/>
  <c i="1" r="AZ61"/>
  <c r="BC55"/>
  <c r="AY55"/>
  <c i="11" r="F33"/>
  <c i="1" r="AZ65"/>
  <c i="13" r="F33"/>
  <c i="1" r="AZ67"/>
  <c i="7" r="J33"/>
  <c i="1" r="AV61"/>
  <c r="AT61"/>
  <c r="AN61"/>
  <c i="10" r="J30"/>
  <c i="1" r="AG64"/>
  <c r="BB55"/>
  <c r="AX55"/>
  <c i="13" r="J33"/>
  <c i="1" r="AV67"/>
  <c r="AT67"/>
  <c i="11" r="J33"/>
  <c i="1" r="AV65"/>
  <c r="AT65"/>
  <c i="3" r="J35"/>
  <c i="1" r="AV57"/>
  <c r="AT57"/>
  <c r="BD55"/>
  <c i="6" r="J33"/>
  <c i="1" r="AV60"/>
  <c r="AT60"/>
  <c i="2" r="F35"/>
  <c i="1" r="AZ56"/>
  <c i="3" r="F35"/>
  <c i="1" r="AZ57"/>
  <c i="8" r="F33"/>
  <c i="1" r="AZ62"/>
  <c i="9" r="F33"/>
  <c i="1" r="AZ63"/>
  <c i="2" r="J35"/>
  <c i="1" r="AV56"/>
  <c r="AT56"/>
  <c r="AN56"/>
  <c r="BA55"/>
  <c i="5" r="F33"/>
  <c i="1" r="AZ59"/>
  <c i="9" r="J33"/>
  <c i="1" r="AV63"/>
  <c r="AT63"/>
  <c i="5" r="J33"/>
  <c i="1" r="AV59"/>
  <c r="AT59"/>
  <c i="4" r="J35"/>
  <c i="1" r="AV58"/>
  <c r="AT58"/>
  <c i="9" r="J30"/>
  <c i="1" r="AG63"/>
  <c i="8" r="J33"/>
  <c i="1" r="AV62"/>
  <c r="AT62"/>
  <c i="10" r="F33"/>
  <c i="1" r="AZ64"/>
  <c i="11" l="1" r="R163"/>
  <c r="R98"/>
  <c r="R97"/>
  <c r="R96"/>
  <c i="2" r="P109"/>
  <c i="1" r="AU56"/>
  <c i="4" r="P102"/>
  <c r="P101"/>
  <c i="1" r="AU58"/>
  <c i="4" r="T102"/>
  <c r="T101"/>
  <c i="11" r="P98"/>
  <c r="P97"/>
  <c r="P96"/>
  <c i="1" r="AU65"/>
  <c i="11" r="T98"/>
  <c r="T97"/>
  <c r="T96"/>
  <c i="2" r="J110"/>
  <c r="J64"/>
  <c i="8" r="BK85"/>
  <c r="J85"/>
  <c i="2" r="J63"/>
  <c i="3" r="BK93"/>
  <c r="J93"/>
  <c r="J64"/>
  <c i="13" r="BK82"/>
  <c r="J82"/>
  <c r="J59"/>
  <c i="9" r="J59"/>
  <c r="J83"/>
  <c r="J60"/>
  <c i="12" r="J84"/>
  <c r="J60"/>
  <c i="11" r="BK98"/>
  <c r="BK97"/>
  <c r="BK96"/>
  <c r="J96"/>
  <c i="1" r="AN64"/>
  <c i="10" r="J59"/>
  <c r="J39"/>
  <c i="9" r="J39"/>
  <c i="1" r="AN60"/>
  <c i="6" r="J59"/>
  <c i="7" r="J39"/>
  <c i="6" r="J39"/>
  <c i="5" r="BK89"/>
  <c r="J89"/>
  <c r="J60"/>
  <c i="4" r="J103"/>
  <c r="J65"/>
  <c r="J102"/>
  <c r="J64"/>
  <c i="2" r="J41"/>
  <c i="1" r="AN63"/>
  <c r="BB54"/>
  <c r="AX54"/>
  <c i="8" r="J30"/>
  <c i="1" r="AG62"/>
  <c i="4" r="J32"/>
  <c i="1" r="AG58"/>
  <c r="AN58"/>
  <c r="BA54"/>
  <c r="AW54"/>
  <c r="AK30"/>
  <c r="BD54"/>
  <c r="W33"/>
  <c r="AZ55"/>
  <c r="AW55"/>
  <c i="11" r="J30"/>
  <c i="1" r="AG65"/>
  <c r="AN65"/>
  <c i="12" r="J30"/>
  <c i="1" r="AG66"/>
  <c r="AN66"/>
  <c r="BC54"/>
  <c r="W32"/>
  <c i="8" l="1" r="J39"/>
  <c r="J59"/>
  <c i="3" r="BK92"/>
  <c r="J92"/>
  <c i="12" r="J39"/>
  <c i="11" r="J39"/>
  <c r="J59"/>
  <c r="J98"/>
  <c r="J61"/>
  <c r="J97"/>
  <c r="J60"/>
  <c i="5" r="BK88"/>
  <c r="J88"/>
  <c r="J59"/>
  <c i="4" r="J41"/>
  <c i="1" r="AN62"/>
  <c r="AZ54"/>
  <c r="W29"/>
  <c r="AU55"/>
  <c r="AU54"/>
  <c r="AV55"/>
  <c r="AT55"/>
  <c r="W30"/>
  <c r="W31"/>
  <c i="13" r="J30"/>
  <c i="1" r="AG67"/>
  <c r="AY54"/>
  <c i="3" r="J32"/>
  <c i="1" r="AG57"/>
  <c r="AN57"/>
  <c i="3" l="1" r="J41"/>
  <c i="13" r="J39"/>
  <c i="3" r="J63"/>
  <c i="1" r="AN67"/>
  <c r="AG55"/>
  <c r="AV54"/>
  <c r="AK29"/>
  <c i="5" r="J30"/>
  <c i="1" r="AG59"/>
  <c r="AN59"/>
  <c l="1" r="AN55"/>
  <c i="5" r="J39"/>
  <c i="1" r="AT54"/>
  <c r="AG54"/>
  <c r="AK26"/>
  <c l="1" r="AN54"/>
  <c r="AK35"/>
</calcChain>
</file>

<file path=xl/sharedStrings.xml><?xml version="1.0" encoding="utf-8"?>
<sst xmlns="http://schemas.openxmlformats.org/spreadsheetml/2006/main">
  <si>
    <t>Export Komplet</t>
  </si>
  <si>
    <t>VZ</t>
  </si>
  <si>
    <t>2.0</t>
  </si>
  <si>
    <t>ZAMOK</t>
  </si>
  <si>
    <t>False</t>
  </si>
  <si>
    <t>{7e27ff9e-62bf-42f6-a80c-94f098e82e93}</t>
  </si>
  <si>
    <t>0,01</t>
  </si>
  <si>
    <t>21</t>
  </si>
  <si>
    <t>12</t>
  </si>
  <si>
    <t>REKAPITULACE STAVBY</t>
  </si>
  <si>
    <t xml:space="preserve">v ---  níže se nacházejí doplnkové a pomocné údaje k sestavám  --- v</t>
  </si>
  <si>
    <t>Návod na vyplnění</t>
  </si>
  <si>
    <t>0,001</t>
  </si>
  <si>
    <t>Kód:</t>
  </si>
  <si>
    <t>611921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</si>
  <si>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</si>
  <si>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</si>
  <si>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VDJ Koudelka I. p.č. 3596/4, 3596/2, k.ú.Holice v Čechách Holice</t>
  </si>
  <si>
    <t>KSO:</t>
  </si>
  <si>
    <t/>
  </si>
  <si>
    <t>CC-CZ:</t>
  </si>
  <si>
    <t>Místo:</t>
  </si>
  <si>
    <t>k.ú. Holice v Čechách p.č. 3596/4, 3596/2</t>
  </si>
  <si>
    <t>Datum:</t>
  </si>
  <si>
    <t>22. 2. 2024</t>
  </si>
  <si>
    <t>Zadavatel:</t>
  </si>
  <si>
    <t>IČ:</t>
  </si>
  <si>
    <t>60108631</t>
  </si>
  <si>
    <t>Vodovody a kanalizace Pardubice, a.s. Teplého 2014</t>
  </si>
  <si>
    <t>DIČ:</t>
  </si>
  <si>
    <t>CZ60108631</t>
  </si>
  <si>
    <t>Uchazeč:</t>
  </si>
  <si>
    <t>Vyplň údaj</t>
  </si>
  <si>
    <t>Projektant:</t>
  </si>
  <si>
    <t>15028909</t>
  </si>
  <si>
    <t>BKN spol.s r.o., Vladislavova 29, 56601Vysoké Mýto</t>
  </si>
  <si>
    <t>CZ15028909</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</si>
  <si>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</si>
  <si>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</si>
  <si>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</si>
  <si>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</si>
  <si>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</si>
  <si>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</si>
  <si>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</si>
  <si>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</si>
  <si>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</si>
  <si>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</si>
  <si>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</si>
  <si>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</si>
  <si>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</si>
  <si>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</si>
  <si>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</si>
  <si>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</si>
  <si>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</si>
  <si>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</si>
  <si>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</si>
  <si>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</si>
  <si>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</si>
  <si>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</si>
  <si>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</si>
  <si>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</si>
  <si>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</si>
  <si>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</si>
  <si>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</si>
  <si>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</si>
  <si>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</si>
  <si>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</si>
  <si>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</si>
  <si>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</si>
  <si>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</si>
  <si>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</si>
  <si>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</si>
  <si>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</si>
  <si>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</si>
  <si>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</si>
  <si>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</si>
  <si>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</si>
  <si>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</si>
  <si>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</si>
  <si>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</si>
  <si>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</si>
  <si>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Oprava VDJ Koudelka I.</t>
  </si>
  <si>
    <t>STA</t>
  </si>
  <si>
    <t>1</t>
  </si>
  <si>
    <t>{8e5a482f-42a1-4722-8b2b-2300211490ac}</t>
  </si>
  <si>
    <t>814 22 33</t>
  </si>
  <si>
    <t>2</t>
  </si>
  <si>
    <t>/</t>
  </si>
  <si>
    <t>D.1.1</t>
  </si>
  <si>
    <t>Architektonicko-stavební řešení</t>
  </si>
  <si>
    <t>Soupis</t>
  </si>
  <si>
    <t>{7cdec76c-c9bf-4fe2-ab74-ce6299f0843d}</t>
  </si>
  <si>
    <t>D.1.4</t>
  </si>
  <si>
    <t>Vzduchotechnika</t>
  </si>
  <si>
    <t>{51712e46-7761-40ed-9b85-703ef7269ed0}</t>
  </si>
  <si>
    <t>D.1.5</t>
  </si>
  <si>
    <t>Silnoproudá elektrotechnika a bleskosvod</t>
  </si>
  <si>
    <t>{2ffc9e75-78c0-462e-a455-0becd6309538}</t>
  </si>
  <si>
    <t>SO 02</t>
  </si>
  <si>
    <t>Venkovní rozvody NN</t>
  </si>
  <si>
    <t>{79848711-b045-428e-82cd-33f4e0774d02}</t>
  </si>
  <si>
    <t>828 73 11</t>
  </si>
  <si>
    <t>SO 03</t>
  </si>
  <si>
    <t>Stožár</t>
  </si>
  <si>
    <t>{492d1da2-89d0-49ce-bfa2-6ab3e0c8f24a}</t>
  </si>
  <si>
    <t>813 39 71</t>
  </si>
  <si>
    <t>SO 04</t>
  </si>
  <si>
    <t>Komunikace a zpevněné plochy</t>
  </si>
  <si>
    <t>{c379ec06-868f-41a9-a0e9-944fb02e4f40}</t>
  </si>
  <si>
    <t>822 29 33</t>
  </si>
  <si>
    <t>SO 05</t>
  </si>
  <si>
    <t>Oplocení</t>
  </si>
  <si>
    <t>{30bc5ce2-e0c1-4583-a748-9377e483524b}</t>
  </si>
  <si>
    <t>815 23 23</t>
  </si>
  <si>
    <t>SO 06</t>
  </si>
  <si>
    <t>Sadové úpravy</t>
  </si>
  <si>
    <t>{15671465-08b5-47c8-bf76-25c0f56aee08}</t>
  </si>
  <si>
    <t>823 27 13</t>
  </si>
  <si>
    <t>PS 01</t>
  </si>
  <si>
    <t>Strojně technologická část</t>
  </si>
  <si>
    <t>PRO</t>
  </si>
  <si>
    <t>{69eda5d2-96ab-4f17-bb4e-413fb6496cb3}</t>
  </si>
  <si>
    <t>PS 02</t>
  </si>
  <si>
    <t>Elektrotechnologická část + MaR (technologické elektro)</t>
  </si>
  <si>
    <t>{fe4f1364-1e4f-40ba-acb6-2eb34c73b070}</t>
  </si>
  <si>
    <t>PS 03</t>
  </si>
  <si>
    <t>Elektronický zabezpečovací systém</t>
  </si>
  <si>
    <t>{b638c989-9b7a-4425-9919-53558a969578}</t>
  </si>
  <si>
    <t>VON</t>
  </si>
  <si>
    <t>Vedlejší a ostatní náklady</t>
  </si>
  <si>
    <t>{a68a8fd2-1cce-4376-96af-71785299f865}</t>
  </si>
  <si>
    <t>KRYCÍ LIST SOUPISU PRACÍ</t>
  </si>
  <si>
    <t>Objekt:</t>
  </si>
  <si>
    <t>SO 01 - Oprava VDJ Koudelka I.</t>
  </si>
  <si>
    <t>Soupis:</t>
  </si>
  <si>
    <t>D.1.1 - Architektonicko-stavební řešení</t>
  </si>
  <si>
    <t>k.ú. Holice v Čechách p.č.3596/4 3596/2</t>
  </si>
  <si>
    <t>Vodovody a kanalizace Pardubice, a.s.</t>
  </si>
  <si>
    <t>BKN spol.s r.o., Vladislavova 29 56601 Vysoké Mýto</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</si>
  <si>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</si>
  <si>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</si>
  <si>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</si>
  <si>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</si>
  <si>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</si>
  <si>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</si>
  <si>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</si>
  <si>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</si>
  <si>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</si>
  <si>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</si>
  <si>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</si>
  <si>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</si>
  <si>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práce-bourání</t>
  </si>
  <si>
    <t xml:space="preserve">    96 - Bourání konstrukcí</t>
  </si>
  <si>
    <t xml:space="preserve">    98 - Demolice a sanace</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</si>
  <si>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</si>
  <si>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</si>
  <si>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</si>
  <si>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</si>
  <si>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</si>
  <si>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</si>
  <si>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</si>
  <si>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</si>
  <si>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</si>
  <si>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</si>
  <si>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</si>
  <si>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</si>
  <si>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</si>
  <si>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</si>
  <si>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</si>
  <si>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</si>
  <si>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</si>
  <si>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</si>
  <si>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</si>
  <si>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</si>
  <si>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</si>
  <si>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</si>
  <si>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</si>
  <si>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</si>
  <si>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</si>
  <si>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</si>
  <si>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</si>
  <si>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</si>
  <si>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</si>
  <si>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</si>
  <si>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</si>
  <si>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121112003</t>
  </si>
  <si>
    <t>Sejmutí ornice ručně při souvislé ploše, tl. vrstvy do 200 mm</t>
  </si>
  <si>
    <t>m2</t>
  </si>
  <si>
    <t>CS ÚRS 2024 01</t>
  </si>
  <si>
    <t>4</t>
  </si>
  <si>
    <t>-436058346</t>
  </si>
  <si>
    <t>Online PSC</t>
  </si>
  <si>
    <t>https://podminky.urs.cz/item/CS_URS_2024_01/121112003</t>
  </si>
  <si>
    <t>VV</t>
  </si>
  <si>
    <t>(3,14*6,0135*6,0315-2,375*1,525)*2</t>
  </si>
  <si>
    <t>viz přílohy PD : D.1.1.5</t>
  </si>
  <si>
    <t>121151103</t>
  </si>
  <si>
    <t>Sejmutí ornice strojně při souvislé ploše do 100 m2, tl. vrstvy do 200 mm</t>
  </si>
  <si>
    <t>2131208184</t>
  </si>
  <si>
    <t>https://podminky.urs.cz/item/CS_URS_2024_01/121151103</t>
  </si>
  <si>
    <t>((3,14*12,027+3,14*22,027)/2*5,80/360*255+5,80*1,20)*2</t>
  </si>
  <si>
    <t>10,50*1,00*2+4,25*2,50</t>
  </si>
  <si>
    <t>Součet</t>
  </si>
  <si>
    <t>3</t>
  </si>
  <si>
    <t>122211101</t>
  </si>
  <si>
    <t>Odkopávky a prokopávky ručně zapažené i nezapažené v hornině třídy těžitelnosti I skupiny 3</t>
  </si>
  <si>
    <t>m3</t>
  </si>
  <si>
    <t>1586894210</t>
  </si>
  <si>
    <t>https://podminky.urs.cz/item/CS_URS_2024_01/122211101</t>
  </si>
  <si>
    <t xml:space="preserve">46,00*2                   "viz položka 122251105</t>
  </si>
  <si>
    <t>122251105</t>
  </si>
  <si>
    <t>Odkopávky a prokopávky nezapažené strojně v hornině třídy těžitelnosti I skupiny 3 přes 500 do 1 000 m3</t>
  </si>
  <si>
    <t>2070348827</t>
  </si>
  <si>
    <t>https://podminky.urs.cz/item/CS_URS_2024_01/122251105</t>
  </si>
  <si>
    <t>((3,14*6,0275*6,0275+3,14*11,0275*11,0275)/2*2,90-3,14*5,775*5,775*2,50)/360*230*2</t>
  </si>
  <si>
    <t>3,14*5,775*5,775*0,40/360*70*2+(5,50/2*2,90+10,00/2*2,90)/2*5,80*2</t>
  </si>
  <si>
    <t>2,15*1,355/2*4,25</t>
  </si>
  <si>
    <t>-46,00*2</t>
  </si>
  <si>
    <t>5</t>
  </si>
  <si>
    <t>131213701</t>
  </si>
  <si>
    <t>Hloubení nezapažených jam ručně s urovnáním dna do předepsaného profilu a spádu v hornině třídy těžitelnosti I skupiny 3 soudržných</t>
  </si>
  <si>
    <t>-1697889326</t>
  </si>
  <si>
    <t>https://podminky.urs.cz/item/CS_URS_2024_01/131213701</t>
  </si>
  <si>
    <t>59,00*2+0,50*3,45*2,175+3,25*0,45*3,435+0,60*0,05*0,96+0,55*0,05*0,96+2,125*0,20*0,96</t>
  </si>
  <si>
    <t>1,20*0,65*0,20</t>
  </si>
  <si>
    <t>viz přílohy PD : D.1.1.15</t>
  </si>
  <si>
    <t>6</t>
  </si>
  <si>
    <t>131251104</t>
  </si>
  <si>
    <t>Hloubení nezapažených jam a zářezů strojně s urovnáním dna do předepsaného profilu a spádu v hornině třídy těžitelnosti I skupiny 3 přes 100 do 500 m3</t>
  </si>
  <si>
    <t>1412876985</t>
  </si>
  <si>
    <t>https://podminky.urs.cz/item/CS_URS_2024_01/131251104</t>
  </si>
  <si>
    <t>((3,14*6,55*6,55+3,14*9,75*9,75)/2*3,20-3,14*5,775*5,775*3,20)/360*280*2</t>
  </si>
  <si>
    <t>(4,175+0,725)/2*3,45*2,175-0,50*3,45*2,175</t>
  </si>
  <si>
    <t>-59,00*2</t>
  </si>
  <si>
    <t xml:space="preserve">3,25*(0,45+3,885)/2*3,435+(0,865+1,925)/2*1,06*2,15+1,925*1,20*0,20-(3,885+2,835)/2*1,20               </t>
  </si>
  <si>
    <t xml:space="preserve">-3,25*0,45*3,435       </t>
  </si>
  <si>
    <t>7</t>
  </si>
  <si>
    <t>139911103</t>
  </si>
  <si>
    <t>Bourání konstrukcí v hloubených vykopávkách ručně s přemístěním suti na hromady na vzdálenost do 20 m nebo s naložením na dopravní prostředek ze zdiva cihelného nebo smíšeného na maltu cementovou</t>
  </si>
  <si>
    <t>513830361</t>
  </si>
  <si>
    <t>https://podminky.urs.cz/item/CS_URS_2024_01/139911103</t>
  </si>
  <si>
    <t>(0,50*2+0,50+0,45)*0,175*0,10+0,50*0,95*0,10*2*2</t>
  </si>
  <si>
    <t>viz přílohy PD : D.1.1.2</t>
  </si>
  <si>
    <t>8</t>
  </si>
  <si>
    <t>139911121</t>
  </si>
  <si>
    <t>Bourání konstrukcí v hloubených vykopávkách ručně s přemístěním suti na hromady na vzdálenost do 20 m nebo s naložením na dopravní prostředek z betonu prostého neprokládaného</t>
  </si>
  <si>
    <t>1308099005</t>
  </si>
  <si>
    <t>https://podminky.urs.cz/item/CS_URS_2024_01/139911121</t>
  </si>
  <si>
    <t xml:space="preserve">0,50*0,35*0,80*2+1,625*0,475*0,10+1,20*0,575*0,45+1,20*0,50*0,10          "viz přílohy PD : D.1.1.2</t>
  </si>
  <si>
    <t>9</t>
  </si>
  <si>
    <t>139911123</t>
  </si>
  <si>
    <t>Bourání konstrukcí v hloubených vykopávkách ručně s přemístěním suti na hromady na vzdálenost do 20 m nebo s naložením na dopravní prostředek z betonu železového nebo předpjatého</t>
  </si>
  <si>
    <t>286834354</t>
  </si>
  <si>
    <t>https://podminky.urs.cz/item/CS_URS_2024_01/139911123</t>
  </si>
  <si>
    <t xml:space="preserve">1,425*0,375*0,275-1,125*0,175*0,125-0,175*0,15*0,125+(1,00*0,50*1,05-0,70*0,50*0,90)*2                   </t>
  </si>
  <si>
    <t>10</t>
  </si>
  <si>
    <t>139951103</t>
  </si>
  <si>
    <t>Bourání konstrukcí v hloubených vykopávkách strojně s přemístěním suti na hromady na vzdálenost do 20 m nebo s naložením na dopravní prostředek ze zdiva cihelného nebo smíšeného na maltu cementovou</t>
  </si>
  <si>
    <t>1992078519</t>
  </si>
  <si>
    <t>https://podminky.urs.cz/item/CS_URS_2024_01/139951103</t>
  </si>
  <si>
    <t>0,70*0,175*0,10+(4,75-0,50*2)*0,95*0,10*2</t>
  </si>
  <si>
    <t>11</t>
  </si>
  <si>
    <t>139951121</t>
  </si>
  <si>
    <t>Bourání konstrukcí v hloubených vykopávkách strojně s přemístěním suti na hromady na vzdálenost do 20 m nebo s naložením na dopravní prostředek z betonu prostého neprokládaného</t>
  </si>
  <si>
    <t>-1393296216</t>
  </si>
  <si>
    <t>https://podminky.urs.cz/item/CS_URS_2024_01/139951121</t>
  </si>
  <si>
    <t xml:space="preserve">(3,25-0,50)*0,35*0,80*2+0,725*0,675*0,10+1,20*(4,75-0,50*2)*0,10             "viz přílohy PD : D.1.1.2</t>
  </si>
  <si>
    <t>139951123</t>
  </si>
  <si>
    <t>Bourání konstrukcí v hloubených vykopávkách strojně s přemístěním suti na hromady na vzdálenost do 20 m nebo s naložením na dopravní prostředek z betonu železového nebo předpjatého</t>
  </si>
  <si>
    <t>642112773</t>
  </si>
  <si>
    <t>https://podminky.urs.cz/item/CS_URS_2024_01/139951123</t>
  </si>
  <si>
    <t xml:space="preserve">0,925*0,475*0,275-0,925*0,175*0,125+1,00*(4,75-0,50*2)*1,05-0,70*(4,75-0,50*2)*0,90               </t>
  </si>
  <si>
    <t>13</t>
  </si>
  <si>
    <t>162351103</t>
  </si>
  <si>
    <t>Vodorovné přemístění výkopku nebo sypaniny po suchu na obvyklém dopravním prostředku, bez naložení výkopku, avšak se složením bez rozhrnutí z horniny třídy těžitelnosti I skupiny 1 až 3 na vzdálenost přes 50 do 500 m</t>
  </si>
  <si>
    <t>1243281871</t>
  </si>
  <si>
    <t>https://podminky.urs.cz/item/CS_URS_2024_01/162351103</t>
  </si>
  <si>
    <t xml:space="preserve">220,535*0,20               "viz položka 121112003</t>
  </si>
  <si>
    <t xml:space="preserve">599,744*2            "viz položka 174151101</t>
  </si>
  <si>
    <t xml:space="preserve">861,051*2           "viz položka 175151201</t>
  </si>
  <si>
    <t xml:space="preserve">260,377*0,15            "viz položka 181351113</t>
  </si>
  <si>
    <t xml:space="preserve">484,847*0,15            "viz položka 182351133</t>
  </si>
  <si>
    <t>14</t>
  </si>
  <si>
    <t>162751157</t>
  </si>
  <si>
    <t>Vodorovné přemístění výkopku nebo sypaniny po suchu na obvyklém dopravním prostředku, bez naložení výkopku, avšak se složením bez rozhrnutí z horniny třídy těžitelnosti III skupiny 6 a 7 na vzdálenost přes 9 000 do 10 000 m</t>
  </si>
  <si>
    <t>-2030706754</t>
  </si>
  <si>
    <t>https://podminky.urs.cz/item/CS_URS_2024_01/162751157</t>
  </si>
  <si>
    <t xml:space="preserve">0,224                "viz položka 139911103</t>
  </si>
  <si>
    <t xml:space="preserve">0,728                "viz položka 139911121</t>
  </si>
  <si>
    <t xml:space="preserve">0,539                "viz položka 139911123</t>
  </si>
  <si>
    <t xml:space="preserve">0,725                "viz položka 139951103</t>
  </si>
  <si>
    <t xml:space="preserve">2,039                "viz položka 139951121</t>
  </si>
  <si>
    <t xml:space="preserve">1,676                "viz položka 139951123</t>
  </si>
  <si>
    <t>15</t>
  </si>
  <si>
    <t>162751159</t>
  </si>
  <si>
    <t>Vodorovné přemístění výkopku nebo sypaniny po suchu na obvyklém dopravním prostředku, bez naložení výkopku, avšak se složením bez rozhrnutí z horniny třídy těžitelnosti III skupiny 6 a 7 na vzdálenost Příplatek k ceně za každých dalších i započatých 1 000 m</t>
  </si>
  <si>
    <t>-1715189109</t>
  </si>
  <si>
    <t>https://podminky.urs.cz/item/CS_URS_2024_01/162751159</t>
  </si>
  <si>
    <t xml:space="preserve">5,931*3                   "viz položka 162751157</t>
  </si>
  <si>
    <t>16</t>
  </si>
  <si>
    <t>167151111</t>
  </si>
  <si>
    <t>Nakládání, skládání a překládání neulehlého výkopku nebo sypaniny strojně nakládání, množství přes 100 m3, z hornin třídy těžitelnosti I, skupiny 1 až 3</t>
  </si>
  <si>
    <t>1926983755</t>
  </si>
  <si>
    <t>https://podminky.urs.cz/item/CS_URS_2024_01/167151111</t>
  </si>
  <si>
    <t xml:space="preserve">599,744            "viz položka 174151101</t>
  </si>
  <si>
    <t xml:space="preserve">861,051           "viz položka 175151201</t>
  </si>
  <si>
    <t>17</t>
  </si>
  <si>
    <t>171251201</t>
  </si>
  <si>
    <t>Uložení sypaniny na skládky nebo meziskládky bez hutnění s upravením uložené sypaniny do předepsaného tvaru</t>
  </si>
  <si>
    <t>-1927067418</t>
  </si>
  <si>
    <t>https://podminky.urs.cz/item/CS_URS_2024_01/171251201</t>
  </si>
  <si>
    <t xml:space="preserve">220,535*0,20            "viz položka 121112003</t>
  </si>
  <si>
    <t xml:space="preserve">484,847*0,20            "viz položka 121151103</t>
  </si>
  <si>
    <t xml:space="preserve">92,00                   "viz položka 122211101</t>
  </si>
  <si>
    <t xml:space="preserve">645,141                 "viz položka 122251105</t>
  </si>
  <si>
    <t xml:space="preserve">127,395                   "viz položka 131213701</t>
  </si>
  <si>
    <t xml:space="preserve">472,349                 "viz položka 131251104</t>
  </si>
  <si>
    <t>18</t>
  </si>
  <si>
    <t>174151101</t>
  </si>
  <si>
    <t>Zásyp sypaninou z jakékoliv horniny strojně s uložením výkopku ve vrstvách se zhutněním jam, šachet, rýh nebo kolem objektů v těchto vykopávkách</t>
  </si>
  <si>
    <t>1429383960</t>
  </si>
  <si>
    <t>https://podminky.urs.cz/item/CS_URS_2024_01/174151101</t>
  </si>
  <si>
    <t xml:space="preserve">127,395+472,349              "viz položka 131213701 131251104</t>
  </si>
  <si>
    <t>19</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</si>
  <si>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</si>
  <si>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</si>
  <si>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1754371458</t>
  </si>
  <si>
    <t>https://podminky.urs.cz/item/CS_URS_2024_01/175151201</t>
  </si>
  <si>
    <t>((3,14*6,528*6,528+3,14*10,95*10,95)/2*3,15-3,14*5,775*5,775*2,50)/360*230*2</t>
  </si>
  <si>
    <t>3,14*6,525*6,528*0,40/360*70*2+(5,50/2*3,15+10,00/2*3,15)/2*5,80*2</t>
  </si>
  <si>
    <t>20</t>
  </si>
  <si>
    <t>181351113</t>
  </si>
  <si>
    <t>Rozprostření a urovnání ornice v rovině nebo ve svahu sklonu do 1:5 strojně při souvislé ploše přes 500 m2, tl. vrstvy do 200 mm</t>
  </si>
  <si>
    <t>424885029</t>
  </si>
  <si>
    <t>https://podminky.urs.cz/item/CS_URS_2024_01/181351113</t>
  </si>
  <si>
    <t>(3,14*6,528*6,528-2,375*1,525)*2</t>
  </si>
  <si>
    <t>viz přílohy PD : D.1.1.14</t>
  </si>
  <si>
    <t>181411133</t>
  </si>
  <si>
    <t>Založení trávníku na půdě předem připravené plochy do 1000 m2 výsevem včetně utažení parkového na svahu přes 1:2 do 1:1</t>
  </si>
  <si>
    <t>-454606755</t>
  </si>
  <si>
    <t>https://podminky.urs.cz/item/CS_URS_2024_01/181411133</t>
  </si>
  <si>
    <t xml:space="preserve">484,847             "viz položka 182351133</t>
  </si>
  <si>
    <t>22</t>
  </si>
  <si>
    <t>181451131</t>
  </si>
  <si>
    <t>Založení trávníku na půdě předem připravené plochy přes 1000 m2 výsevem včetně utažení parkového v rovině nebo na svahu do 1:5</t>
  </si>
  <si>
    <t>-2101295782</t>
  </si>
  <si>
    <t>https://podminky.urs.cz/item/CS_URS_2024_01/181451131</t>
  </si>
  <si>
    <t xml:space="preserve">260,377            "viz položka 181351113</t>
  </si>
  <si>
    <t>23</t>
  </si>
  <si>
    <t>M</t>
  </si>
  <si>
    <t>00572410</t>
  </si>
  <si>
    <t>osivo směs travní parková</t>
  </si>
  <si>
    <t>kg</t>
  </si>
  <si>
    <t>1129848256</t>
  </si>
  <si>
    <t>(484,847+260,377)*0,035*1,03</t>
  </si>
  <si>
    <t>24</t>
  </si>
  <si>
    <t>181951111</t>
  </si>
  <si>
    <t>Úprava pláně vyrovnáním výškových rozdílů strojně v hornině třídy těžitelnosti I, skupiny 1 až 3 bez zhutnění</t>
  </si>
  <si>
    <t>1903386396</t>
  </si>
  <si>
    <t>https://podminky.urs.cz/item/CS_URS_2024_01/181951111</t>
  </si>
  <si>
    <t>25</t>
  </si>
  <si>
    <t>181951112</t>
  </si>
  <si>
    <t>Úprava pláně vyrovnáním výškových rozdílů strojně v hornině třídy těžitelnosti I, skupiny 1 až 3 se zhutněním</t>
  </si>
  <si>
    <t>1467728306</t>
  </si>
  <si>
    <t>https://podminky.urs.cz/item/CS_URS_2024_01/181951112</t>
  </si>
  <si>
    <t xml:space="preserve">8,820         "viz položka 596212210</t>
  </si>
  <si>
    <t>26</t>
  </si>
  <si>
    <t>182111111</t>
  </si>
  <si>
    <t>Zpevnění svahu tkaninou nebo rohoží na svahu sklonu přes 1:2 do 1:1</t>
  </si>
  <si>
    <t>1229689238</t>
  </si>
  <si>
    <t>https://podminky.urs.cz/item/CS_URS_2024_01/182111111</t>
  </si>
  <si>
    <t>27</t>
  </si>
  <si>
    <t>61894013</t>
  </si>
  <si>
    <t>síť protierozní z kokosových vláken 700g/m2</t>
  </si>
  <si>
    <t>1048020570</t>
  </si>
  <si>
    <t>745,224*1,15</t>
  </si>
  <si>
    <t>28</t>
  </si>
  <si>
    <t>182251101</t>
  </si>
  <si>
    <t>Svahování trvalých svahů do projektovaných profilů strojně s potřebným přemístěním výkopku při svahování násypů v jakékoliv hornině</t>
  </si>
  <si>
    <t>-678402481</t>
  </si>
  <si>
    <t>https://podminky.urs.cz/item/CS_URS_2024_01/182251101</t>
  </si>
  <si>
    <t>((3,14*12,027+3,14*22,027)/2*5,80/360*255+5,80*1,20+10,50*1,00)*2+4,25*2,50</t>
  </si>
  <si>
    <t>29</t>
  </si>
  <si>
    <t>182351133</t>
  </si>
  <si>
    <t>Rozprostření a urovnání ornice ve svahu sklonu přes 1:5 strojně při souvislé ploše přes 500 m2, tl. vrstvy do 200 mm</t>
  </si>
  <si>
    <t>-1299600375</t>
  </si>
  <si>
    <t>https://podminky.urs.cz/item/CS_URS_2024_01/182351133</t>
  </si>
  <si>
    <t>30</t>
  </si>
  <si>
    <t>10371500</t>
  </si>
  <si>
    <t>substrát pro trávníky VL</t>
  </si>
  <si>
    <t>-823699078</t>
  </si>
  <si>
    <t>(260,377+484,847)*0,05*1,03</t>
  </si>
  <si>
    <t>31</t>
  </si>
  <si>
    <t>183403153</t>
  </si>
  <si>
    <t>Obdělání půdy hrabáním v rovině nebo na svahu do 1:5</t>
  </si>
  <si>
    <t>-1302699521</t>
  </si>
  <si>
    <t>https://podminky.urs.cz/item/CS_URS_2024_01/183403153</t>
  </si>
  <si>
    <t xml:space="preserve">260,377*2            "viz položka 181351113</t>
  </si>
  <si>
    <t>32</t>
  </si>
  <si>
    <t>183403161</t>
  </si>
  <si>
    <t>Obdělání půdy válením v rovině nebo na svahu do 1:5</t>
  </si>
  <si>
    <t>226234913</t>
  </si>
  <si>
    <t>https://podminky.urs.cz/item/CS_URS_2024_01/183403161</t>
  </si>
  <si>
    <t>33</t>
  </si>
  <si>
    <t>183403353</t>
  </si>
  <si>
    <t>Obdělání půdy hrabáním na svahu přes 1:2 do 1:1</t>
  </si>
  <si>
    <t>644162620</t>
  </si>
  <si>
    <t>https://podminky.urs.cz/item/CS_URS_2024_01/183403353</t>
  </si>
  <si>
    <t xml:space="preserve">484,847*2             "viz položka 182351133</t>
  </si>
  <si>
    <t>34</t>
  </si>
  <si>
    <t>183403371</t>
  </si>
  <si>
    <t>Obdělání půdy dusáním na svahu přes 1:2 do 1:1</t>
  </si>
  <si>
    <t>2056325114</t>
  </si>
  <si>
    <t>https://podminky.urs.cz/item/CS_URS_2024_01/183403371</t>
  </si>
  <si>
    <t>35</t>
  </si>
  <si>
    <t>184813511</t>
  </si>
  <si>
    <t>Chemické odplevelení půdy před založením kultury, trávníku nebo zpevněných ploch ručně o jakékoli výměře postřikem na široko v rovině nebo na svahu do 1:5</t>
  </si>
  <si>
    <t>-1765894717</t>
  </si>
  <si>
    <t>https://podminky.urs.cz/item/CS_URS_2024_01/184813511</t>
  </si>
  <si>
    <t>36</t>
  </si>
  <si>
    <t>184813513</t>
  </si>
  <si>
    <t>Chemické odplevelení půdy před založením kultury, trávníku nebo zpevněných ploch ručně o jakékoli výměře postřikem na široko na svahu přes 1:2 do 1:1</t>
  </si>
  <si>
    <t>964655194</t>
  </si>
  <si>
    <t>https://podminky.urs.cz/item/CS_URS_2024_01/184813513</t>
  </si>
  <si>
    <t>37</t>
  </si>
  <si>
    <t>184813521</t>
  </si>
  <si>
    <t>Chemické odplevelení po založení kultury ručně postřikem na široko v rovině nebo na svahu do 1:5</t>
  </si>
  <si>
    <t>-1533051409</t>
  </si>
  <si>
    <t>https://podminky.urs.cz/item/CS_URS_2024_01/184813521</t>
  </si>
  <si>
    <t>38</t>
  </si>
  <si>
    <t>184813523</t>
  </si>
  <si>
    <t>Chemické odplevelení po založení kultury ručně postřikem na široko na svahu přes 1:2 do 1:1</t>
  </si>
  <si>
    <t>-447983305</t>
  </si>
  <si>
    <t>https://podminky.urs.cz/item/CS_URS_2024_01/184813523</t>
  </si>
  <si>
    <t>39</t>
  </si>
  <si>
    <t>25234001</t>
  </si>
  <si>
    <t>herbicid totální systémový neselektivní</t>
  </si>
  <si>
    <t>litr</t>
  </si>
  <si>
    <t>322017233</t>
  </si>
  <si>
    <t>Zemní práce - přípravné a přidružené práce</t>
  </si>
  <si>
    <t>40</t>
  </si>
  <si>
    <t>113107122</t>
  </si>
  <si>
    <t>Odstranění podkladů nebo krytů ručně s přemístěním hmot na skládku na vzdálenost do 3 m nebo s naložením na dopravní prostředek z kameniva hrubého drceného, o tl. vrstvy přes 100 do 200 mm</t>
  </si>
  <si>
    <t>-1972474165</t>
  </si>
  <si>
    <t>https://podminky.urs.cz/item/CS_URS_2024_01/113107122</t>
  </si>
  <si>
    <t xml:space="preserve">0,50*1,425                  "viz přílohy PD : D.1.1.3</t>
  </si>
  <si>
    <t>41</t>
  </si>
  <si>
    <t>113107130</t>
  </si>
  <si>
    <t>Odstranění podkladů nebo krytů ručně s přemístěním hmot na skládku na vzdálenost do 3 m nebo s naložením na dopravní prostředek z betonu prostého, o tl. vrstvy do 100 mm</t>
  </si>
  <si>
    <t>-1441343025</t>
  </si>
  <si>
    <t>https://podminky.urs.cz/item/CS_URS_2024_01/113107130</t>
  </si>
  <si>
    <t>42</t>
  </si>
  <si>
    <t>113107322</t>
  </si>
  <si>
    <t>Odstranění podkladů nebo krytů strojně plochy jednotlivě do 50 m2 s přemístěním hmot na skládku na vzdálenost do 3 m nebo s naložením na dopravní prostředek z kameniva hrubého drceného, o tl. vrstvy přes 100 do 200 mm</t>
  </si>
  <si>
    <t>292314098</t>
  </si>
  <si>
    <t>https://podminky.urs.cz/item/CS_URS_2024_01/113107322</t>
  </si>
  <si>
    <t xml:space="preserve">1,00*2,175+(3,250-0,50)*1,425                   "viz přílohy PD : D.1.1.3</t>
  </si>
  <si>
    <t>43</t>
  </si>
  <si>
    <t>113107330</t>
  </si>
  <si>
    <t>Odstranění podkladů nebo krytů strojně plochy jednotlivě do 50 m2 s přemístěním hmot na skládku na vzdálenost do 3 m nebo s naložením na dopravní prostředek z betonu prostého, o tl. vrstvy do 100 mm</t>
  </si>
  <si>
    <t>-1220023564</t>
  </si>
  <si>
    <t>https://podminky.urs.cz/item/CS_URS_2024_01/113107330</t>
  </si>
  <si>
    <t xml:space="preserve">1,00*2,175+(3,250-0,50)*1,425                 "viz přílohy PD : D.1.1.3</t>
  </si>
  <si>
    <t>Zakládání</t>
  </si>
  <si>
    <t>44</t>
  </si>
  <si>
    <t>213141111</t>
  </si>
  <si>
    <t>Zřízení vrstvy z geotextilie filtrační, separační, odvodňovací, ochranné, výztužné nebo protierozní v rovině nebo ve sklonu do 1:5, šířky do 3 m</t>
  </si>
  <si>
    <t>763643205</t>
  </si>
  <si>
    <t>https://podminky.urs.cz/item/CS_URS_2024_01/213141111</t>
  </si>
  <si>
    <t xml:space="preserve">4,75*3,25-4,75*1,00-0,775*0,65        "P2 102 viz přílohy PD : D.1.1.15</t>
  </si>
  <si>
    <t xml:space="preserve">4,75*1,20+1,20*0,65    "viz přílohy PD : D.1.1.15</t>
  </si>
  <si>
    <t xml:space="preserve">8,820          "viz položka 596212210</t>
  </si>
  <si>
    <t>Mezisoučet</t>
  </si>
  <si>
    <t xml:space="preserve">4,275*3,95+4,55*0,85*2                  "viz přílohy PD : D.1.1.17</t>
  </si>
  <si>
    <t xml:space="preserve">3,89*0,40             "viz přílohy PD : D.1.1.14</t>
  </si>
  <si>
    <t>45</t>
  </si>
  <si>
    <t>69311060</t>
  </si>
  <si>
    <t>geotextilie netkaná separační, ochranná, filtrační, drenážní PP 200g/m2</t>
  </si>
  <si>
    <t>1637039643</t>
  </si>
  <si>
    <t>25,484*1,10</t>
  </si>
  <si>
    <t>46</t>
  </si>
  <si>
    <t>69311068</t>
  </si>
  <si>
    <t>geotextilie netkaná separační, ochranná, filtrační, drenážní PP 300g/m2</t>
  </si>
  <si>
    <t>-452619995</t>
  </si>
  <si>
    <t>24,621*1,15</t>
  </si>
  <si>
    <t>47</t>
  </si>
  <si>
    <t>693113541X01</t>
  </si>
  <si>
    <t>geotkanina mulčovací tkaná textilie 100g/m2</t>
  </si>
  <si>
    <t>174822951</t>
  </si>
  <si>
    <t>1,556*1,15</t>
  </si>
  <si>
    <t>48</t>
  </si>
  <si>
    <t>271532210X02</t>
  </si>
  <si>
    <t>Podsyp pod základové konstrukce se zhutněním a urovnáním povrchu z kameniva hrubého, frakce 63 - 125 mm</t>
  </si>
  <si>
    <t>62447424</t>
  </si>
  <si>
    <t xml:space="preserve">(4,15*1,30+4,30*1,60)/2*0,30*2                     "viz přílohy PD : D.1.1.17</t>
  </si>
  <si>
    <t>49</t>
  </si>
  <si>
    <t>271542211</t>
  </si>
  <si>
    <t>Podsyp pod základové konstrukce se zhutněním a urovnáním povrchu ze štěrkodrtě netříděné</t>
  </si>
  <si>
    <t>-1952167622</t>
  </si>
  <si>
    <t>https://podminky.urs.cz/item/CS_URS_2024_01/271542211</t>
  </si>
  <si>
    <t xml:space="preserve">(4,00*1,00+4,15*1,30)/2*0,30*2                     "viz přílohy PD : D.1.1.17</t>
  </si>
  <si>
    <t>50</t>
  </si>
  <si>
    <t>274313711</t>
  </si>
  <si>
    <t>Základy z betonu prostého pasy betonu kamenem neprokládaného tř. C 20/25</t>
  </si>
  <si>
    <t>-1630250244</t>
  </si>
  <si>
    <t>https://podminky.urs.cz/item/CS_URS_2024_01/274313711</t>
  </si>
  <si>
    <t xml:space="preserve">(5,35*2+3,25)*0,165*0,60                "viz přílohy PD : D.1.1.15</t>
  </si>
  <si>
    <t>51</t>
  </si>
  <si>
    <t>274351121</t>
  </si>
  <si>
    <t>Bednění základů pasů rovné zřízení</t>
  </si>
  <si>
    <t>-1258209495</t>
  </si>
  <si>
    <t>https://podminky.urs.cz/item/CS_URS_2024_01/274351121</t>
  </si>
  <si>
    <t xml:space="preserve">(5,35*2+4,45+4,75*2+3,25)*0,165                "viz přílohy PD : D.1.1.15</t>
  </si>
  <si>
    <t>52</t>
  </si>
  <si>
    <t>274351122</t>
  </si>
  <si>
    <t>Bednění základů pasů rovné odstranění</t>
  </si>
  <si>
    <t>-1086656750</t>
  </si>
  <si>
    <t>https://podminky.urs.cz/item/CS_URS_2024_01/274351122</t>
  </si>
  <si>
    <t>53</t>
  </si>
  <si>
    <t>275316121</t>
  </si>
  <si>
    <t>Základy z betonu prostého patky z betonu se zvýšenými nároky na prostředí tř. C 25/30</t>
  </si>
  <si>
    <t>-104187984</t>
  </si>
  <si>
    <t>https://podminky.urs.cz/item/CS_URS_2024_01/275316121</t>
  </si>
  <si>
    <t xml:space="preserve">0,275*0,275*0,50*2                "viz přílohy PD : D.1.1.11</t>
  </si>
  <si>
    <t>54</t>
  </si>
  <si>
    <t>275356021</t>
  </si>
  <si>
    <t>Bednění základů z betonu prostého nebo železového patek pro plochy rovinné zřízení</t>
  </si>
  <si>
    <t>1170777321</t>
  </si>
  <si>
    <t>https://podminky.urs.cz/item/CS_URS_2024_01/275356021</t>
  </si>
  <si>
    <t xml:space="preserve">(0,275*0,275+0,275*0,50*4)*2                "viz přílohy PD : D.1.1.11</t>
  </si>
  <si>
    <t>55</t>
  </si>
  <si>
    <t>275356022</t>
  </si>
  <si>
    <t>Bednění základů z betonu prostého nebo železového patek pro plochy rovinné odstranění</t>
  </si>
  <si>
    <t>226017383</t>
  </si>
  <si>
    <t>https://podminky.urs.cz/item/CS_URS_2024_01/275356022</t>
  </si>
  <si>
    <t>Svislé a kompletní konstrukce</t>
  </si>
  <si>
    <t>56</t>
  </si>
  <si>
    <t>310321111</t>
  </si>
  <si>
    <t>Zabetonování otvorů ve zdivu nadzákladovém včetně bednění, odbednění a výztuže (materiál v ceně) plochy do 1 m2</t>
  </si>
  <si>
    <t>-1981659082</t>
  </si>
  <si>
    <t>https://podminky.urs.cz/item/CS_URS_2024_01/310321111</t>
  </si>
  <si>
    <t xml:space="preserve">0,35*0,75*0,30          "viz přílohy PD : D.1.1.11</t>
  </si>
  <si>
    <t>0,30*0,30*0,45*2*2+0,30*0,30*0,30*2</t>
  </si>
  <si>
    <t>57</t>
  </si>
  <si>
    <t>311235131</t>
  </si>
  <si>
    <t>Zdivo jednovrstvé z cihel děrovaných broušených na celoplošnou tenkovrstvou maltu, pevnost cihel do P10, tl. zdiva 240 mm</t>
  </si>
  <si>
    <t>1889942385</t>
  </si>
  <si>
    <t>https://podminky.urs.cz/item/CS_URS_2024_01/311235131</t>
  </si>
  <si>
    <t xml:space="preserve">(7,00+3,75)*2*0,375+(5,25*2+3,49)*0,375                  "viz přílohy PD : D.1.1.12</t>
  </si>
  <si>
    <t>58</t>
  </si>
  <si>
    <t>311237121</t>
  </si>
  <si>
    <t>Zdivo jednovrstvé tepelně izolační z cihel děrovaných broušených na tenkovrstvou maltu, součinitel prostupu tepla U přes 0,22 do 0,26, tl. zdiva 380 mm</t>
  </si>
  <si>
    <t>1898095881</t>
  </si>
  <si>
    <t>https://podminky.urs.cz/item/CS_URS_2024_01/311237121</t>
  </si>
  <si>
    <t>(7,00+3,49)*2*3,375-1,10*2,00*2-1,50*0,238*2-1,675*1,40*2-2,10*0,16*2</t>
  </si>
  <si>
    <t>(5,25*2+3,49)*2,75</t>
  </si>
  <si>
    <t>viz přílohy PD : D.1.1.12 a D.1.1.13</t>
  </si>
  <si>
    <t>59</t>
  </si>
  <si>
    <t>311238969</t>
  </si>
  <si>
    <t>Zakládací vrstva z hydrofobizovaných broušených cihel s integrovanou izolací výšky 250 mm, tloušťky 380 mm</t>
  </si>
  <si>
    <t>m</t>
  </si>
  <si>
    <t>-400686221</t>
  </si>
  <si>
    <t>https://podminky.urs.cz/item/CS_URS_2024_01/311238969</t>
  </si>
  <si>
    <t xml:space="preserve">(7,00+5,25)*2+3,49*3-1,10*2          "viz přílohy PD : D.1.1.12</t>
  </si>
  <si>
    <t>60</t>
  </si>
  <si>
    <t>311311951</t>
  </si>
  <si>
    <t>Nadzákladové zdi z betonu prostého nosné bez zvláštních nároků na vliv prostředí tř. C 20/25</t>
  </si>
  <si>
    <t>-868644053</t>
  </si>
  <si>
    <t>https://podminky.urs.cz/item/CS_URS_2024_01/311311951</t>
  </si>
  <si>
    <t xml:space="preserve">0,25*0,25*0,10*2+0,25*0,25*0,20*2        "Z2 viz přílohy PD : D.1.1.21</t>
  </si>
  <si>
    <t xml:space="preserve">0,30*0,38*0,10*2*2        "viz přílohy PD : D.1.2a.3</t>
  </si>
  <si>
    <t>61</t>
  </si>
  <si>
    <t>311351121</t>
  </si>
  <si>
    <t>Bednění nadzákladových zdí nosných rovné oboustranné za každou stranu zřízení</t>
  </si>
  <si>
    <t>623159507</t>
  </si>
  <si>
    <t>https://podminky.urs.cz/item/CS_URS_2024_01/311351121</t>
  </si>
  <si>
    <t xml:space="preserve">0,20*2*2        "viz přílohy PD : D.1.2a.3</t>
  </si>
  <si>
    <t>62</t>
  </si>
  <si>
    <t>311351122</t>
  </si>
  <si>
    <t>Bednění nadzákladových zdí nosných rovné oboustranné za každou stranu odstranění</t>
  </si>
  <si>
    <t>1645559340</t>
  </si>
  <si>
    <t>https://podminky.urs.cz/item/CS_URS_2024_01/311351122</t>
  </si>
  <si>
    <t xml:space="preserve">0,800           "viz položka 311351121</t>
  </si>
  <si>
    <t>63</t>
  </si>
  <si>
    <t>311351311</t>
  </si>
  <si>
    <t>Bednění nadzákladových zdí nosných rovné jednostranné zřízení</t>
  </si>
  <si>
    <t>-584874577</t>
  </si>
  <si>
    <t>https://podminky.urs.cz/item/CS_URS_2024_01/311351311</t>
  </si>
  <si>
    <t xml:space="preserve">0,15*2        "Z2 viz přílohy PD : D.1.1.21</t>
  </si>
  <si>
    <t>64</t>
  </si>
  <si>
    <t>311351312</t>
  </si>
  <si>
    <t>Bednění nadzákladových zdí nosných rovné jednostranné odstranění</t>
  </si>
  <si>
    <t>-979113515</t>
  </si>
  <si>
    <t>https://podminky.urs.cz/item/CS_URS_2024_01/311351312</t>
  </si>
  <si>
    <t xml:space="preserve">0,300           "viz položka 311351311</t>
  </si>
  <si>
    <t>65</t>
  </si>
  <si>
    <t>317168053</t>
  </si>
  <si>
    <t>Překlady keramické vysoké osazené do maltového lože, šířky překladu 70 mm výšky 238 mm, délky 1500 mm</t>
  </si>
  <si>
    <t>kus</t>
  </si>
  <si>
    <t>2128041405</t>
  </si>
  <si>
    <t>https://podminky.urs.cz/item/CS_URS_2024_01/317168053</t>
  </si>
  <si>
    <t xml:space="preserve">8        "viz přílohy PD : D.1.2a.3</t>
  </si>
  <si>
    <t>66</t>
  </si>
  <si>
    <t>317324511X04</t>
  </si>
  <si>
    <t>Dobetonování překladu mezi osazené válcované nosníky z betonu (bez výztuže) tř. C 20/25</t>
  </si>
  <si>
    <t>-1633523598</t>
  </si>
  <si>
    <t xml:space="preserve">2,10*0,28*0,11*2        "viz přílohy PD : D.1.2a.3</t>
  </si>
  <si>
    <t>67</t>
  </si>
  <si>
    <t>317941123</t>
  </si>
  <si>
    <t>Osazování ocelových válcovaných nosníků na zdivu I nebo IE nebo U nebo UE nebo L č. 14 až 22 nebo výšky do 220 mm</t>
  </si>
  <si>
    <t>t</t>
  </si>
  <si>
    <t>1632943069</t>
  </si>
  <si>
    <t>https://podminky.urs.cz/item/CS_URS_2024_01/317941123</t>
  </si>
  <si>
    <t xml:space="preserve">0,17765        "viz přílohy PD : D.1.2a.3</t>
  </si>
  <si>
    <t>68</t>
  </si>
  <si>
    <t>13010718</t>
  </si>
  <si>
    <t>ocel profilová jakost S235JR (11 375) průřez I (IPN) 160</t>
  </si>
  <si>
    <t>1023905504</t>
  </si>
  <si>
    <t>0,15036*1,15</t>
  </si>
  <si>
    <t>69</t>
  </si>
  <si>
    <t>13010218</t>
  </si>
  <si>
    <t>tyč ocelová plochá jakost S235JR (11 375) 50x5mm</t>
  </si>
  <si>
    <t>1384697884</t>
  </si>
  <si>
    <t>0,00412*1,15</t>
  </si>
  <si>
    <t>70</t>
  </si>
  <si>
    <t>317998115</t>
  </si>
  <si>
    <t>Izolace tepelná mezi překlady z pěnového polystyrenu výšky 24 cm, tloušťky 100 mm</t>
  </si>
  <si>
    <t>-1259897773</t>
  </si>
  <si>
    <t>https://podminky.urs.cz/item/CS_URS_2024_01/317998115</t>
  </si>
  <si>
    <t xml:space="preserve">1,50*2       "viz přílohy PD : D.1.2a.3</t>
  </si>
  <si>
    <t>71</t>
  </si>
  <si>
    <t>327215141</t>
  </si>
  <si>
    <t>Opěrné zdi z drátokamenných gravitačních konstrukcí (gabionů) z lomového kamene neupraveného výplňového na sucho ze svařovaných panelů z ocelových sítí s povrchovou úpravou galfan</t>
  </si>
  <si>
    <t>-1607277568</t>
  </si>
  <si>
    <t>https://podminky.urs.cz/item/CS_URS_2024_01/327215141</t>
  </si>
  <si>
    <t>((1,00*0,50+0,50*0,50+0,50*0,50+1,50*0,50)*0,50+(1,00*1,50+1,00*2,50*2)*1,00)*2</t>
  </si>
  <si>
    <t>viz přílohy PD : D.1.1.17</t>
  </si>
  <si>
    <t>72</t>
  </si>
  <si>
    <t>339921132</t>
  </si>
  <si>
    <t>Osazování palisád betonových v řadě se zabetonováním výšky palisády přes 500 do 1000 mm</t>
  </si>
  <si>
    <t>-1088214653</t>
  </si>
  <si>
    <t>https://podminky.urs.cz/item/CS_URS_2024_01/339921132</t>
  </si>
  <si>
    <t xml:space="preserve">3*0,18*2            "viz přílohy PD : D.1.1.14</t>
  </si>
  <si>
    <t>73</t>
  </si>
  <si>
    <t>592284411X01</t>
  </si>
  <si>
    <t>palisáda betonová čtvercová povrch standard přírodní 180 x 180 x 600 mm</t>
  </si>
  <si>
    <t>-1460304301</t>
  </si>
  <si>
    <t>74</t>
  </si>
  <si>
    <t>341941001</t>
  </si>
  <si>
    <t>Nosné nebo spojovací svary ocelových doplňkových konstrukcí kromě betonářské oceli, tloušťky svaru do 10 mm</t>
  </si>
  <si>
    <t>-1548052023</t>
  </si>
  <si>
    <t>https://podminky.urs.cz/item/CS_URS_2024_01/341941001</t>
  </si>
  <si>
    <t xml:space="preserve">0,074*4*6        "viz přílohy PD : D.1.2a.3</t>
  </si>
  <si>
    <t>75</t>
  </si>
  <si>
    <t>342244211</t>
  </si>
  <si>
    <t>Příčky jednoduché z cihel děrovaných broušených, na tenkovrstvou maltu, pevnost cihel do P15, tl. příčky 115 mm</t>
  </si>
  <si>
    <t>913933979</t>
  </si>
  <si>
    <t>https://podminky.urs.cz/item/CS_URS_2024_01/342244211</t>
  </si>
  <si>
    <t xml:space="preserve">(1,90*1,40-0,84*1,40)*2              "viz přílohy PD : D.1.1.13</t>
  </si>
  <si>
    <t>76</t>
  </si>
  <si>
    <t>380321441</t>
  </si>
  <si>
    <t>Kompletní konstrukce čistíren odpadních vod, nádrží, vodojemů, kanálů z betonu železového bez výztuže a bednění bez zvýšených nároků na prostředí tř. C 25/30, tl. přes 80 do 150 mm</t>
  </si>
  <si>
    <t>-1836247139</t>
  </si>
  <si>
    <t>https://podminky.urs.cz/item/CS_URS_2024_01/380321441</t>
  </si>
  <si>
    <t xml:space="preserve">(4,75*1,00+0,775*0,65)*1,125-(4,65*0,70+0,475*0,65)*0,975     "viz přílohy PD : D.1.1.15</t>
  </si>
  <si>
    <t>77</t>
  </si>
  <si>
    <t>380326131</t>
  </si>
  <si>
    <t>Kompletní konstrukce čistíren odpadních vod, nádrží, vodojemů, kanálů z betonu železového bez výztuže a bednění se zvýšenými nároky na prostředí tř. C 30/37, tl. přes 80 do 150 mm</t>
  </si>
  <si>
    <t>-277066454</t>
  </si>
  <si>
    <t>https://podminky.urs.cz/item/CS_URS_2024_01/380326131</t>
  </si>
  <si>
    <t xml:space="preserve">(0,495+2,45)*2,175*0,15*2+(0,475+2,25)/2*1,20*0,15*2*2                   "viz přílohy PD : D.1.2.10</t>
  </si>
  <si>
    <t>78</t>
  </si>
  <si>
    <t>380326142</t>
  </si>
  <si>
    <t>Kompletní konstrukce čistíren odpadních vod, nádrží, vodojemů, kanálů z betonu železového bez výztuže a bednění se zvýšenými nároky na prostředí tř. C 35/45, tl. přes 150 do 300 mm</t>
  </si>
  <si>
    <t>-1271663471</t>
  </si>
  <si>
    <t>https://podminky.urs.cz/item/CS_URS_2024_01/380326142</t>
  </si>
  <si>
    <t xml:space="preserve">(3,14*5,775*5,775*0,30-1,875*2,25*0,10-1,875*2,15*0,20)*2        "viz přílohy PD : D.1.2.10</t>
  </si>
  <si>
    <t>79</t>
  </si>
  <si>
    <t>380326942</t>
  </si>
  <si>
    <t xml:space="preserve">Kompletní konstrukce čistíren odpadních vod, nádrží, vodojemů, kanálů z betonu železového bez výztuže a bednění se zvýšenými nároky na prostředí Příplatek za krystalickou hydroizolaci </t>
  </si>
  <si>
    <t>2043597079</t>
  </si>
  <si>
    <t xml:space="preserve">2,903+60,376              "viz položka 380326131 380326142</t>
  </si>
  <si>
    <t>80</t>
  </si>
  <si>
    <t>380356231</t>
  </si>
  <si>
    <t>Bednění kompletních konstrukcí čistíren odpadních vod, nádrží, vodojemů, kanálů konstrukcí neomítaných z betonu prostého nebo železového ploch rovinných zřízení</t>
  </si>
  <si>
    <t>-503501639</t>
  </si>
  <si>
    <t>https://podminky.urs.cz/item/CS_URS_2024_01/380356231</t>
  </si>
  <si>
    <t xml:space="preserve">(4,75+0,65)*2*1,125+4,65*0,70+0,475*0,65+(4,65*2+0,70+0,65*2)*0,975       "viz přílohy PD : D.1.1.15</t>
  </si>
  <si>
    <t>(0,475+2,20)*1,875*2+(0,475+2,25)/2*1,20*2*2+2,25*0,10*2*2+2,15*0,20*2*2</t>
  </si>
  <si>
    <t>(0,10*2+0,20)*1,875*2+(0,495+2,52)/2*1,35*2*2</t>
  </si>
  <si>
    <t>(3,14*5,325*5,325-1,875*2,15-1,15*1,05*4)*2</t>
  </si>
  <si>
    <t>viz přílohy PD : D.1.2.10</t>
  </si>
  <si>
    <t>81</t>
  </si>
  <si>
    <t>380356232</t>
  </si>
  <si>
    <t>Bednění kompletních konstrukcí čistíren odpadních vod, nádrží, vodojemů, kanálů konstrukcí neomítaných z betonu prostého nebo železového ploch rovinných odstranění</t>
  </si>
  <si>
    <t>1339682379</t>
  </si>
  <si>
    <t>https://podminky.urs.cz/item/CS_URS_2024_01/380356232</t>
  </si>
  <si>
    <t xml:space="preserve">215,914                "viz položka 380356231</t>
  </si>
  <si>
    <t>82</t>
  </si>
  <si>
    <t>380356241</t>
  </si>
  <si>
    <t>Bednění kompletních konstrukcí čistíren odpadních vod, nádrží, vodojemů, kanálů konstrukcí neomítaných z betonu prostého nebo železového ploch zaoblených zřízení</t>
  </si>
  <si>
    <t>781585174</t>
  </si>
  <si>
    <t>https://podminky.urs.cz/item/CS_URS_2024_01/380356241</t>
  </si>
  <si>
    <t xml:space="preserve">3,14*11,55*0,30*2          "viz přílohy PD : D.1.2.10</t>
  </si>
  <si>
    <t>83</t>
  </si>
  <si>
    <t>380356242</t>
  </si>
  <si>
    <t>Bednění kompletních konstrukcí čistíren odpadních vod, nádrží, vodojemů, kanálů konstrukcí neomítaných z betonu prostého nebo železového ploch zaoblených odstranění</t>
  </si>
  <si>
    <t>-234872507</t>
  </si>
  <si>
    <t>https://podminky.urs.cz/item/CS_URS_2024_01/380356242</t>
  </si>
  <si>
    <t xml:space="preserve">21,760                "viz položka 380356241</t>
  </si>
  <si>
    <t>84</t>
  </si>
  <si>
    <t>380361006</t>
  </si>
  <si>
    <t>Výztuž kompletních konstrukcí čistíren odpadních vod, nádrží, vodojemů, kanálů z oceli 10 505 (R) nebo BSt 500</t>
  </si>
  <si>
    <t>-812025057</t>
  </si>
  <si>
    <t>https://podminky.urs.cz/item/CS_URS_2024_01/380361006</t>
  </si>
  <si>
    <t xml:space="preserve">10,0708*1,10          "viz přílohy PD : D.1.2.15</t>
  </si>
  <si>
    <t>85</t>
  </si>
  <si>
    <t>380361011</t>
  </si>
  <si>
    <t>Výztuž kompletních konstrukcí čistíren odpadních vod, nádrží, vodojemů, kanálů ze svařovaných sítí z drátů typu KARI</t>
  </si>
  <si>
    <t>195926706</t>
  </si>
  <si>
    <t>https://podminky.urs.cz/item/CS_URS_2024_01/380361011</t>
  </si>
  <si>
    <t xml:space="preserve">(4,75*1,00+0,775*0,65+(4,65*2+0,85+2*0,65)*0,975)*0,004335*1,30           "viz přílohy PD : D.1.1.15</t>
  </si>
  <si>
    <t>86</t>
  </si>
  <si>
    <t>389361001</t>
  </si>
  <si>
    <t>Doplňující výztuž prefabrikovaných konstrukcí pro každý druh a stavební díl z betonářské oceli</t>
  </si>
  <si>
    <t>1845911812</t>
  </si>
  <si>
    <t>https://podminky.urs.cz/item/CS_URS_2024_01/389361001</t>
  </si>
  <si>
    <t xml:space="preserve">43,20*0,000395*1,10        "viz přílohy PD : D.1.2.3</t>
  </si>
  <si>
    <t>Vodorovné konstrukce</t>
  </si>
  <si>
    <t>87</t>
  </si>
  <si>
    <t>411133901</t>
  </si>
  <si>
    <t>Montáž stropních panelů z předpjatého betonu bez závěsných háků, v budovách výšky do 18 m, hmotnosti do 1,5 t</t>
  </si>
  <si>
    <t>-1904577356</t>
  </si>
  <si>
    <t>https://podminky.urs.cz/item/CS_URS_2024_01/411133901</t>
  </si>
  <si>
    <t xml:space="preserve">9+1        "viz přílohy PD : D.1.2a.3 a D.1.2a.4</t>
  </si>
  <si>
    <t>88</t>
  </si>
  <si>
    <t>593468441SP1</t>
  </si>
  <si>
    <t>panel stropní železobetonový dutinový předpjatý 3 690 x 1 200 mm tl.165 mm dle přílohy PD : D.1.2a.3 a D.1.2a.4 ozn. SP1</t>
  </si>
  <si>
    <t>-730327865</t>
  </si>
  <si>
    <t>89</t>
  </si>
  <si>
    <t>593468451SP2</t>
  </si>
  <si>
    <t>panel stropní železobetonový dutinový předpjatý 3 690 x 390 mm tl.165 mm dle přílohy PD : D.1.2a.3 a D.1.2a.4 ozn. SP2</t>
  </si>
  <si>
    <t>1751032678</t>
  </si>
  <si>
    <t>90</t>
  </si>
  <si>
    <t>593468461SP3</t>
  </si>
  <si>
    <t>panel stropní železobetonový dutinový předpjatý s otvory pro prostupy 3 690 x 1 200 mm tl.165 mm dle přílohy PD : D.1.2a.3 a D.1.2a.4 ozn. SP3</t>
  </si>
  <si>
    <t>1275971344</t>
  </si>
  <si>
    <t>91</t>
  </si>
  <si>
    <t>413941123</t>
  </si>
  <si>
    <t>Osazování ocelových válcovaných nosníků ve stropech I nebo IE nebo U nebo UE nebo L č. 14 až 22 nebo výšky přes 120 do 220 mm</t>
  </si>
  <si>
    <t>-1631075668</t>
  </si>
  <si>
    <t>https://podminky.urs.cz/item/CS_URS_2024_01/413941123</t>
  </si>
  <si>
    <t xml:space="preserve">0,06981          "Z2 viz přílohy PD : D.1.1.21</t>
  </si>
  <si>
    <t>92</t>
  </si>
  <si>
    <t>553960011Z2</t>
  </si>
  <si>
    <t>Jeřábová dráha I160 mm žárově pozinkovaná dle přílohy PD : D.1.1.21.ozn. Z2</t>
  </si>
  <si>
    <t>862026046</t>
  </si>
  <si>
    <t>93</t>
  </si>
  <si>
    <t>417238233</t>
  </si>
  <si>
    <t>Obezdívka ztužujícího věnce keramickými věncovkami bez tepelné izolace jednostranná, výška věnce přes 210 do 250 mm</t>
  </si>
  <si>
    <t>-1575355823</t>
  </si>
  <si>
    <t>https://podminky.urs.cz/item/CS_URS_2024_01/417238233</t>
  </si>
  <si>
    <t xml:space="preserve">10,15*0,25+3,95*0,25+13,40*0,25+7,90*0,25                 "V1 V2 V3 V4 viz přílohy PD : D.1.2a.3</t>
  </si>
  <si>
    <t>94</t>
  </si>
  <si>
    <t>417321414</t>
  </si>
  <si>
    <t>Ztužující pásy a věnce z betonu železového (bez výztuže) tř. C 20/25</t>
  </si>
  <si>
    <t>-2126087893</t>
  </si>
  <si>
    <t>https://podminky.urs.cz/item/CS_URS_2024_01/417321414</t>
  </si>
  <si>
    <t xml:space="preserve">((0,145+0,125)/2*0,165+0,23*0,075)*10,15+(0,37*0,165+0,23*0,075)*3,95                 "V1 V2</t>
  </si>
  <si>
    <t xml:space="preserve">((0,145+0,125)/2*0,165+0,23*0,075)*13,40+(0,175*0,165+0,23*0,075)*7,90                 "V3 V4</t>
  </si>
  <si>
    <t>viz přílohy PD : D.1.2a.3</t>
  </si>
  <si>
    <t xml:space="preserve">0,25*0,125*22,50+0,25*0,125*14,75         "V1 V2 viz přílohy PD : D.1.2a.5</t>
  </si>
  <si>
    <t>95</t>
  </si>
  <si>
    <t>417351115</t>
  </si>
  <si>
    <t>Bednění bočnic ztužujících pásů a věnců včetně vzpěr zřízení</t>
  </si>
  <si>
    <t>-1708837153</t>
  </si>
  <si>
    <t>https://podminky.urs.cz/item/CS_URS_2024_01/417351115</t>
  </si>
  <si>
    <t xml:space="preserve">(0,165+2*0,075)*10,15+(0,14+0,165+2*0,075)*3,95                 "V1 V2</t>
  </si>
  <si>
    <t xml:space="preserve">(0,165+2*0,075)*13,40+(0,165+2*0,075)*7,90               "V3 V4</t>
  </si>
  <si>
    <t xml:space="preserve">2*0,125*22,50+2*0,125*14,75         "V1 V2 viz přílohy PD : D.1.2a.5</t>
  </si>
  <si>
    <t>96</t>
  </si>
  <si>
    <t>417351116</t>
  </si>
  <si>
    <t>Bednění bočnic ztužujících pásů a věnců včetně vzpěr odstranění</t>
  </si>
  <si>
    <t>-536724014</t>
  </si>
  <si>
    <t>https://podminky.urs.cz/item/CS_URS_2024_01/417351116</t>
  </si>
  <si>
    <t xml:space="preserve">21,018                        "viz položka 417351115</t>
  </si>
  <si>
    <t>97</t>
  </si>
  <si>
    <t>417361821</t>
  </si>
  <si>
    <t>Výztuž ztužujících pásů a věnců z betonářské oceli 10 505 (R) nebo BSt 500</t>
  </si>
  <si>
    <t>96296647</t>
  </si>
  <si>
    <t>https://podminky.urs.cz/item/CS_URS_2024_01/417361821</t>
  </si>
  <si>
    <t xml:space="preserve">(145,50*0,000222+298,80*0,000890+0,15366)*1,10        "V1 až V4 viz přílohy PD : D.1.2a.3 a D.1.2a.5</t>
  </si>
  <si>
    <t>Komunikace pozemní</t>
  </si>
  <si>
    <t>98</t>
  </si>
  <si>
    <t>564851011</t>
  </si>
  <si>
    <t>Podklad ze štěrkodrti ŠD s rozprostřením a zhutněním plochy jednotlivě do 100 m2, po zhutnění tl. 150 mm</t>
  </si>
  <si>
    <t>1110083822</t>
  </si>
  <si>
    <t>https://podminky.urs.cz/item/CS_URS_2024_01/564851011</t>
  </si>
  <si>
    <t>99</t>
  </si>
  <si>
    <t>567122114</t>
  </si>
  <si>
    <t>Podklad ze směsi stmelené cementem SC bez dilatačních spár, s rozprostřením a zhutněním SC C 8/10 (KSC I), po zhutnění tl. 150 mm</t>
  </si>
  <si>
    <t>1064252107</t>
  </si>
  <si>
    <t>https://podminky.urs.cz/item/CS_URS_2024_01/567122114</t>
  </si>
  <si>
    <t>100</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</si>
  <si>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</si>
  <si>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</si>
  <si>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-563476298</t>
  </si>
  <si>
    <t>https://podminky.urs.cz/item/CS_URS_2024_01/596212210</t>
  </si>
  <si>
    <t xml:space="preserve">3,92*2,25          "viz přílohy PD : D.1.1.14</t>
  </si>
  <si>
    <t>101</t>
  </si>
  <si>
    <t>59245020</t>
  </si>
  <si>
    <t>dlažba skladebná betonová 200x100mm tl 80mm přírodní</t>
  </si>
  <si>
    <t>730587018</t>
  </si>
  <si>
    <t>8,820*1,03</t>
  </si>
  <si>
    <t>Úpravy povrchů, podlahy a osazování výplní</t>
  </si>
  <si>
    <t>102</t>
  </si>
  <si>
    <t>611131101</t>
  </si>
  <si>
    <t>Podkladní a spojovací vrstva vnitřních omítaných ploch cementový postřik nanášený ručně celoplošně stropů</t>
  </si>
  <si>
    <t>1411456883</t>
  </si>
  <si>
    <t>https://podminky.urs.cz/item/CS_URS_2024_01/611131101</t>
  </si>
  <si>
    <t xml:space="preserve">21,80+17,05           "101 102</t>
  </si>
  <si>
    <t>viz příloha PD : D.1.1.13</t>
  </si>
  <si>
    <t>103</t>
  </si>
  <si>
    <t>611142001</t>
  </si>
  <si>
    <t>Pletivo vnitřních ploch v ploše nebo pruzích, na plném podkladu sklovláknité vtlačené do tmelu včetně tmelu stropů</t>
  </si>
  <si>
    <t>-239353352</t>
  </si>
  <si>
    <t>https://podminky.urs.cz/item/CS_URS_2024_01/611142001</t>
  </si>
  <si>
    <t xml:space="preserve">38,850*0,30                "viz položka 611131101</t>
  </si>
  <si>
    <t>104</t>
  </si>
  <si>
    <t>611321141</t>
  </si>
  <si>
    <t>Omítka vápenocementová vnitřních ploch nanášená ručně dvouvrstvá, tloušťky jádrové omítky do 10 mm a tloušťky štuku do 3 mm štuková vodorovných konstrukcí stropů rovných</t>
  </si>
  <si>
    <t>1828454227</t>
  </si>
  <si>
    <t>https://podminky.urs.cz/item/CS_URS_2024_01/611321141</t>
  </si>
  <si>
    <t xml:space="preserve">38,850                "viz položka 611131101</t>
  </si>
  <si>
    <t>105</t>
  </si>
  <si>
    <t>612131101</t>
  </si>
  <si>
    <t>Podkladní a spojovací vrstva vnitřních omítaných ploch cementový postřik nanášený ručně celoplošně stěn</t>
  </si>
  <si>
    <t>415805283</t>
  </si>
  <si>
    <t>https://podminky.urs.cz/item/CS_URS_2024_01/612131101</t>
  </si>
  <si>
    <t>"101</t>
  </si>
  <si>
    <t xml:space="preserve">(6,24+3,46)*2*3,60+(1,10+2,15*2)*0,21+(1,10+2,15*2)*0,07-0,90*2,05*2+(1,675+1,40*2)*0,38*2         </t>
  </si>
  <si>
    <t>(1,875*1,40-1,675*1,40)*2+1,90*1,40*2+(0,84+1,40*2)*0,05*2-1,675*1,40*2-0,60*1,30*2</t>
  </si>
  <si>
    <t xml:space="preserve">(4,87+3,46)*2*2,925+(1,10+2,15*2)*0,21-0,90*2,05              "102</t>
  </si>
  <si>
    <t xml:space="preserve">(1,90*1,40-0,60*1,30)*2                "102 104</t>
  </si>
  <si>
    <t>viz příloha PD : D.1.1.12</t>
  </si>
  <si>
    <t>106</t>
  </si>
  <si>
    <t>612142001</t>
  </si>
  <si>
    <t>Pletivo vnitřních ploch v ploše nebo pruzích, na plném podkladu sklovláknité vtlačené do tmelu včetně tmelu stěn</t>
  </si>
  <si>
    <t>6452968</t>
  </si>
  <si>
    <t>https://podminky.urs.cz/item/CS_URS_2024_01/612142001</t>
  </si>
  <si>
    <t xml:space="preserve">122,837*0,30                "viz položka 612131101</t>
  </si>
  <si>
    <t>107</t>
  </si>
  <si>
    <t>612311121</t>
  </si>
  <si>
    <t>Omítka vápenná vnitřních ploch nanášená ručně jednovrstvá hladká, tloušťky do 10 mm svislých konstrukcí stěn</t>
  </si>
  <si>
    <t>-1113583751</t>
  </si>
  <si>
    <t>https://podminky.urs.cz/item/CS_URS_2024_01/612311121</t>
  </si>
  <si>
    <t xml:space="preserve">(6,24+3,46)*2*2,15+0,21*2*2,15+0,07*2*2,15-0,90*2,05*2           "101</t>
  </si>
  <si>
    <t xml:space="preserve">(4,87+3,46)*2*2,15+0,21*2*2,15-0,90*2,05              "102</t>
  </si>
  <si>
    <t>108</t>
  </si>
  <si>
    <t>612321141</t>
  </si>
  <si>
    <t>Omítka vápenocementová vnitřních ploch nanášená ručně dvouvrstvá, tloušťky jádrové omítky do 10 mm a tloušťky štuku do 3 mm štuková svislých konstrukcí stěn</t>
  </si>
  <si>
    <t>-300684229</t>
  </si>
  <si>
    <t>https://podminky.urs.cz/item/CS_URS_2024_01/612321141</t>
  </si>
  <si>
    <t>(6,24+3,46)*2*3,60+(1,10+2,15*2)*0,21+(1,10+2,15*2)*0,07+(1,675+1,40*2)*0,38*2</t>
  </si>
  <si>
    <t>(1,875*1,40-1,675*1,40)*2+1,90*1,40*2+(0,84+1,40*2)*0,05*2-0,60*1,30*2</t>
  </si>
  <si>
    <t>-((6,24+3,46)*2*2,15+0,21*2*2,15+0,07*2*2,15)-1,675*1,40*2</t>
  </si>
  <si>
    <t>"102</t>
  </si>
  <si>
    <t xml:space="preserve">(4,87+3,46)*2*2,925+(1,10+2,15*2)*0,21           </t>
  </si>
  <si>
    <t>-((4,87+3,46)*2*2,15+0,21*2*2,15)</t>
  </si>
  <si>
    <t>109</t>
  </si>
  <si>
    <t>612341499X07</t>
  </si>
  <si>
    <t>Příplatek k omítkám vnitřním montáž a dodání lišt, podomítkových kovových profilů apod.</t>
  </si>
  <si>
    <t>-827287631</t>
  </si>
  <si>
    <t xml:space="preserve">38,850+74,101+41,581            "viz položka 611321141 612311121 612321141</t>
  </si>
  <si>
    <t>110</t>
  </si>
  <si>
    <t>618631111</t>
  </si>
  <si>
    <t>Vnitřní úprava povrchu betonových konstrukcí čistíren odpadních vod, nádrží, vodojemů, kanálů stěrkou z těsnící cementové malty dvouvrstvou, ploch rovinných</t>
  </si>
  <si>
    <t>-163684893</t>
  </si>
  <si>
    <t>https://podminky.urs.cz/item/CS_URS_2024_01/618631111</t>
  </si>
  <si>
    <t>(3,14*5,325*5,325+(0,875+1,00*2)*0,15-1,15*1,05*4)*2</t>
  </si>
  <si>
    <t>(((1,15+0,55)/2*0,45+(1,05+0,50)/2*0,45)*2*2*4+0,35*4*4,05*4)*2</t>
  </si>
  <si>
    <t>(3,14*5,325*5,325-2,15*1,875-1,15*1,05*4)*2</t>
  </si>
  <si>
    <t>(0,10*2+0,20)*1,875*2</t>
  </si>
  <si>
    <t>111</t>
  </si>
  <si>
    <t>618631112</t>
  </si>
  <si>
    <t>Vnitřní úprava povrchu betonových konstrukcí čistíren odpadních vod, nádrží, vodojemů, kanálů stěrkou z těsnící cementové malty dvouvrstvou, ploch zaoblených</t>
  </si>
  <si>
    <t>-685586316</t>
  </si>
  <si>
    <t>https://podminky.urs.cz/item/CS_URS_2024_01/618631112</t>
  </si>
  <si>
    <t xml:space="preserve">(1,90*1,50+0,90*0,15+3,14*10,65*4,50+3,14*(10,65+10,40)/2*0,40)*2      "viz přílohy PD : D.1.1.15</t>
  </si>
  <si>
    <t>112</t>
  </si>
  <si>
    <t>619991001</t>
  </si>
  <si>
    <t>Zakrytí vnitřních ploch před znečištěním fólií včetně pozdějšího odkrytí podlah</t>
  </si>
  <si>
    <t>-307051625</t>
  </si>
  <si>
    <t>https://podminky.urs.cz/item/CS_URS_2024_01/619991001</t>
  </si>
  <si>
    <t xml:space="preserve">21,71+21,80+17,05           "001 101 102 viz příloha PD : D.1.1.11 a D.1.1.12</t>
  </si>
  <si>
    <t>113</t>
  </si>
  <si>
    <t>622131101</t>
  </si>
  <si>
    <t>Podkladní a spojovací vrstva vnějších omítaných ploch cementový postřik nanášený ručně celoplošně stěn</t>
  </si>
  <si>
    <t>1680310116</t>
  </si>
  <si>
    <t>https://podminky.urs.cz/item/CS_URS_2024_01/622131101</t>
  </si>
  <si>
    <t xml:space="preserve">60,618            "viz položka 622322121</t>
  </si>
  <si>
    <t>114</t>
  </si>
  <si>
    <t>622142001</t>
  </si>
  <si>
    <t>Pletivo vnějších ploch v ploše nebo pruzích, na plném podkladu sklovláknité vtlačené do tmelu stěn</t>
  </si>
  <si>
    <t>1504553153</t>
  </si>
  <si>
    <t>https://podminky.urs.cz/item/CS_URS_2024_01/622142001</t>
  </si>
  <si>
    <t xml:space="preserve">60,724              "viz položka 622322121</t>
  </si>
  <si>
    <t xml:space="preserve">((0,58+1,80)/2*0,80+0,34*0,04)*2*2             "pohled severozápadní jihovýchodní</t>
  </si>
  <si>
    <t>115</t>
  </si>
  <si>
    <t>622151001</t>
  </si>
  <si>
    <t>Penetrační nátěr vnějších pastovitých tenkovrstvých omítek akrylátový stěn</t>
  </si>
  <si>
    <t>1026028321</t>
  </si>
  <si>
    <t>https://podminky.urs.cz/item/CS_URS_2024_01/622151001</t>
  </si>
  <si>
    <t xml:space="preserve">52,365            "viz položka 622531012</t>
  </si>
  <si>
    <t>116</t>
  </si>
  <si>
    <t>622151021</t>
  </si>
  <si>
    <t>Penetrační nátěr vnějších pastovitých tenkovrstvých omítek mozaikových akrylátový stěn</t>
  </si>
  <si>
    <t>1524221336</t>
  </si>
  <si>
    <t>https://podminky.urs.cz/item/CS_URS_2024_01/622151021</t>
  </si>
  <si>
    <t xml:space="preserve">12,705               "viz položka 622511112</t>
  </si>
  <si>
    <t>117</t>
  </si>
  <si>
    <t>622322121</t>
  </si>
  <si>
    <t>Omítka vápenocementová lehčená vnějších ploch nanášená ručně jednovrstvá, tloušťky do 15 mm hladká stěn</t>
  </si>
  <si>
    <t>-1087333976</t>
  </si>
  <si>
    <t>https://podminky.urs.cz/item/CS_URS_2024_01/622322121</t>
  </si>
  <si>
    <t>pohled severozápadní</t>
  </si>
  <si>
    <t>4,25*1,60+(4,25+3,60)/2*0,225+0,15*0,10/2*2+2,25*2,60+(1,10+2,15*2)*0,07-1,10*2,15</t>
  </si>
  <si>
    <t xml:space="preserve">5,25*0,75+5,25*1,70/2+7,00*1,425-2,375*0,75+2,40*0,10/2          "pohled severovýchodní</t>
  </si>
  <si>
    <t xml:space="preserve">4,25*0,675+3,55*0,25+4,25*2,83-0,18*0,43*2               "pohled jihovýchodní</t>
  </si>
  <si>
    <t xml:space="preserve">5,25*0,75+5,25*1,70/2+7,00*1,425-2,375*0,75+2,40*0,10/2          "pohled jihozápadní</t>
  </si>
  <si>
    <t>viz příloha PD : D.1.1.16</t>
  </si>
  <si>
    <t>118</t>
  </si>
  <si>
    <t>622322191</t>
  </si>
  <si>
    <t>Omítka vápenocementová lehčená vnějších ploch nanášená ručně Příplatek k cenám za každých dalších i započatých 5 mm tloušťky omítky přes 15 mm stěn</t>
  </si>
  <si>
    <t>-1822381316</t>
  </si>
  <si>
    <t>https://podminky.urs.cz/item/CS_URS_2024_01/622322191</t>
  </si>
  <si>
    <t>60,618*3</t>
  </si>
  <si>
    <t>119</t>
  </si>
  <si>
    <t>622511112</t>
  </si>
  <si>
    <t>Omítka tenkovrstvá akrylátová vnějších ploch probarvená bez penetrace mozaiková střednězrnná stěn</t>
  </si>
  <si>
    <t>-2096579540</t>
  </si>
  <si>
    <t>https://podminky.urs.cz/item/CS_URS_2024_01/622511112</t>
  </si>
  <si>
    <t>(0,50*0,30+0,61*0,35)*2+2,25*0,30+2*0,07*0,20-1,10*0,20+((0,58+1,80)/2*0,80+0,34*0,04)*2</t>
  </si>
  <si>
    <t xml:space="preserve">(2,75+3,00)*0,30+7,00*0,30-2,375*0,30+2,40*0,10/2          "pohled severovýchodní</t>
  </si>
  <si>
    <t xml:space="preserve">4,25*0,30-0,18*0,30*2+((0,58+1,80)/2*0,80+0,34*0,04)*2               "pohled jihovýchodní</t>
  </si>
  <si>
    <t xml:space="preserve">(2,75+3,00)*0,30+7,00*0,30-2,375*0,30+2,40*0,10/2          "pohled jihozápadní</t>
  </si>
  <si>
    <t>120</t>
  </si>
  <si>
    <t>622531012</t>
  </si>
  <si>
    <t>Omítka tenkovrstvá silikonová vnějších ploch probarvená bez penetrace zatíraná (škrábaná), zrnitost 1,5 mm stěn</t>
  </si>
  <si>
    <t>-692293080</t>
  </si>
  <si>
    <t>https://podminky.urs.cz/item/CS_URS_2024_01/622531012</t>
  </si>
  <si>
    <t>4,25*1,20+(4,25+3,60)/2*0,35+2,25*2,65+(1,10+1,95*2)*0,07-1,10*1,95</t>
  </si>
  <si>
    <t xml:space="preserve">5,25*0,45+5,25*1,70/2+7,00*1,125-2,375*0,45        "pohled severovýchodní</t>
  </si>
  <si>
    <t xml:space="preserve">4,25*0,675+3,55*0,25+4,25*2,53-0,18*0,13*2               "pohled jihovýchodní</t>
  </si>
  <si>
    <t xml:space="preserve">5,25*0,45+5,25*1,70/2+7,00*1,125-2,375*0,45           "pohled jihozápadní</t>
  </si>
  <si>
    <t>121</t>
  </si>
  <si>
    <t>629991012</t>
  </si>
  <si>
    <t>Zakrytí vnějších ploch před znečištěním včetně pozdějšího odkrytí výplní otvorů a svislých ploch fólií přilepenou na začišťovací lištu</t>
  </si>
  <si>
    <t>-33393138</t>
  </si>
  <si>
    <t>https://podminky.urs.cz/item/CS_URS_2024_01/629991012</t>
  </si>
  <si>
    <t xml:space="preserve">1,10*2,15*2               "viz příloha PD : D.1.1.12</t>
  </si>
  <si>
    <t>122</t>
  </si>
  <si>
    <t>631311115</t>
  </si>
  <si>
    <t>Mazanina z betonu prostého bez zvýšených nároků na prostředí tl. přes 50 do 80 mm tř. C 20/25</t>
  </si>
  <si>
    <t>1796478699</t>
  </si>
  <si>
    <t>https://podminky.urs.cz/item/CS_URS_2024_01/631311115</t>
  </si>
  <si>
    <t xml:space="preserve">22,295*0,077             "P1 101</t>
  </si>
  <si>
    <t xml:space="preserve">14,136*0,074          "P2 102</t>
  </si>
  <si>
    <t>viz položka 771574266</t>
  </si>
  <si>
    <t>123</t>
  </si>
  <si>
    <t>631311125</t>
  </si>
  <si>
    <t>Mazanina z betonu prostého bez zvýšených nároků na prostředí tl. přes 80 do 120 mm tř. C 20/25</t>
  </si>
  <si>
    <t>1091015183</t>
  </si>
  <si>
    <t>https://podminky.urs.cz/item/CS_URS_2024_01/631311125</t>
  </si>
  <si>
    <t xml:space="preserve">(4,75*3,25-4,75*1,00-0,775*0,65)*0,10        "P2 102 viz přílohy PD : D.1.1.15</t>
  </si>
  <si>
    <t xml:space="preserve">4,75*1,20*0,10+0,975*0,65*0,10                 "viz přílohy PD : D.1.1.11</t>
  </si>
  <si>
    <t>124</t>
  </si>
  <si>
    <t>631311224</t>
  </si>
  <si>
    <t>Mazanina z betonu prostého se zvýšenými nároky na prostředí tl. přes 80 do 120 mm tř. C 25/30</t>
  </si>
  <si>
    <t>-853206764</t>
  </si>
  <si>
    <t>https://podminky.urs.cz/item/CS_URS_2024_01/631311224</t>
  </si>
  <si>
    <t xml:space="preserve">(2,375*0,58+2,375*2,25)*0,10*2           "viz přílohy PD : D.1.1.15</t>
  </si>
  <si>
    <t>125</t>
  </si>
  <si>
    <t>631311225</t>
  </si>
  <si>
    <t>Mazanina z betonu prostého se zvýšenými nároky na prostředí tl. přes 80 do 120 mm tř. C 30/37</t>
  </si>
  <si>
    <t>-32156758</t>
  </si>
  <si>
    <t>https://podminky.urs.cz/item/CS_URS_2024_01/631311225</t>
  </si>
  <si>
    <t>3,125*3,65*0,082-(0,925*1,50+3,125*3,65)/2*0,082+2,725*3,65*(0,082+0,10)/2</t>
  </si>
  <si>
    <t>2,75*3,65*(0,082+0,10)/2</t>
  </si>
  <si>
    <t>viz přílohy PD : D.1.1.11</t>
  </si>
  <si>
    <t>126</t>
  </si>
  <si>
    <t>631319032X01</t>
  </si>
  <si>
    <t xml:space="preserve">Příplatek k cenám mazanin za úpravu povrchu mazaniny kartáčováním s hydrofobní impregnací pro konečnou úpravu mazanina tl. přes 80 do 120 mm </t>
  </si>
  <si>
    <t>2096245798</t>
  </si>
  <si>
    <t xml:space="preserve">1,344                "viz položka 631311224</t>
  </si>
  <si>
    <t>127</t>
  </si>
  <si>
    <t>631319171</t>
  </si>
  <si>
    <t>Příplatek k cenám mazanin za stržení povrchu spodní vrstvy mazaniny latí před vložením výztuže nebo pletiva pro tl. obou vrstev mazaniny přes 50 do 80 mm</t>
  </si>
  <si>
    <t>1416836789</t>
  </si>
  <si>
    <t>https://podminky.urs.cz/item/CS_URS_2024_01/631319171</t>
  </si>
  <si>
    <t xml:space="preserve">2,763                "viz položka 631311115</t>
  </si>
  <si>
    <t>128</t>
  </si>
  <si>
    <t>631319173</t>
  </si>
  <si>
    <t>Příplatek k cenám mazanin za stržení povrchu spodní vrstvy mazaniny latí před vložením výztuže nebo pletiva pro tl. obou vrstev mazaniny přes 80 do 120 mm</t>
  </si>
  <si>
    <t>-1268090407</t>
  </si>
  <si>
    <t>https://podminky.urs.cz/item/CS_URS_2024_01/631319173</t>
  </si>
  <si>
    <t xml:space="preserve">1,651+1,344+2,229                "viz položka 631311125 631311224 631311225</t>
  </si>
  <si>
    <t>129</t>
  </si>
  <si>
    <t>631319183</t>
  </si>
  <si>
    <t>Příplatek k cenám mazanin za sklon přes 15° do 35° od vodorovné roviny mazanina tl. přes 80 do 120 mm</t>
  </si>
  <si>
    <t>1765295329</t>
  </si>
  <si>
    <t>https://podminky.urs.cz/item/CS_URS_2024_01/631319183</t>
  </si>
  <si>
    <t xml:space="preserve">2,375*2,25*0,10*2                  "viz přílohy PD : D.1.1.15</t>
  </si>
  <si>
    <t>130</t>
  </si>
  <si>
    <t>631341132</t>
  </si>
  <si>
    <t>Mazanina z lehkého keramického betonu tl. přes 120 do 240 mm tř. LC 12/13</t>
  </si>
  <si>
    <t>645206060</t>
  </si>
  <si>
    <t>https://podminky.urs.cz/item/CS_URS_2024_01/631341132</t>
  </si>
  <si>
    <t>(3,14*5,775*5,775*0,05-2,075*2,10*0,05+3,14*5,775*5,775*0,175/3+3,14*5,775*5,775/4*0,175/2)*2</t>
  </si>
  <si>
    <t>-2,075*2,10*0,175/2*2</t>
  </si>
  <si>
    <t>131</t>
  </si>
  <si>
    <t>631351101</t>
  </si>
  <si>
    <t>Bednění v podlahách rýh a hran zřízení</t>
  </si>
  <si>
    <t>-1380054779</t>
  </si>
  <si>
    <t>https://podminky.urs.cz/item/CS_URS_2024_01/631351101</t>
  </si>
  <si>
    <t xml:space="preserve">(0,58+2,25)*0,10*2              "viz přílohy PD : D.1.1.15</t>
  </si>
  <si>
    <t xml:space="preserve">4,75*2*0,10+2*0,65*0,10                   "viz přílohy PD : D.1.1.11</t>
  </si>
  <si>
    <t>132</t>
  </si>
  <si>
    <t>631351102</t>
  </si>
  <si>
    <t>Bednění v podlahách rýh a hran odstranění</t>
  </si>
  <si>
    <t>675784533</t>
  </si>
  <si>
    <t>https://podminky.urs.cz/item/CS_URS_2024_01/631351102</t>
  </si>
  <si>
    <t xml:space="preserve">1,646                "viz položka 631351101</t>
  </si>
  <si>
    <t>133</t>
  </si>
  <si>
    <t>631351111</t>
  </si>
  <si>
    <t>Bednění v podlahách otvorů a prostupů zřízení</t>
  </si>
  <si>
    <t>-957539683</t>
  </si>
  <si>
    <t>https://podminky.urs.cz/item/CS_URS_2024_01/631351111</t>
  </si>
  <si>
    <t xml:space="preserve">(0,925+1,50)*2*0,07         "viz přílohy PD : D.1.1.11</t>
  </si>
  <si>
    <t>134</t>
  </si>
  <si>
    <t>631351112</t>
  </si>
  <si>
    <t>Bednění v podlahách otvorů a prostupů odstranění</t>
  </si>
  <si>
    <t>-110114469</t>
  </si>
  <si>
    <t>https://podminky.urs.cz/item/CS_URS_2024_01/631351112</t>
  </si>
  <si>
    <t xml:space="preserve">0,340         "viz položka 631351111</t>
  </si>
  <si>
    <t>135</t>
  </si>
  <si>
    <t>631362021</t>
  </si>
  <si>
    <t>Výztuž mazanin ze svařovaných sítí z drátů typu KARI</t>
  </si>
  <si>
    <t>1578215715</t>
  </si>
  <si>
    <t>https://podminky.urs.cz/item/CS_URS_2024_01/631362021</t>
  </si>
  <si>
    <t xml:space="preserve">22,295*0,001999*1,30             "P1 101</t>
  </si>
  <si>
    <t xml:space="preserve">14,136*0,001999*1,30         "P2 102</t>
  </si>
  <si>
    <t xml:space="preserve">(2,375*0,58+2,375*2,25)*0,004335*1,30*2           "viz přílohy PD : D.1.1.15</t>
  </si>
  <si>
    <t xml:space="preserve">(4,75*3,25-4,75*1,00-0,775*0,65)*0,004335*1,30       "P2 102 viz přílohy PD : D.1.1.15</t>
  </si>
  <si>
    <t xml:space="preserve">(4,75*1,20+0,975*0,65)*0,004335*1,30               "viz přílohy PD : D.1.1.11</t>
  </si>
  <si>
    <t xml:space="preserve">6,40*3,65*0,007667*1,30               "viz přílohy PD : D.1.1.11</t>
  </si>
  <si>
    <t>136</t>
  </si>
  <si>
    <t>632451445</t>
  </si>
  <si>
    <t>Potěr pískocementový běžný tl. přes 30 do 40 mm tř. C 20</t>
  </si>
  <si>
    <t>-1609456372</t>
  </si>
  <si>
    <t>https://podminky.urs.cz/item/CS_URS_2024_01/632451445</t>
  </si>
  <si>
    <t xml:space="preserve">4,75*1,00+0,775*0,65           "viz přílohy PD : D.1.1.15</t>
  </si>
  <si>
    <t>137</t>
  </si>
  <si>
    <t>632451494</t>
  </si>
  <si>
    <t>Potěr pískocementový běžný Příplatek k cenám za strojní přehlazení povrchu</t>
  </si>
  <si>
    <t>-1360593812</t>
  </si>
  <si>
    <t>https://podminky.urs.cz/item/CS_URS_2024_01/632451494</t>
  </si>
  <si>
    <t xml:space="preserve">6,40*3,65-0,925*1,50            "viz přílohy PD : D.1.1.11</t>
  </si>
  <si>
    <t>138</t>
  </si>
  <si>
    <t>632457201</t>
  </si>
  <si>
    <t>Potěr cementový připojený s požlábkem v 100 mm, s očištěním, zdrsněním a pačokováním betonového podkladu ocelovým hladítkem hlazený rovinné konstrukce, tl. do 20 mm, jednotlivé plochy do 5 m2</t>
  </si>
  <si>
    <t>-114709095</t>
  </si>
  <si>
    <t>https://podminky.urs.cz/item/CS_URS_2024_01/632457201</t>
  </si>
  <si>
    <t xml:space="preserve">4,65*0,70+0,475*0,65                "viz přílohy PD : D.1.1.15</t>
  </si>
  <si>
    <t>139</t>
  </si>
  <si>
    <t>632457205</t>
  </si>
  <si>
    <t>Potěr cementový připojený s požlábkem v 100 mm, s očištěním, zdrsněním a pačokováním betonového podkladu ocelovým hladítkem hlazený rovinné konstrukce, tl. do 20 mm, jednotlivé plochy Příplatek k cenám za každých dalších 10 mm tl.</t>
  </si>
  <si>
    <t>1696019155</t>
  </si>
  <si>
    <t>https://podminky.urs.cz/item/CS_URS_2024_01/632457205</t>
  </si>
  <si>
    <t xml:space="preserve">(4,65*0,70+0,475*0,65)*4                 "viz přílohy PD : D.1.1.15</t>
  </si>
  <si>
    <t>140</t>
  </si>
  <si>
    <t>634112112</t>
  </si>
  <si>
    <t>Obvodová dilatace mezi stěnou a mazaninou nebo potěrem podlahovým páskem z pěnového PE tl. do 10 mm, výšky 100 mm</t>
  </si>
  <si>
    <t>1991853753</t>
  </si>
  <si>
    <t>https://podminky.urs.cz/item/CS_URS_2024_01/634112112</t>
  </si>
  <si>
    <t xml:space="preserve">(6,40+3,65)*2                    "viz přílohy PD : D.1.1.11</t>
  </si>
  <si>
    <t>141</t>
  </si>
  <si>
    <t>634663111</t>
  </si>
  <si>
    <t>Výplň dilatačních spar mazanin polyuretanovou samonivelační hmotou, šířka spáry do 10 mm</t>
  </si>
  <si>
    <t>153256703</t>
  </si>
  <si>
    <t>https://podminky.urs.cz/item/CS_URS_2024_01/634663111</t>
  </si>
  <si>
    <t xml:space="preserve">3,65*2                    "viz přílohy PD : D.1.1.11</t>
  </si>
  <si>
    <t>142</t>
  </si>
  <si>
    <t>634911113</t>
  </si>
  <si>
    <t>Řezání dilatačních nebo smršťovacích spár v čerstvé betonové mazanině nebo potěru šířky do 5 mm, hloubky přes 20 do 50 mm</t>
  </si>
  <si>
    <t>354990266</t>
  </si>
  <si>
    <t>https://podminky.urs.cz/item/CS_URS_2024_01/634911113</t>
  </si>
  <si>
    <t>143</t>
  </si>
  <si>
    <t>635111233X02</t>
  </si>
  <si>
    <t>Násyp ze štěrkopísku, písku nebo kameniva pod podlahy se zhutněním z kameniva drobného 0-16</t>
  </si>
  <si>
    <t>-561107962</t>
  </si>
  <si>
    <t xml:space="preserve">(4,75*1,20+1,20*0,65)*0,10    "viz přílohy PD : D.1.1.15</t>
  </si>
  <si>
    <t>144</t>
  </si>
  <si>
    <t>635111241</t>
  </si>
  <si>
    <t>Násyp ze štěrkopísku, písku nebo kameniva pod podlahy se zhutněním z kameniva hrubého 8-16</t>
  </si>
  <si>
    <t>643486394</t>
  </si>
  <si>
    <t>https://podminky.urs.cz/item/CS_URS_2024_01/635111241</t>
  </si>
  <si>
    <t xml:space="preserve">3,89*0,30*0,15+(7,75+9,65)*2*0,90*0,15+5,00*0,35*0,15*2               "viz přílohy PD : D.1.1.14</t>
  </si>
  <si>
    <t>145</t>
  </si>
  <si>
    <t>637131111X03</t>
  </si>
  <si>
    <t>Okapový chodník z kameniva s udusáním a urovnáním povrchu z praného kačírku tl. 100 mm</t>
  </si>
  <si>
    <t>-1105396887</t>
  </si>
  <si>
    <t>146</t>
  </si>
  <si>
    <t>637311131</t>
  </si>
  <si>
    <t>Okapový chodník z obrubníků betonových zahradních, se zalitím spár cementovou maltou do lože z betonu prostého</t>
  </si>
  <si>
    <t>-31313443</t>
  </si>
  <si>
    <t>https://podminky.urs.cz/item/CS_URS_2024_01/637311131</t>
  </si>
  <si>
    <t xml:space="preserve">3,89             "viz přílohy PD : D.1.1.14</t>
  </si>
  <si>
    <t>Ostatní konstrukce a práce-bourání</t>
  </si>
  <si>
    <t>147</t>
  </si>
  <si>
    <t>933901111</t>
  </si>
  <si>
    <t>Zkoušky objektů a vymývání provedení zkoušky vodotěsnosti betonové nádrže jakéhokoliv druhu a tvaru, o obsahu do 1000 m3</t>
  </si>
  <si>
    <t>-333396770</t>
  </si>
  <si>
    <t>https://podminky.urs.cz/item/CS_URS_2024_01/933901111</t>
  </si>
  <si>
    <t xml:space="preserve">3,14*5,325*5,325*4,80*2            "viz přílohy PD : D.1.1.11</t>
  </si>
  <si>
    <t>148</t>
  </si>
  <si>
    <t>933901311</t>
  </si>
  <si>
    <t>Zkoušky objektů a vymývání naplnění a vyprázdnění nádrže pro účely vymývací (proplachovací) o obsahu do 1000 m3</t>
  </si>
  <si>
    <t>-809693941</t>
  </si>
  <si>
    <t>https://podminky.urs.cz/item/CS_URS_2024_01/933901311</t>
  </si>
  <si>
    <t>149</t>
  </si>
  <si>
    <t>935112111</t>
  </si>
  <si>
    <t>Osazení betonového příkopového žlabu s vyplněním a zatřením spár cementovou maltou s ložem tl. 100 mm z betonu prostého z betonových příkopových tvárnic šířky do 500 mm</t>
  </si>
  <si>
    <t>-1144103433</t>
  </si>
  <si>
    <t>https://podminky.urs.cz/item/CS_URS_2024_01/935112111</t>
  </si>
  <si>
    <t xml:space="preserve">(7,75+9,65)*2               "viz přílohy PD : D.1.1.14</t>
  </si>
  <si>
    <t>150</t>
  </si>
  <si>
    <t>592277251X02</t>
  </si>
  <si>
    <t>žlab jednovrstvý vibrolisovaný pro povrchové odvodnění betonový povrch standard přírodní 200 x 340 x 90 mm</t>
  </si>
  <si>
    <t>1388952102</t>
  </si>
  <si>
    <t>34,80*5</t>
  </si>
  <si>
    <t>151</t>
  </si>
  <si>
    <t>936321111Z16</t>
  </si>
  <si>
    <t>Zřízení prostupů pro potrubí DN 200 mm vrtáním včetně montáže a dodání těsnění utahovacím systémem</t>
  </si>
  <si>
    <t>1820673192</t>
  </si>
  <si>
    <t xml:space="preserve">11         "Z16 viz přílohy PD : D.1.1.21</t>
  </si>
  <si>
    <t>152</t>
  </si>
  <si>
    <t>938901411</t>
  </si>
  <si>
    <t>Dezinfekce nádrže roztokem chlornanu sodného</t>
  </si>
  <si>
    <t>1695655078</t>
  </si>
  <si>
    <t>https://podminky.urs.cz/item/CS_URS_2024_01/938901411</t>
  </si>
  <si>
    <t>153</t>
  </si>
  <si>
    <t>939941124X01</t>
  </si>
  <si>
    <t>Úprava a zřízení těsnění pracovních spár ve stropní desce nádrže rozmístěných a provedených dle zvolené technologie betonáže dodavatelem včetně dodání potřebného materiálu</t>
  </si>
  <si>
    <t>komplet</t>
  </si>
  <si>
    <t>-1132835774</t>
  </si>
  <si>
    <t xml:space="preserve">2     "viz přílohy PD : D.1.1.1 a D.1.2.1a</t>
  </si>
  <si>
    <t>154</t>
  </si>
  <si>
    <t>941211111</t>
  </si>
  <si>
    <t>Lešení řadové rámové lehké pracovní s podlahami s provozním zatížením tř. 3 do 200 kg/m2 šířky tř. SW06 od 0,6 do 0,9 m výšky do 10 m montáž</t>
  </si>
  <si>
    <t>-1043808304</t>
  </si>
  <si>
    <t>https://podminky.urs.cz/item/CS_URS_2024_01/941211111</t>
  </si>
  <si>
    <t>7,50*2,75+7,50*1,35</t>
  </si>
  <si>
    <t>155</t>
  </si>
  <si>
    <t>941211211</t>
  </si>
  <si>
    <t>Lešení řadové rámové lehké pracovní s podlahami s provozním zatížením tř. 3 do 200 kg/m2 šířky tř. SW06 od 0,6 do 0,9 m výšky do 10 m příplatek za každý den použití</t>
  </si>
  <si>
    <t>-1866363866</t>
  </si>
  <si>
    <t>https://podminky.urs.cz/item/CS_URS_2024_01/941211211</t>
  </si>
  <si>
    <t>30,750*43</t>
  </si>
  <si>
    <t>156</t>
  </si>
  <si>
    <t>941211811</t>
  </si>
  <si>
    <t>Lešení řadové rámové lehké pracovní s podlahami s provozním zatížením tř. 3 do 200 kg/m2 šířky tř. SW06 od 0,6 do 0,9 m výšky do 10 m demontáž</t>
  </si>
  <si>
    <t>770105690</t>
  </si>
  <si>
    <t>https://podminky.urs.cz/item/CS_URS_2024_01/941211811</t>
  </si>
  <si>
    <t xml:space="preserve">30,750                     "viz položka 941211111</t>
  </si>
  <si>
    <t>157</t>
  </si>
  <si>
    <t>944611111</t>
  </si>
  <si>
    <t>Plachta ochranná zavěšená na konstrukci lešení z textilie z umělých vláken montáž</t>
  </si>
  <si>
    <t>-2047331735</t>
  </si>
  <si>
    <t>https://podminky.urs.cz/item/CS_URS_2024_01/944611111</t>
  </si>
  <si>
    <t>158</t>
  </si>
  <si>
    <t>944611211</t>
  </si>
  <si>
    <t>Plachta ochranná zavěšená na konstrukci lešení z textilie z umělých vláken příplatek k ceně za každý den použití</t>
  </si>
  <si>
    <t>-472441426</t>
  </si>
  <si>
    <t>https://podminky.urs.cz/item/CS_URS_2024_01/944611211</t>
  </si>
  <si>
    <t>159</t>
  </si>
  <si>
    <t>944611811</t>
  </si>
  <si>
    <t>Plachta ochranná zavěšená na konstrukci lešení z textilie z umělých vláken demontáž</t>
  </si>
  <si>
    <t>-1495039884</t>
  </si>
  <si>
    <t>https://podminky.urs.cz/item/CS_URS_2024_01/944611811</t>
  </si>
  <si>
    <t>160</t>
  </si>
  <si>
    <t>949101111</t>
  </si>
  <si>
    <t>Lešení pomocné pracovní pro objekty pozemních staveb pro zatížení do 150 kg/m2, o výšce lešeňové podlahy do 1,9 m</t>
  </si>
  <si>
    <t>691532741</t>
  </si>
  <si>
    <t>https://podminky.urs.cz/item/CS_URS_2024_01/949101111</t>
  </si>
  <si>
    <t>161</t>
  </si>
  <si>
    <t>949101112</t>
  </si>
  <si>
    <t>Lešení pomocné pracovní pro objekty pozemních staveb pro zatížení do 150 kg/m2, o výšce lešeňové podlahy přes 1,9 do 3,5 m</t>
  </si>
  <si>
    <t>2017864124</t>
  </si>
  <si>
    <t>https://podminky.urs.cz/item/CS_URS_2024_01/949101112</t>
  </si>
  <si>
    <t xml:space="preserve">88,98+88,98         "002 003 viz příloha PD : D.1.1.11</t>
  </si>
  <si>
    <t>162</t>
  </si>
  <si>
    <t>952901221</t>
  </si>
  <si>
    <t>Vyčištění budov nebo objektů před předáním do užívání průmyslových budov a objektů výrobních, skladovacích, garáží, dílen nebo hal apod. s nespalnou podlahou jakékoliv výšky podlaží</t>
  </si>
  <si>
    <t>1385330759</t>
  </si>
  <si>
    <t>https://podminky.urs.cz/item/CS_URS_2024_01/952901221</t>
  </si>
  <si>
    <t xml:space="preserve">12,25*4,25                 "viz příloha PD : D.1.1.12</t>
  </si>
  <si>
    <t>163</t>
  </si>
  <si>
    <t>952903112</t>
  </si>
  <si>
    <t>Vyčištění objektů čistíren odpadních vod, nádrží, žlabů nebo kanálů světlé výšky prostoru do 3,5 m</t>
  </si>
  <si>
    <t>-1796553311</t>
  </si>
  <si>
    <t>https://podminky.urs.cz/item/CS_URS_2024_01/952903112</t>
  </si>
  <si>
    <t xml:space="preserve">3,14*5,775*5,775*2+7,00*4,25            "viz přílohy PD : D.1.1.11</t>
  </si>
  <si>
    <t>164</t>
  </si>
  <si>
    <t>953321111</t>
  </si>
  <si>
    <t>Vložky svislé do dilatačních spár z minerální plsti včetně dodání a osazení, v jakémkoliv zdivu do 30 mm</t>
  </si>
  <si>
    <t>-1721265961</t>
  </si>
  <si>
    <t>https://podminky.urs.cz/item/CS_URS_2024_01/953321111</t>
  </si>
  <si>
    <t xml:space="preserve">0,60*0,14+3,25*0,20+4,25*0,15+0,38*2,925*2+4,25*0,165+0,25*0,50*2              "viz příloha PD : D.1.15</t>
  </si>
  <si>
    <t>165</t>
  </si>
  <si>
    <t>953943211</t>
  </si>
  <si>
    <t>Osazování drobných kovových předmětů kotvených do stěny hasicího přístroje</t>
  </si>
  <si>
    <t>-182674012</t>
  </si>
  <si>
    <t>https://podminky.urs.cz/item/CS_URS_2024_01/953943211</t>
  </si>
  <si>
    <t xml:space="preserve">1          "viz přílohy PD : D.1.1.12 a D.1.3.1</t>
  </si>
  <si>
    <t>166</t>
  </si>
  <si>
    <t>44932114</t>
  </si>
  <si>
    <t>přístroj hasicí ruční práškový PG 6 LE</t>
  </si>
  <si>
    <t>-142098240</t>
  </si>
  <si>
    <t>167</t>
  </si>
  <si>
    <t>953961211</t>
  </si>
  <si>
    <t>Kotva chemická s vyvrtáním otvoru do betonu, železobetonu nebo tvrdého kamene chemická patrona, velikost M 8, hloubka 80 mm</t>
  </si>
  <si>
    <t>2124250348</t>
  </si>
  <si>
    <t>https://podminky.urs.cz/item/CS_URS_2024_01/953961211</t>
  </si>
  <si>
    <t xml:space="preserve">(6,40*3,65-0,925*1,50)*4+0,11               "viz přílohy PD : D.1.1.11</t>
  </si>
  <si>
    <t>168</t>
  </si>
  <si>
    <t>953961212</t>
  </si>
  <si>
    <t>Kotva chemická s vyvrtáním otvoru do betonu, železobetonu nebo tvrdého kamene chemická patrona, velikost M 10, hloubka 90 mm</t>
  </si>
  <si>
    <t>189469844</t>
  </si>
  <si>
    <t>https://podminky.urs.cz/item/CS_URS_2024_01/953961212</t>
  </si>
  <si>
    <t xml:space="preserve">32+24+4+4+24+4+4+36+36+12+12+30+40        "Z3 Z4 Z5 Z6 Z7 Z8 Z9 Z10 Z11 Z12 Z13 Z14 Z15</t>
  </si>
  <si>
    <t>viz přílohy PD : D.1.1.21</t>
  </si>
  <si>
    <t>169</t>
  </si>
  <si>
    <t>953961213</t>
  </si>
  <si>
    <t>Kotva chemická s vyvrtáním otvoru do betonu, železobetonu nebo tvrdého kamene chemická patrona, velikost M 12, hloubka 110 mm</t>
  </si>
  <si>
    <t>-719973372</t>
  </si>
  <si>
    <t>https://podminky.urs.cz/item/CS_URS_2024_01/953961213</t>
  </si>
  <si>
    <t xml:space="preserve">4+4+36+36        "Z6 Z9 Z10 Z11 viz přílohy PD : D.1.1.21</t>
  </si>
  <si>
    <t>170</t>
  </si>
  <si>
    <t>953961216</t>
  </si>
  <si>
    <t>Kotva chemická s vyvrtáním otvoru do betonu, železobetonu nebo tvrdého kamene chemická patrona, velikost M 24, hloubka 210 mm</t>
  </si>
  <si>
    <t>550515168</t>
  </si>
  <si>
    <t>https://podminky.urs.cz/item/CS_URS_2024_01/953961216</t>
  </si>
  <si>
    <t xml:space="preserve">260+16          "pro chemicky vlepenou výztuž viz přílohy PD : D.1.2.15</t>
  </si>
  <si>
    <t>171</t>
  </si>
  <si>
    <t>953965112</t>
  </si>
  <si>
    <t>Kotva chemická s vyvrtáním otvoru kotevní šrouby pro chemické kotvy, velikost M 8, délka 150 mm</t>
  </si>
  <si>
    <t>-1354309598</t>
  </si>
  <si>
    <t>https://podminky.urs.cz/item/CS_URS_2024_01/953965112</t>
  </si>
  <si>
    <t xml:space="preserve">88,000            "viz položka 953961211</t>
  </si>
  <si>
    <t>172</t>
  </si>
  <si>
    <t>953993312PBŘ</t>
  </si>
  <si>
    <t>Bezpečnostní, orientační nebo informační tabulky včetně umístění, připevnění a potřebného materiálu</t>
  </si>
  <si>
    <t>-875560982</t>
  </si>
  <si>
    <t>173</t>
  </si>
  <si>
    <t>977212211X07</t>
  </si>
  <si>
    <t xml:space="preserve">Proříznutí spáry v konstrukcích železobetonových stěn a podlah šířky 20 mm hloubka 30 mm </t>
  </si>
  <si>
    <t>-2024736214</t>
  </si>
  <si>
    <t xml:space="preserve">3,25*4                   "SAK-2</t>
  </si>
  <si>
    <t xml:space="preserve">15,00                   "SAK-3</t>
  </si>
  <si>
    <t xml:space="preserve">(6,40+3,65+0,925+1,50)*2                    "SAK-4 </t>
  </si>
  <si>
    <t xml:space="preserve">18,00*2                  "SAN-3</t>
  </si>
  <si>
    <t>174</t>
  </si>
  <si>
    <t>977212221X11</t>
  </si>
  <si>
    <t xml:space="preserve">Proříznutí spáry v konstrukcích železobetonových stropů šířky 20 mm hloubka 30 mm </t>
  </si>
  <si>
    <t>775007217</t>
  </si>
  <si>
    <t xml:space="preserve">(6,40+3,25)*2                   "SAK-2</t>
  </si>
  <si>
    <t xml:space="preserve">30,00*2                  "SAN-4</t>
  </si>
  <si>
    <t>175</t>
  </si>
  <si>
    <t>985112112</t>
  </si>
  <si>
    <t>Odsekání degradovaného betonu stěn, tloušťky přes 10 do 30 mm</t>
  </si>
  <si>
    <t>1863864227</t>
  </si>
  <si>
    <t>https://podminky.urs.cz/item/CS_URS_2024_01/985112112</t>
  </si>
  <si>
    <t xml:space="preserve">(6,40+3,65)*2*3,25*0,50                    "SAK-5 50% SAK-1</t>
  </si>
  <si>
    <t>SAN-5 30% SAN-1</t>
  </si>
  <si>
    <t>(3,14*10,65*4,50+(3,14*10,65+3,14*10,40)/2*0,40)*2*0,30</t>
  </si>
  <si>
    <t>((1,15+0,55)/2*0,50*2*4+(1,05+0,50)/2*0,50*2*4+(0,55*0,50-0,35*0,35)*4)*2*0,30</t>
  </si>
  <si>
    <t>0,35*4,05*4*4*2*0,30</t>
  </si>
  <si>
    <t>176</t>
  </si>
  <si>
    <t>985112113</t>
  </si>
  <si>
    <t>Odsekání degradovaného betonu stěn, tloušťky přes 30 do 50 mm</t>
  </si>
  <si>
    <t>226160827</t>
  </si>
  <si>
    <t>https://podminky.urs.cz/item/CS_URS_2024_01/985112113</t>
  </si>
  <si>
    <t>"001</t>
  </si>
  <si>
    <t xml:space="preserve">(6,40+3,65)*2*3,25*0,30                    "30% SAK-1</t>
  </si>
  <si>
    <t xml:space="preserve">(7,00+4,25)*2*3,65*0,30                "30% SAK-7</t>
  </si>
  <si>
    <t xml:space="preserve">"002  003</t>
  </si>
  <si>
    <t>40% SAN-1</t>
  </si>
  <si>
    <t>(3,14*10,65*4,50+(3,14*10,65+3,14*10,40)/2*0,40)*2*0,40</t>
  </si>
  <si>
    <t>((1,15+0,55)/2*0,50*2*4+(1,05+0,50)/2*0,50*2*4+(0,55*0,50-0,35*0,35)*4)*2*0,40</t>
  </si>
  <si>
    <t>0,35*4,05*4*4*2*0,40</t>
  </si>
  <si>
    <t xml:space="preserve">3,14*11,55*5,60*2*0,30                   "30% SAN-7</t>
  </si>
  <si>
    <t>177</t>
  </si>
  <si>
    <t>985112122</t>
  </si>
  <si>
    <t>Odsekání degradovaného betonu líce kleneb a podhledů, tloušťky přes 10 do 30 mm</t>
  </si>
  <si>
    <t>-1672932185</t>
  </si>
  <si>
    <t>https://podminky.urs.cz/item/CS_URS_2024_01/985112122</t>
  </si>
  <si>
    <t xml:space="preserve">(6,40*3,65+0,275*2*3,65-0,75*0,90*2+(0,75+0,90)*2*0,10*2)*0,50                    "001 SAK-5 50% SAK-1</t>
  </si>
  <si>
    <t>"SAN-5 30% 002 003 SAN-1</t>
  </si>
  <si>
    <t>178</t>
  </si>
  <si>
    <t>985112123</t>
  </si>
  <si>
    <t>Odsekání degradovaného betonu líce kleneb a podhledů, tloušťky přes 30 do 50 mm</t>
  </si>
  <si>
    <t>-953334689</t>
  </si>
  <si>
    <t>https://podminky.urs.cz/item/CS_URS_2024_01/985112123</t>
  </si>
  <si>
    <t xml:space="preserve">(6,40*3,65+0,275*2*3,65-0,75*0,90*2+(0,75+0,90)*2*0,10*2)*0,30                    "001 30% SAK-1</t>
  </si>
  <si>
    <t>"40% 002 003 SAN-1</t>
  </si>
  <si>
    <t>179</t>
  </si>
  <si>
    <t>985112133</t>
  </si>
  <si>
    <t>Odsekání degradovaného betonu rubu kleneb a podlah, tloušťky přes 30 do 50 mm</t>
  </si>
  <si>
    <t>-1184538998</t>
  </si>
  <si>
    <t>https://podminky.urs.cz/item/CS_URS_2024_01/985112133</t>
  </si>
  <si>
    <t xml:space="preserve">(6,40*3,65-0,925*1,50)*0,30                    "30% SAK-6</t>
  </si>
  <si>
    <t xml:space="preserve">(0,925*1,50+0,25*4*2*0,50+(0,925+1,50)*2*0,60)*0,25               "25% P5</t>
  </si>
  <si>
    <t xml:space="preserve">(3,14*5,075*5,075-1,15*1,05*4+(0,875+0,90+1,00*2)*0,15)*2*0,25             "25% SAN-2</t>
  </si>
  <si>
    <t>180</t>
  </si>
  <si>
    <t>985112192</t>
  </si>
  <si>
    <t>Odsekání degradovaného betonu Příplatek k cenám za práci ve stísněném prostoru</t>
  </si>
  <si>
    <t>341244328</t>
  </si>
  <si>
    <t>https://podminky.urs.cz/item/CS_URS_2024_01/985112192</t>
  </si>
  <si>
    <t xml:space="preserve">50,00        "viz přílohy PD : D.1.1.11</t>
  </si>
  <si>
    <t>181</t>
  </si>
  <si>
    <t>985112193</t>
  </si>
  <si>
    <t>Odsekání degradovaného betonu Příplatek k cenám za plochu do 10 m2 jednotlivě</t>
  </si>
  <si>
    <t>1298506337</t>
  </si>
  <si>
    <t>https://podminky.urs.cz/item/CS_URS_2024_01/985112193</t>
  </si>
  <si>
    <t xml:space="preserve">13,091              "viz položka 985112123</t>
  </si>
  <si>
    <t>182</t>
  </si>
  <si>
    <t>985121122</t>
  </si>
  <si>
    <t>Tryskání degradovaného betonu stěn, rubu kleneb a podlah vodou pod tlakem přes 300 do 1 250 barů</t>
  </si>
  <si>
    <t>923533874</t>
  </si>
  <si>
    <t>https://podminky.urs.cz/item/CS_URS_2024_01/985121122</t>
  </si>
  <si>
    <t xml:space="preserve">(6,40+3,65+0,925+1,50)*2*0,05                    "SAK-4 </t>
  </si>
  <si>
    <t xml:space="preserve">6,40*3,65-0,925*1,50                    "SAK-6 </t>
  </si>
  <si>
    <t>183</t>
  </si>
  <si>
    <t>985121123</t>
  </si>
  <si>
    <t>Tryskání degradovaného betonu stěn, rubu kleneb a podlah vodou pod tlakem přes 1 250 do 2 500 barů</t>
  </si>
  <si>
    <t>-96621008</t>
  </si>
  <si>
    <t>https://podminky.urs.cz/item/CS_URS_2024_01/985121123</t>
  </si>
  <si>
    <t xml:space="preserve">(6,40+3,65)*2*3,25                    "SAK-1</t>
  </si>
  <si>
    <t xml:space="preserve">13,00               "SAK-2</t>
  </si>
  <si>
    <t>184</t>
  </si>
  <si>
    <t>985121223</t>
  </si>
  <si>
    <t>Tryskání degradovaného betonu líce kleneb a podhledů vodou pod tlakem přes 1 250 do 2 500 barů</t>
  </si>
  <si>
    <t>-99973454</t>
  </si>
  <si>
    <t>https://podminky.urs.cz/item/CS_URS_2024_01/985121223</t>
  </si>
  <si>
    <t xml:space="preserve">6,40*3,65+0,275*2*3,65-0,75*0,90*2+(0,75+0,90)*2*0,10*2                    "001 SAK-1</t>
  </si>
  <si>
    <t xml:space="preserve">19,30                    "SAK-2</t>
  </si>
  <si>
    <t>"002 003 SAN-6</t>
  </si>
  <si>
    <t xml:space="preserve">(3,14*5,325*5,325-1,15*1,05*4-1,875*1,70+(1,70+1,875)*2*0,20+1,875*0,10)*2               </t>
  </si>
  <si>
    <t>((1,80+1,875)*2*0,10+1,875*2,20+(1,875+1,40*2)*0,45)*2</t>
  </si>
  <si>
    <t>185</t>
  </si>
  <si>
    <t>985121911</t>
  </si>
  <si>
    <t>Tryskání degradovaného betonu Příplatek k cenám za práci ve stísněném prostoru</t>
  </si>
  <si>
    <t>-1238231448</t>
  </si>
  <si>
    <t>https://podminky.urs.cz/item/CS_URS_2024_01/985121911</t>
  </si>
  <si>
    <t>100,00</t>
  </si>
  <si>
    <t>186</t>
  </si>
  <si>
    <t>985121912</t>
  </si>
  <si>
    <t>Tryskání degradovaného betonu Příplatek k cenám za plochu do 10 m2 jednotlivě</t>
  </si>
  <si>
    <t>-1085539321</t>
  </si>
  <si>
    <t>https://podminky.urs.cz/item/CS_URS_2024_01/985121912</t>
  </si>
  <si>
    <t>187</t>
  </si>
  <si>
    <t>985131111</t>
  </si>
  <si>
    <t>Očištění ploch stěn, rubu kleneb a podlah tlakovou vodou</t>
  </si>
  <si>
    <t>-1840491015</t>
  </si>
  <si>
    <t>https://podminky.urs.cz/item/CS_URS_2024_01/985131111</t>
  </si>
  <si>
    <t xml:space="preserve">(7,00+4,25)*2*3,65                "SAK-7</t>
  </si>
  <si>
    <t xml:space="preserve">0,925*1,50+0,25*4*2*0,50+(0,925+1,50)*2*0,60               "P5</t>
  </si>
  <si>
    <t>SAN-1</t>
  </si>
  <si>
    <t>(3,14*10,65*4,50+(3,14*10,65+3,14*10,40)/2*0,40)*2</t>
  </si>
  <si>
    <t>((1,15+0,55)/2*0,50*2*4+(1,05+0,50)/2*0,50*2*4+(0,55*0,50-0,35*0,35)*4)*2</t>
  </si>
  <si>
    <t>0,35*4,05*4*4*2</t>
  </si>
  <si>
    <t xml:space="preserve">(3,14*5,075*5,075-1,15*1,05*4+(0,875+0,90+1,00*2)*0,15)*2             "SAN-2</t>
  </si>
  <si>
    <t xml:space="preserve">3,14*11,55*5,60*2                   "SAN-7</t>
  </si>
  <si>
    <t xml:space="preserve">7,00*4,25-0,75*0,90*2                           "P1</t>
  </si>
  <si>
    <t>188</t>
  </si>
  <si>
    <t>985131221</t>
  </si>
  <si>
    <t>Očištění ploch stěn, rubu kleneb a podlah tryskání pískem nesušeným (torbo)</t>
  </si>
  <si>
    <t>759401364</t>
  </si>
  <si>
    <t>https://podminky.urs.cz/item/CS_URS_2024_01/985131221</t>
  </si>
  <si>
    <t>189</t>
  </si>
  <si>
    <t>985131311</t>
  </si>
  <si>
    <t>Očištění ploch stěn, rubu kleneb a podlah ruční dočištění ocelovými kartáči</t>
  </si>
  <si>
    <t>-1389418754</t>
  </si>
  <si>
    <t>https://podminky.urs.cz/item/CS_URS_2024_01/985131311</t>
  </si>
  <si>
    <t xml:space="preserve">1062,219*0,20                     "20% viz položka 985131111</t>
  </si>
  <si>
    <t>190</t>
  </si>
  <si>
    <t>985132111</t>
  </si>
  <si>
    <t>Očištění ploch líce kleneb a podhledů tlakovou vodou</t>
  </si>
  <si>
    <t>-1641651917</t>
  </si>
  <si>
    <t>https://podminky.urs.cz/item/CS_URS_2024_01/985132111</t>
  </si>
  <si>
    <t>"002 003 SAN-1</t>
  </si>
  <si>
    <t>(1,15+0,55)/2*0,50*2*4*2+(1,05+0,50)/2*0,50*2*4*2+(0,55*0,50-0,35*0,35)*4*2</t>
  </si>
  <si>
    <t>viz přílohy PD : D.1.1.3</t>
  </si>
  <si>
    <t>191</t>
  </si>
  <si>
    <t>985132221</t>
  </si>
  <si>
    <t>Očištění ploch líce kleneb a podhledů tryskání pískem nesušeným (torbo)</t>
  </si>
  <si>
    <t>1373270193</t>
  </si>
  <si>
    <t>https://podminky.urs.cz/item/CS_URS_2024_01/985132221</t>
  </si>
  <si>
    <t>192</t>
  </si>
  <si>
    <t>985132311</t>
  </si>
  <si>
    <t>Očištění ploch líce kleneb a podhledů ruční dočištění ocelovými kartáči</t>
  </si>
  <si>
    <t>-1486627726</t>
  </si>
  <si>
    <t>https://podminky.urs.cz/item/CS_URS_2024_01/985132311</t>
  </si>
  <si>
    <t>"20% 002 003 SAN-6</t>
  </si>
  <si>
    <t xml:space="preserve">(3,14*5,325*5,325-1,15*1,05*4-1,875*1,70+(1,70+1,875)*2*0,20+1,875*0,10)*2*0,20               </t>
  </si>
  <si>
    <t>((1,80+1,875)*2*0,10+1,875*2,20+(1,875+1,40*2)*0,45)*2*0,20</t>
  </si>
  <si>
    <t xml:space="preserve">14,220*0,20                     "20% viz položka 985132111</t>
  </si>
  <si>
    <t xml:space="preserve">(6,40*3,65+0,275*2*3,65-0,75*0,90*2+(0,75+0,90)*2*0,10*2)*0,20                    "20% 001 SAK-1</t>
  </si>
  <si>
    <t>193</t>
  </si>
  <si>
    <t>985139111</t>
  </si>
  <si>
    <t>Očištění ploch Příplatek k cenám za práci ve stísněném prostoru</t>
  </si>
  <si>
    <t>126755575</t>
  </si>
  <si>
    <t>https://podminky.urs.cz/item/CS_URS_2024_01/985139111</t>
  </si>
  <si>
    <t>200,00</t>
  </si>
  <si>
    <t>194</t>
  </si>
  <si>
    <t>985139112</t>
  </si>
  <si>
    <t>Očištění ploch Příplatek k cenám za plochu do 10 m2 jednotlivě</t>
  </si>
  <si>
    <t>-1192441514</t>
  </si>
  <si>
    <t>https://podminky.urs.cz/item/CS_URS_2024_01/985139112</t>
  </si>
  <si>
    <t xml:space="preserve">0,925*1,50+0,25*4*2*0,50+(0,925+1,50)*2*0,60*0,20               "P5</t>
  </si>
  <si>
    <t>195</t>
  </si>
  <si>
    <t>985311121X05</t>
  </si>
  <si>
    <t>Reprofilace betonu vysokopevnostní opravnou maltou - speciální sanační, thixotropní, vysokopevnostní reprofilační malta třídy R4 dle normy EN 1504-3 pro ruční i strojní aplikaci pevnost v tlaku min. 50 N/mm2 ručně stěn v průměrné tloušťky 10 mm včetně provedení</t>
  </si>
  <si>
    <t>1178996152</t>
  </si>
  <si>
    <t>196</t>
  </si>
  <si>
    <t>985311122X06</t>
  </si>
  <si>
    <t>Reprofilace betonu vysokopevnostní opravnou maltou - speciální sanační, thixotropní, vysokopevnostní reprofilační malta třídy R4 dle normy EN 1504-3 náhrada konstrukčního betonu na svislých a vodorovných konstrukcích pro ruční i strojní aplikaci pevnost v tlaku min. 50 N/mm2 sanačními maltami na cementové bázi ručně stěn tloušťky přes 10 do 30 mm včetně provedení</t>
  </si>
  <si>
    <t>47305183</t>
  </si>
  <si>
    <t>197</t>
  </si>
  <si>
    <t>985311123X10</t>
  </si>
  <si>
    <t>Reprofilace betonu vysokopevnostní opravnou maltou - speciální sanační, thixotropní, vysokopevnostní reprofilační malta třídy R4 dle normy EN 1504-3 náhrada konstrukčního betonu na svislých a vodorovných konstrukcích pro ruční i strojní aplikaci pevnost v tlaku min. 50 N/mm2 ručně stěn, tloušťky přes 20 do 30 mm</t>
  </si>
  <si>
    <t>1615007885</t>
  </si>
  <si>
    <t xml:space="preserve">13,00*0,02                  "SAK-2</t>
  </si>
  <si>
    <t xml:space="preserve">18,00*2*0,02                  "SAN-3</t>
  </si>
  <si>
    <t>198</t>
  </si>
  <si>
    <t>985311124X03</t>
  </si>
  <si>
    <t>Reprofilace betonu vysokopevnostní opravnou maltou - speciální sanační, thixotropní, vysokopevnostní reprofilační malta třídy R4 dle normy EN 1504-3 náhrada konstrukčního betonu na svislých a vodorovných konstrukcích, pro ruční i strojní aplikaci pevnost v tlaku min. 50 N/mm2 ručně stěn tloušťky přes 6 do 40 mm včetně provedení</t>
  </si>
  <si>
    <t>1523571841</t>
  </si>
  <si>
    <t xml:space="preserve">452,313                    "viz položka 985312115X01</t>
  </si>
  <si>
    <t>199</t>
  </si>
  <si>
    <t>985311222X09</t>
  </si>
  <si>
    <t>Reprofilace betonu vysokopevnostní opravnou maltou - speciální sanační, thixotropní, vysokopevnostní reprofilační malta třídy R4 dle normy EN 1504-3 náhrada konstrukčního betonu na svislých a vodorovných konstrukcích pro ruční i strojní aplikaci pevnost v tlaku min. 50 N/mm2 sanačními maltami na cementové bázi ručně líce kleneb a podhledů, tloušťky přes 20 do 30 mm</t>
  </si>
  <si>
    <t>-768230709</t>
  </si>
  <si>
    <t xml:space="preserve">19,30*0,02                    "SAK-2</t>
  </si>
  <si>
    <t xml:space="preserve">30,00*2*0,02                  "SAN-4</t>
  </si>
  <si>
    <t>200</t>
  </si>
  <si>
    <t>985311223X04</t>
  </si>
  <si>
    <t>Reprofilace betonu vysokopevnostní opravnou maltou - speciální sanační, thixotropní, vysokopevnostní reprofilační malta třídy R4 dle normy EN 1504-3 náhrada konstrukčního betonu na svislých a vodorovných konstrukcích, pro ruční i strojní aplikaci pevnost v tlaku min. 50 N/mm2 sanačními maltami na cementové bázi ručně líce kleneb a podhledů tloušťky přes 6 do 40 mm včetně provedení</t>
  </si>
  <si>
    <t>440269272</t>
  </si>
  <si>
    <t xml:space="preserve">110,578                   "viz položka 985312125X02</t>
  </si>
  <si>
    <t>201</t>
  </si>
  <si>
    <t>985311323X08</t>
  </si>
  <si>
    <t>Reprofilace betonu sanačními maltami na cementové bázi ručně rubu kleneb a podlah vyplnění spáry sanačním materiálem opravnou maltou a vytvoření přechodu na svislou stěnu fabionem šířka spáry 20 mm a hloubka 30 mm včetně dodání všeho potřebného materiálu</t>
  </si>
  <si>
    <t>-447714164</t>
  </si>
  <si>
    <t xml:space="preserve">(6,40+3,65+0,925+1,50)*2               "SAK-4 viz přílohy PD : D.1.1.11</t>
  </si>
  <si>
    <t>202</t>
  </si>
  <si>
    <t>985311324X12</t>
  </si>
  <si>
    <t>Reprofilace betonu vysokopevnostní opravnou maltou - speciální sanační, thixotropní, vysokopevnostní reprofilační malta třídy R4 dle normy EN 1504-3 náhrada konstrukčního betonu na svislých a vodorovných konstrukcích pro ruční i strojní aplikaci pevnost v tlaku min. 50 N/mm2 sanačními maltami na cementové bázi ručně rubu kleneb a podlah, tloušťky přes 20 do 30 mm</t>
  </si>
  <si>
    <t>-2024424463</t>
  </si>
  <si>
    <t xml:space="preserve">15,00*0,02                   "SAK-3 viz přílohy PD : D.1.1.11</t>
  </si>
  <si>
    <t>203</t>
  </si>
  <si>
    <t>985311911</t>
  </si>
  <si>
    <t>Reprofilace betonu sanačními maltami na cementové bázi ručně Příplatek k cenám za práci ve stísněném prostoru</t>
  </si>
  <si>
    <t>-1927497960</t>
  </si>
  <si>
    <t>https://podminky.urs.cz/item/CS_URS_2024_01/985311911</t>
  </si>
  <si>
    <t>280,00</t>
  </si>
  <si>
    <t>204</t>
  </si>
  <si>
    <t>985311912</t>
  </si>
  <si>
    <t>Reprofilace betonu sanačními maltami na cementové bázi ručně Příplatek k cenám za plochu do 10 m2 jednotlivě</t>
  </si>
  <si>
    <t>-2027080170</t>
  </si>
  <si>
    <t>https://podminky.urs.cz/item/CS_URS_2024_01/985311912</t>
  </si>
  <si>
    <t>205</t>
  </si>
  <si>
    <t>985312115X01</t>
  </si>
  <si>
    <t>Speciální tenkovrstvá malta tř. R2 dle normy EN 1504-3 pro sanaci betonových povrchů bez spojovacího můstku mrazuvzdorná odolná CHRL barva cementová šedá nebo světle šedá k vyrovnání ploch reprofilovaného betonu stěn tloušťky 1 až 5 mm včetně provedení</t>
  </si>
  <si>
    <t>23840040</t>
  </si>
  <si>
    <t>206</t>
  </si>
  <si>
    <t>985312125X02</t>
  </si>
  <si>
    <t>Speciální tenkovrstvá malta tř. R2 dle normy EN 1504-3 pro sanaci betonových povrchů bez spojovacího můstku mrazuvzdorná odolná CHRL barva cementová šedá nebo světle šedá k vyrovnání ploch reprofilovaného betonu líce kleneb a podhledů tloušťky 1 až 5 mm včetně provedení</t>
  </si>
  <si>
    <t>1639623068</t>
  </si>
  <si>
    <t>002 003 SAN-1</t>
  </si>
  <si>
    <t>"40% 002 003 SAN-6</t>
  </si>
  <si>
    <t xml:space="preserve">(3,14*5,325*5,325-1,15*1,05*4-1,875*1,70+(1,70+1,875)*2*0,20+1,875*0,10)*2*0,40               </t>
  </si>
  <si>
    <t>((1,80+1,875)*2*0,10+1,875*2,20+(1,875+1,40*2)*0,45)*2*0,40</t>
  </si>
  <si>
    <t>207</t>
  </si>
  <si>
    <t>985312191</t>
  </si>
  <si>
    <t>Stěrka k vyrovnání ploch reprofilovaného betonu Příplatek k cenám za práci ve stísněném prostoru</t>
  </si>
  <si>
    <t>136970623</t>
  </si>
  <si>
    <t>https://podminky.urs.cz/item/CS_URS_2024_01/985312191</t>
  </si>
  <si>
    <t>137,90</t>
  </si>
  <si>
    <t>208</t>
  </si>
  <si>
    <t>985312192</t>
  </si>
  <si>
    <t>Stěrka k vyrovnání ploch reprofilovaného betonu Příplatek k cenám za plochu do 10 m2 jednotlivě</t>
  </si>
  <si>
    <t>1734104713</t>
  </si>
  <si>
    <t>https://podminky.urs.cz/item/CS_URS_2024_01/985312192</t>
  </si>
  <si>
    <t>209</t>
  </si>
  <si>
    <t>985321111</t>
  </si>
  <si>
    <t>Ochranný nátěr betonářské výztuže 1 vrstva tloušťky 1 mm na cementové bázi stěn, líce kleneb a podhledů</t>
  </si>
  <si>
    <t>-1941829235</t>
  </si>
  <si>
    <t>https://podminky.urs.cz/item/CS_URS_2024_01/985321111</t>
  </si>
  <si>
    <t>210</t>
  </si>
  <si>
    <t>985321911</t>
  </si>
  <si>
    <t>Ochranný nátěr betonářské výztuže Příplatek k cenám za práci ve stísněném prostoru</t>
  </si>
  <si>
    <t>-816312802</t>
  </si>
  <si>
    <t>https://podminky.urs.cz/item/CS_URS_2024_01/985321911</t>
  </si>
  <si>
    <t>78,00</t>
  </si>
  <si>
    <t>211</t>
  </si>
  <si>
    <t>985321912</t>
  </si>
  <si>
    <t>Ochranný nátěr betonářské výztuže Příplatek k cenám za plochu do 10 m2 jednotlivě</t>
  </si>
  <si>
    <t>1578024477</t>
  </si>
  <si>
    <t>https://podminky.urs.cz/item/CS_URS_2024_01/985321912</t>
  </si>
  <si>
    <t>212</t>
  </si>
  <si>
    <t>985323111</t>
  </si>
  <si>
    <t>Spojovací můstek reprofilovaného betonu na cementové bázi, tloušťky 1 mm</t>
  </si>
  <si>
    <t>-1669159558</t>
  </si>
  <si>
    <t>https://podminky.urs.cz/item/CS_URS_2024_01/985323111</t>
  </si>
  <si>
    <t xml:space="preserve">(6,40+3,65+0,925+1,50)*2*0,10               "SAK-4 </t>
  </si>
  <si>
    <t>213</t>
  </si>
  <si>
    <t>985323112</t>
  </si>
  <si>
    <t>Spojovací můstek reprofilovaného betonu na cementové bázi, tloušťky 2 mm</t>
  </si>
  <si>
    <t>-334182658</t>
  </si>
  <si>
    <t>https://podminky.urs.cz/item/CS_URS_2024_01/985323112</t>
  </si>
  <si>
    <t xml:space="preserve">((3,14*5,775*5,775-3,14*5,325*5,325)+1,15*1,05*4)*2          "viz přílohy PD : D.1.2.1a a D.1.2.15</t>
  </si>
  <si>
    <t xml:space="preserve">(5,35*2+3,25)*0,60                "viz přílohy PD : D.1.1.15</t>
  </si>
  <si>
    <t>214</t>
  </si>
  <si>
    <t>98900X101</t>
  </si>
  <si>
    <t xml:space="preserve">Drobné stavební přípomoce v rámci dokončovacích úprav, řezání, vrtání a ostatní stavební práce a konstrukce nutné k řádnému dokončení díla </t>
  </si>
  <si>
    <t>hod</t>
  </si>
  <si>
    <t>2092222694</t>
  </si>
  <si>
    <t>215</t>
  </si>
  <si>
    <t>55399901X102</t>
  </si>
  <si>
    <t>drobný blíže nespecifikovaný spojovací materiál s povrchovou úpravou žárovým pozinkováním nutný k řádnému dokončení díla</t>
  </si>
  <si>
    <t>-2088539853</t>
  </si>
  <si>
    <t>Bourání konstrukcí</t>
  </si>
  <si>
    <t>216</t>
  </si>
  <si>
    <t>961044111</t>
  </si>
  <si>
    <t>Bourání základů z betonu prostého</t>
  </si>
  <si>
    <t>1200535641</t>
  </si>
  <si>
    <t>https://podminky.urs.cz/item/CS_URS_2024_01/961044111</t>
  </si>
  <si>
    <t xml:space="preserve">0,25*0,25*0,50*2+1,10*1,10*0,35         "viz přílohy PD : D.1.1.2</t>
  </si>
  <si>
    <t>217</t>
  </si>
  <si>
    <t>962031132</t>
  </si>
  <si>
    <t>Bourání příček nebo přizdívek z cihel pálených plných nebo dutých, tl. do 100 mm</t>
  </si>
  <si>
    <t>699265339</t>
  </si>
  <si>
    <t>https://podminky.urs.cz/item/CS_URS_2024_01/962031132</t>
  </si>
  <si>
    <t xml:space="preserve">1,00*3,30*2          "viz přílohy PD : D.1.1.3</t>
  </si>
  <si>
    <t>218</t>
  </si>
  <si>
    <t>962051115</t>
  </si>
  <si>
    <t>Bourání příček železobetonových tloušťky do 100 mm</t>
  </si>
  <si>
    <t>-2100633656</t>
  </si>
  <si>
    <t>https://podminky.urs.cz/item/CS_URS_2024_01/962051115</t>
  </si>
  <si>
    <t xml:space="preserve">(1,884*1,35-0,60*1,175)*2      "viz přílohy PD : D.1.1.3</t>
  </si>
  <si>
    <t>219</t>
  </si>
  <si>
    <t>962052211</t>
  </si>
  <si>
    <t>Bourání zdiva železobetonového nadzákladového, objemu přes 1 m3</t>
  </si>
  <si>
    <t>-1415204115</t>
  </si>
  <si>
    <t>https://podminky.urs.cz/item/CS_URS_2024_01/962052211</t>
  </si>
  <si>
    <t xml:space="preserve">(1,00*3,30*0,30+0,48*1,325*0,20*2+1,95*1,325/2*0,20*2)*2                  "viz přílohy PD : D.1.1.3</t>
  </si>
  <si>
    <t>220</t>
  </si>
  <si>
    <t>963051113</t>
  </si>
  <si>
    <t>Bourání železobetonových stropů deskových, tl. přes 80 mm</t>
  </si>
  <si>
    <t>-764090675</t>
  </si>
  <si>
    <t>https://podminky.urs.cz/item/CS_URS_2024_01/963051113</t>
  </si>
  <si>
    <t>(3,14*5,775*5,775*0,30-1,70*1,875*0,20-1,80*1,875*0,10+(0,48+2,34)*2,375*0,125)*2</t>
  </si>
  <si>
    <t>221</t>
  </si>
  <si>
    <t>965042131</t>
  </si>
  <si>
    <t>Bourání mazanin betonových nebo z litého asfaltu tl. do 100 mm, plochy do 4 m2</t>
  </si>
  <si>
    <t>2031807696</t>
  </si>
  <si>
    <t>https://podminky.urs.cz/item/CS_URS_2024_01/965042131</t>
  </si>
  <si>
    <t xml:space="preserve">(4,75*3,25-1,425*0,375-0,925*0,475-4,75*1,00)*0,10                  "viz přílohy PD : D.1.1.2</t>
  </si>
  <si>
    <t>222</t>
  </si>
  <si>
    <t>965042141</t>
  </si>
  <si>
    <t>Bourání mazanin betonových nebo z litého asfaltu tl. do 100 mm, plochy přes 4 m2</t>
  </si>
  <si>
    <t>-104250411</t>
  </si>
  <si>
    <t>https://podminky.urs.cz/item/CS_URS_2024_01/965042141</t>
  </si>
  <si>
    <t xml:space="preserve">(3,14*5,775*5,775*0,10-2,483*2,375*0,10+(0,55+2,35)*2,375*0,10)*2           "viz přílohy PD : D.1.1.6</t>
  </si>
  <si>
    <t>223</t>
  </si>
  <si>
    <t>977271110</t>
  </si>
  <si>
    <t>Řezání ocelových profilů na staveništi úhlovou bruskou průřezu do 200 mm2</t>
  </si>
  <si>
    <t>-151803313</t>
  </si>
  <si>
    <t>https://podminky.urs.cz/item/CS_URS_2024_01/977271110</t>
  </si>
  <si>
    <t xml:space="preserve">50        "viz přílohy PD : D.1.1.2</t>
  </si>
  <si>
    <t>224</t>
  </si>
  <si>
    <t>967041112</t>
  </si>
  <si>
    <t>Přisekání (špicování) rovných ostění v betonu po hrubém vybourání otvorů bez odstupu</t>
  </si>
  <si>
    <t>959467611</t>
  </si>
  <si>
    <t>https://podminky.urs.cz/item/CS_URS_2024_01/967041112</t>
  </si>
  <si>
    <t>225</t>
  </si>
  <si>
    <t>968072455</t>
  </si>
  <si>
    <t>Vybourání kovových rámů oken s křídly, dveřních zárubní, vrat, stěn, ostění nebo obkladů dveřních zárubní, plochy do 2 m2</t>
  </si>
  <si>
    <t>1314442285</t>
  </si>
  <si>
    <t>https://podminky.urs.cz/item/CS_URS_2024_01/968072455</t>
  </si>
  <si>
    <t xml:space="preserve">0,925*2,00*2+0,80*1,97+0,60*1,175*2                "viz přílohy PD : D.1.1.3</t>
  </si>
  <si>
    <t>226</t>
  </si>
  <si>
    <t>972054321</t>
  </si>
  <si>
    <t>Vybourání otvorů ve stropech nebo klenbách železobetonových bez odstranění podlahy a násypu, plochy do 0,25 m2, tl. do 100 mm</t>
  </si>
  <si>
    <t>1104583534</t>
  </si>
  <si>
    <t>https://podminky.urs.cz/item/CS_URS_2024_01/972054321</t>
  </si>
  <si>
    <t xml:space="preserve">1+1         "viz přílohy PD : D.1.1.2</t>
  </si>
  <si>
    <t>227</t>
  </si>
  <si>
    <t>976074141</t>
  </si>
  <si>
    <t>Vybourání kovových madel, zábradlí, dvířek, zděří, kotevních želez kotevních želez zapuštěných do 300 mm, ve zdivu nebo dlažbě z betonu nebo kamene</t>
  </si>
  <si>
    <t>-2065413148</t>
  </si>
  <si>
    <t>https://podminky.urs.cz/item/CS_URS_2024_01/976074141</t>
  </si>
  <si>
    <t xml:space="preserve">40        "viz přílohy PD : D.1.1.2</t>
  </si>
  <si>
    <t>Demolice a sanace</t>
  </si>
  <si>
    <t>228</t>
  </si>
  <si>
    <t>981011316</t>
  </si>
  <si>
    <t>Demolice budov postupným rozebíráním z cihel, kamene, smíšeného nebo hrázděného zdiva, tvárnic na maltu vápennou nebo vápenocementovou s podílem konstrukcí přes 30 do 35 %</t>
  </si>
  <si>
    <t>-1770729775</t>
  </si>
  <si>
    <t>https://podminky.urs.cz/item/CS_URS_2024_01/981011316</t>
  </si>
  <si>
    <t>7,10*4,45*2,75+7,00*4,42*0,95+7,35*4,80*0,10+7,25*4,60*0,20</t>
  </si>
  <si>
    <t>5,35*4,45*1,355+(2,40+5,35)/2*4,45*1,61+2,85*4,25*1,61/2+5,25*4,25*(0,83+0,435)/2</t>
  </si>
  <si>
    <t>7,10*4,45*0,10+7,10*3,60*0,475*2+3,50*3,60*0,375*2+3,50*0,20*0,20*2</t>
  </si>
  <si>
    <t>7,35*4,80*0,10+7,25*4,60*0,20-0,95*2,00*0,375</t>
  </si>
  <si>
    <t>-0,80*1,97*0,375-1,60*1,40*0,475-1,675*1,40*0,475-1,60*0,65*0,375</t>
  </si>
  <si>
    <t>5,35*4,45*0,10+5,35*(3,30+2,95)/2*0,475*2+3,35*2,95*0,375+5,27*4,25*0,39</t>
  </si>
  <si>
    <t>-1,70*1,075*0,375</t>
  </si>
  <si>
    <t>73,519/210,362*100</t>
  </si>
  <si>
    <t>229</t>
  </si>
  <si>
    <t>981511116</t>
  </si>
  <si>
    <t>Demolice konstrukcí objektů postupným rozebíráním konstrukcí z betonu prostého</t>
  </si>
  <si>
    <t>139236357</t>
  </si>
  <si>
    <t>https://podminky.urs.cz/item/CS_URS_2024_01/981511116</t>
  </si>
  <si>
    <t xml:space="preserve">(3,25*0,45*0,40+1,00*0,45*0,40+3,30*0,50*0,05)*2           "viz přílohy PD : D.1.1.3</t>
  </si>
  <si>
    <t>997</t>
  </si>
  <si>
    <t>Přesun sutě</t>
  </si>
  <si>
    <t>230</t>
  </si>
  <si>
    <t>997006002</t>
  </si>
  <si>
    <t>Úprava stavebního odpadu třídění strojové</t>
  </si>
  <si>
    <t>1302620904</t>
  </si>
  <si>
    <t>https://podminky.urs.cz/item/CS_URS_2024_01/997006002</t>
  </si>
  <si>
    <t>487,611*0,80</t>
  </si>
  <si>
    <t>231</t>
  </si>
  <si>
    <t>997006012</t>
  </si>
  <si>
    <t>Úprava stavebního odpadu třídění ruční</t>
  </si>
  <si>
    <t>2098508721</t>
  </si>
  <si>
    <t>https://podminky.urs.cz/item/CS_URS_2024_01/997006012</t>
  </si>
  <si>
    <t>487,611*0,20</t>
  </si>
  <si>
    <t>232</t>
  </si>
  <si>
    <t>997013111</t>
  </si>
  <si>
    <t>Vnitrostaveništní doprava suti a vybouraných hmot vodorovně do 50 m s naložením základní pro budovy a haly výšky do 6 m</t>
  </si>
  <si>
    <t>-1988548219</t>
  </si>
  <si>
    <t>https://podminky.urs.cz/item/CS_URS_2024_01/997013111</t>
  </si>
  <si>
    <t>233</t>
  </si>
  <si>
    <t>997013501</t>
  </si>
  <si>
    <t>Odvoz suti a vybouraných hmot na skládku nebo meziskládku se složením, na vzdálenost do 1 km</t>
  </si>
  <si>
    <t>-1241392910</t>
  </si>
  <si>
    <t>https://podminky.urs.cz/item/CS_URS_2024_01/997013501</t>
  </si>
  <si>
    <t>234</t>
  </si>
  <si>
    <t>997013509</t>
  </si>
  <si>
    <t>Odvoz suti a vybouraných hmot na skládku nebo meziskládku se složením, na vzdálenost Příplatek k ceně za každý další započatý 1 km přes 1 km</t>
  </si>
  <si>
    <t>-1912780974</t>
  </si>
  <si>
    <t>https://podminky.urs.cz/item/CS_URS_2024_01/997013509</t>
  </si>
  <si>
    <t>487,275*12</t>
  </si>
  <si>
    <t>235</t>
  </si>
  <si>
    <t>997013814</t>
  </si>
  <si>
    <t>Poplatek za uložení stavebního odpadu na skládce (skládkovné) z izolačních materiálů zatříděného do Katalogu odpadů pod kódem 17 06 04</t>
  </si>
  <si>
    <t>-1684125920</t>
  </si>
  <si>
    <t>https://podminky.urs.cz/item/CS_URS_2024_01/997013814</t>
  </si>
  <si>
    <t>236</t>
  </si>
  <si>
    <t>997013863</t>
  </si>
  <si>
    <t>Poplatek za uložení stavebního odpadu na recyklační skládce (skládkovné) cihelného zatříděného do Katalogu odpadů pod kódem 17 01 02</t>
  </si>
  <si>
    <t>1211869787</t>
  </si>
  <si>
    <t>https://podminky.urs.cz/item/CS_URS_2024_01/997013863</t>
  </si>
  <si>
    <t>237</t>
  </si>
  <si>
    <t>997013871</t>
  </si>
  <si>
    <t>Poplatek za uložení stavebního odpadu na recyklační skládce (skládkovné) směsného stavebního a demoličního zatříděného do Katalogu odpadů pod kódem 17 09 04</t>
  </si>
  <si>
    <t>409106671</t>
  </si>
  <si>
    <t>https://podminky.urs.cz/item/CS_URS_2024_01/997013871</t>
  </si>
  <si>
    <t>487,611+15,30-5,00-140,00-25,00-170,00</t>
  </si>
  <si>
    <t>238</t>
  </si>
  <si>
    <t>997013861</t>
  </si>
  <si>
    <t>Poplatek za uložení stavebního odpadu na recyklační skládce (skládkovné) z prostého betonu zatříděného do Katalogu odpadů pod kódem 17 01 01</t>
  </si>
  <si>
    <t>863117687</t>
  </si>
  <si>
    <t>https://podminky.urs.cz/item/CS_URS_2024_01/997013861</t>
  </si>
  <si>
    <t>239</t>
  </si>
  <si>
    <t>997013862</t>
  </si>
  <si>
    <t>Poplatek za uložení stavebního odpadu na recyklační skládce (skládkovné) z armovaného betonu zatříděného do Katalogu odpadů pod kódem 17 01 01</t>
  </si>
  <si>
    <t>1930884684</t>
  </si>
  <si>
    <t>https://podminky.urs.cz/item/CS_URS_2024_01/997013862</t>
  </si>
  <si>
    <t>998</t>
  </si>
  <si>
    <t>Přesun hmot</t>
  </si>
  <si>
    <t>240</t>
  </si>
  <si>
    <t>998142251</t>
  </si>
  <si>
    <t>Přesun hmot pro nádrže, jímky, zásobníky a jámy pozemní mimo zemědělství se svislou nosnou konstrukcí monolitickou betonovou tyčovou nebo plošnou vodorovná dopravní vzdálenost do 50 m výšky do 25 m</t>
  </si>
  <si>
    <t>-1179811331</t>
  </si>
  <si>
    <t>https://podminky.urs.cz/item/CS_URS_2024_01/998142251</t>
  </si>
  <si>
    <t>PSV</t>
  </si>
  <si>
    <t>Práce a dodávky PSV</t>
  </si>
  <si>
    <t>711</t>
  </si>
  <si>
    <t>Izolace proti vodě, vlhkosti a plynům</t>
  </si>
  <si>
    <t>241</t>
  </si>
  <si>
    <t>711131821</t>
  </si>
  <si>
    <t>Odstranění izolace proti zemní vlhkosti na ploše svislé S</t>
  </si>
  <si>
    <t>-1703306588</t>
  </si>
  <si>
    <t>https://podminky.urs.cz/item/CS_URS_2024_01/711131821</t>
  </si>
  <si>
    <t xml:space="preserve">(3,14*11,55*5,60+(0,55+2,375)/2*1,30*2)*2           "viz přílohy PD : D.1.1.6</t>
  </si>
  <si>
    <t>242</t>
  </si>
  <si>
    <t>711132101</t>
  </si>
  <si>
    <t>Provedení izolace proti zemní vlhkosti pásy na sucho AIP nebo tkaniny na ploše svislé S</t>
  </si>
  <si>
    <t>-744049284</t>
  </si>
  <si>
    <t>https://podminky.urs.cz/item/CS_URS_2024_01/711132101</t>
  </si>
  <si>
    <t>(4,275+4,875)/2*0,70+(3,95+4,55)/2*0,70*2+0,50*2,50*2+(0,45+4,00)/2*2,65*2+4,00*0,27*2</t>
  </si>
  <si>
    <t>243</t>
  </si>
  <si>
    <t>711161273</t>
  </si>
  <si>
    <t>Provedení izolace proti zemní vlhkosti nopovou fólií na ploše svislé S z nopové fólie</t>
  </si>
  <si>
    <t>-2120649962</t>
  </si>
  <si>
    <t>https://podminky.urs.cz/item/CS_URS_2024_01/711161273</t>
  </si>
  <si>
    <t>(1,60+2,35)/2*0,75*2*2+(4,75+0,65)*2*1,025</t>
  </si>
  <si>
    <t>244</t>
  </si>
  <si>
    <t>28323005</t>
  </si>
  <si>
    <t>fólie profilovaná (nopová) drenážní HDPE s výškou nopů 8mm</t>
  </si>
  <si>
    <t>1322033040</t>
  </si>
  <si>
    <t>16,995*1,15</t>
  </si>
  <si>
    <t>245</t>
  </si>
  <si>
    <t>711411011</t>
  </si>
  <si>
    <t>Provedení izolace proti povrchové a podpovrchové tlakové vodě natěradly a tmely za studena na ploše vodorovné V nátěrem suspensí asfaltovou</t>
  </si>
  <si>
    <t>-1718803884</t>
  </si>
  <si>
    <t>https://podminky.urs.cz/item/CS_URS_2024_01/711411011</t>
  </si>
  <si>
    <t xml:space="preserve">7,00*4,25+4,55*0,15+3,25*0,15+5,55*0,15*2+5,35*4,45+(4,75+0,65)*2*0,10      "P1 P2 </t>
  </si>
  <si>
    <t>246</t>
  </si>
  <si>
    <t>711412011</t>
  </si>
  <si>
    <t>Provedení izolace proti povrchové a podpovrchové tlakové vodě natěradly a tmely za studena na ploše svislé S nátěrem suspensí asfaltovou</t>
  </si>
  <si>
    <t>-1632134250</t>
  </si>
  <si>
    <t>https://podminky.urs.cz/item/CS_URS_2024_01/711412011</t>
  </si>
  <si>
    <t>(7,00*2+4,25)*3,65+3,25*3,30+(4,75+0,65)*2*1,125+(7,00-0,75)*2*3,00+1,00*(2,65+2,95)*2*2</t>
  </si>
  <si>
    <t>5,25*2*1,45+(2,90+5,25)/2*1,625*2+4,25*1,02+0,20*0,43*2</t>
  </si>
  <si>
    <t xml:space="preserve">Součet </t>
  </si>
  <si>
    <t>247</t>
  </si>
  <si>
    <t>711441559</t>
  </si>
  <si>
    <t>Provedení izolace proti povrchové a podpovrchové tlakové vodě pásy přitavením NAIP na ploše vodorovné V</t>
  </si>
  <si>
    <t>-464954035</t>
  </si>
  <si>
    <t>https://podminky.urs.cz/item/CS_URS_2024_01/711441559</t>
  </si>
  <si>
    <t xml:space="preserve">7,00*4,25                   "P1</t>
  </si>
  <si>
    <t xml:space="preserve">(4,55*0,15+3,25*0,15+5,55*0,15*2+5,35*4,45+(4,75+0,65)*2*0,10)*2      "P2 viz přílohy PD : D.1.1.15</t>
  </si>
  <si>
    <t>248</t>
  </si>
  <si>
    <t>711442559</t>
  </si>
  <si>
    <t>Provedení izolace proti povrchové a podpovrchové tlakové vodě pásy přitavením NAIP na ploše svislé S</t>
  </si>
  <si>
    <t>701990264</t>
  </si>
  <si>
    <t>https://podminky.urs.cz/item/CS_URS_2024_01/711442559</t>
  </si>
  <si>
    <t xml:space="preserve">182,364*2             "viz 711412011</t>
  </si>
  <si>
    <t>249</t>
  </si>
  <si>
    <t>711511111</t>
  </si>
  <si>
    <t>Provedení izolace potrubí, nádrží, stok a kanalizačních šachet natěradly a tmely za studena nátěrem suspensí asfaltovou</t>
  </si>
  <si>
    <t>1567012558</t>
  </si>
  <si>
    <t>https://podminky.urs.cz/item/CS_URS_2024_01/711511111</t>
  </si>
  <si>
    <t>(3,14*5,775*5,775*2-2,375*2,43*2)*2+2,375*0,25*2+2,375*0,48*2+2,375*2,35*2+(0,48+2,43)/2*1,20*2*2</t>
  </si>
  <si>
    <t>(3,14*5,925*5,925-3,14*5,775*5,775)*2+3,14*11,55*5,60*2</t>
  </si>
  <si>
    <t>250</t>
  </si>
  <si>
    <t>11163153</t>
  </si>
  <si>
    <t>emulze asfaltová penetrační</t>
  </si>
  <si>
    <t>222230963</t>
  </si>
  <si>
    <t>(57,473+182,364+833,437)*0,4</t>
  </si>
  <si>
    <t>251</t>
  </si>
  <si>
    <t>711531110</t>
  </si>
  <si>
    <t>Provedení izolace potrubí, nádrží, stok a kanalizačních šachet pásy na sucho položením tkaniny</t>
  </si>
  <si>
    <t>-1816522678</t>
  </si>
  <si>
    <t>https://podminky.urs.cz/item/CS_URS_2024_01/711531110</t>
  </si>
  <si>
    <t>2,375*0,55*2+2,375*2,35*2</t>
  </si>
  <si>
    <t>3,14*5,875*5,875*2-2,075*2,10*2</t>
  </si>
  <si>
    <t>((3,14*5,925*5,925-3,14*5,775*5,775)*2+3,14*11,75*5,60*2)*2</t>
  </si>
  <si>
    <t>252</t>
  </si>
  <si>
    <t>709367949</t>
  </si>
  <si>
    <t>(3,14*5,875*5,875*2-2,075*2,10*2)*1,10</t>
  </si>
  <si>
    <t>((3,14*5,925*5,925-3,14*5,775*5,775)*2+3,14*11,75*5,60*2)*2*1,10</t>
  </si>
  <si>
    <t xml:space="preserve">25,605*1,15              "viz položka 711132101</t>
  </si>
  <si>
    <t>253</t>
  </si>
  <si>
    <t>69311082</t>
  </si>
  <si>
    <t>geotextilie netkaná separační, ochranná, filtrační, drenážní PP 500g/m2</t>
  </si>
  <si>
    <t>-238762170</t>
  </si>
  <si>
    <t>(2,375*0,55*2+2,375*2,35*2)*1,10</t>
  </si>
  <si>
    <t>254</t>
  </si>
  <si>
    <t>69331044</t>
  </si>
  <si>
    <t>rohož drenážní PE nelaminovaná 900g/m2</t>
  </si>
  <si>
    <t>2063145534</t>
  </si>
  <si>
    <t>13,775*1,10</t>
  </si>
  <si>
    <t>255</t>
  </si>
  <si>
    <t>711541164</t>
  </si>
  <si>
    <t>Provedení izolace potrubí, nádrží, stok a kanalizačních šachet pásy přitavením NAIP</t>
  </si>
  <si>
    <t>1932901013</t>
  </si>
  <si>
    <t>https://podminky.urs.cz/item/CS_URS_2024_01/711541164</t>
  </si>
  <si>
    <t>3,14*5,775*5,775*2-2,375*2,43*2+2,375*0,25*2+2,375*0,48*2+2,375*2,35*2+(0,48+2,43)/2*1,20*2*2</t>
  </si>
  <si>
    <t>((3,14*5,925*5,925-3,14*5,775*5,775)*2+3,14*11,55*5,60*2+3,14*11,55*1,00)*2</t>
  </si>
  <si>
    <t>256</t>
  </si>
  <si>
    <t>62853004</t>
  </si>
  <si>
    <t>pás asfaltový natavitelný modifikovaný SBS s vložkou ze skleněné tkaniny a spalitelnou PE fólií nebo jemnozrnným minerálním posypem na horním povrchu tl 4,0mm</t>
  </si>
  <si>
    <t>-490411684</t>
  </si>
  <si>
    <t xml:space="preserve">7,00*4,25*1,15                   "P1</t>
  </si>
  <si>
    <t xml:space="preserve">(4,55*0,15+3,25*0,15+5,55*0,15*2+5,35*4,45+(4,75+0,65)*2*0,10)*1,15      "P2 viz přílohy PD : D.1.1.15</t>
  </si>
  <si>
    <t xml:space="preserve">182,364*1,20          "viz 711412011</t>
  </si>
  <si>
    <t>(3,14*5,775*5,775*2-2,375*2,43*2)*1,20</t>
  </si>
  <si>
    <t>((3,14*5,925*5,925-3,14*5,775*5,775)*2+3,14*11,55*5,60*2)*1,20</t>
  </si>
  <si>
    <t xml:space="preserve">72,534*1,20           "viz 711541165X04</t>
  </si>
  <si>
    <t>257</t>
  </si>
  <si>
    <t>62855003</t>
  </si>
  <si>
    <t>pás asfaltový natavitelný modifikovaný SBS s vložkou z polyesterové rohože a hrubozrnným břidličným posypem na horním povrchu tl 4,0mm</t>
  </si>
  <si>
    <t>-1394283141</t>
  </si>
  <si>
    <t>((3,14*5,775*5,775*2-2,375*2,43*2)+2,375*0,25*2+2,375*0,48*2+2,375*2,35*2+(0,48+2,43)/2*1,20*2*2)*1,20</t>
  </si>
  <si>
    <t>((3,14*5,925*5,925-3,14*5,775*5,775)*2+3,14*11,55*5,60*2+3,14*11,55*1,00*2)*1,20</t>
  </si>
  <si>
    <t>258</t>
  </si>
  <si>
    <t>62856011</t>
  </si>
  <si>
    <t>pás asfaltový natavitelný modifikovaný SBS s vložkou z hliníkové fólie s textilií a spalitelnou PE fólií nebo jemnozrnným minerálním posypem na horním povrchu tl 4,0mm</t>
  </si>
  <si>
    <t>2070857030</t>
  </si>
  <si>
    <t>(2,375*0,25*2+2,375*0,48*2+2,375*2,35*2+(0,48+2,43)/2*1,20*2*2)*1,20</t>
  </si>
  <si>
    <t>259</t>
  </si>
  <si>
    <t>711541165X04</t>
  </si>
  <si>
    <t>Provedení izolace potrubí, nádrží, stok a kanalizačních šachet pásy přitavením NAIP bodově</t>
  </si>
  <si>
    <t>524028273</t>
  </si>
  <si>
    <t xml:space="preserve">3,14*11,55*1,00*2              "viz přílohy PD : D.1.1.15</t>
  </si>
  <si>
    <t>260</t>
  </si>
  <si>
    <t>998711101</t>
  </si>
  <si>
    <t>Přesun hmot pro izolace proti vodě, vlhkosti a plynům stanovený z hmotnosti přesunovaného materiálu vodorovná dopravní vzdálenost do 50 m základní v objektech výšky do 6 m</t>
  </si>
  <si>
    <t>-1347313391</t>
  </si>
  <si>
    <t>https://podminky.urs.cz/item/CS_URS_2024_01/998711101</t>
  </si>
  <si>
    <t>712</t>
  </si>
  <si>
    <t>Povlakové krytiny</t>
  </si>
  <si>
    <t>261</t>
  </si>
  <si>
    <t>712311111</t>
  </si>
  <si>
    <t>Provedení povlakové krytiny střech plochých do 10° natěradly a tmely za studena nátěrem suspensí asfaltovou</t>
  </si>
  <si>
    <t>-1382697112</t>
  </si>
  <si>
    <t>https://podminky.urs.cz/item/CS_URS_2024_01/712311111</t>
  </si>
  <si>
    <t xml:space="preserve">6,50*3,75+5,00*3,75              "viz přílohy PD : D.1.1.15</t>
  </si>
  <si>
    <t>262</t>
  </si>
  <si>
    <t>712331111</t>
  </si>
  <si>
    <t>Provedení povlakové krytiny střech plochých do 10° pásy na sucho podkladní samolepící asfaltový pás</t>
  </si>
  <si>
    <t>357004753</t>
  </si>
  <si>
    <t>https://podminky.urs.cz/item/CS_URS_2024_01/712331111</t>
  </si>
  <si>
    <t xml:space="preserve">2,375*0,48*2                           "viz přílohy PD : D.1.1.15</t>
  </si>
  <si>
    <t>263</t>
  </si>
  <si>
    <t>712340832</t>
  </si>
  <si>
    <t>Odstranění povlakové krytiny střech plochých do 10° z přitavených pásů NAIP v plné ploše dvouvrstvé</t>
  </si>
  <si>
    <t>2133158761</t>
  </si>
  <si>
    <t>https://podminky.urs.cz/item/CS_URS_2024_01/712340832</t>
  </si>
  <si>
    <t xml:space="preserve">(3,14*5,775*5,775-2,483*2,375+(0,55+2,35)*2,375)*2           "viz přílohy PD : D.1.1.6</t>
  </si>
  <si>
    <t>264</t>
  </si>
  <si>
    <t>712341659</t>
  </si>
  <si>
    <t>Provedení povlakové krytiny střech plochých do 10° pásy přitavením NAIP bodově</t>
  </si>
  <si>
    <t>-1307183939</t>
  </si>
  <si>
    <t>https://podminky.urs.cz/item/CS_URS_2024_01/712341659</t>
  </si>
  <si>
    <t xml:space="preserve">(3,14*5,775*5,775*2-2,375*2,43*2)*2              "viz přílohy PD : D.1.1.15</t>
  </si>
  <si>
    <t>265</t>
  </si>
  <si>
    <t>1869801805</t>
  </si>
  <si>
    <t>395,799/2*1,15</t>
  </si>
  <si>
    <t>266</t>
  </si>
  <si>
    <t>-1987425363</t>
  </si>
  <si>
    <t>395,799/2*1,15+29,488*1,20</t>
  </si>
  <si>
    <t>267</t>
  </si>
  <si>
    <t>712363615X06</t>
  </si>
  <si>
    <t>Provedení povlakové krytiny střech plochých do 10° s mechanicky kotvenou izolací včetně položení fólie a horkovzdušného svaření tl. tepelné izolace přes 240 mm budovy výšky do 18 m, kotvené do betonu</t>
  </si>
  <si>
    <t>1279021296</t>
  </si>
  <si>
    <t xml:space="preserve">6,30*3,55+4,90*3,55              "viz přílohy PD : D.1.1.15</t>
  </si>
  <si>
    <t>268</t>
  </si>
  <si>
    <t>712391171</t>
  </si>
  <si>
    <t>Provedení povlakové krytiny střech plochých do 10° -ostatní práce provedení vrstvy textilní podkladní</t>
  </si>
  <si>
    <t>-667943119</t>
  </si>
  <si>
    <t>https://podminky.urs.cz/item/CS_URS_2024_01/712391171</t>
  </si>
  <si>
    <t>269</t>
  </si>
  <si>
    <t>712391172</t>
  </si>
  <si>
    <t>Provedení povlakové krytiny střech plochých do 10° -ostatní práce provedení vrstvy textilní ochranné</t>
  </si>
  <si>
    <t>1379597553</t>
  </si>
  <si>
    <t>https://podminky.urs.cz/item/CS_URS_2024_01/712391172</t>
  </si>
  <si>
    <t>270</t>
  </si>
  <si>
    <t>712391392X04</t>
  </si>
  <si>
    <t>Provedení povlakové krytiny střech plochých do 10° - ostatní práce dokončení izolace násypem z přepraného kameniva oblého frakce 8 -16 mm nebo 16 - 32 mm tl. 50 mm</t>
  </si>
  <si>
    <t>-927767538</t>
  </si>
  <si>
    <t>271</t>
  </si>
  <si>
    <t>583374001X05</t>
  </si>
  <si>
    <t>Přeprané kamenivo oblé frakce 8 -16 mm nebo 16 - 32 mm</t>
  </si>
  <si>
    <t>-1015746398</t>
  </si>
  <si>
    <t>39,760*0,05*1,800</t>
  </si>
  <si>
    <t>272</t>
  </si>
  <si>
    <t>712631112X01</t>
  </si>
  <si>
    <t>Provedení povlakové krytiny střech šikmých přes 30° pásy na sucho podkladní samolepící asfaltový pás</t>
  </si>
  <si>
    <t>1038930824</t>
  </si>
  <si>
    <t xml:space="preserve">2,375*2,35*2                     "viz přílohy PD : D.1.1.15</t>
  </si>
  <si>
    <t>273</t>
  </si>
  <si>
    <t>712811111</t>
  </si>
  <si>
    <t>Provedení povlakové krytiny střech samostatným vytažením izolačního povlaku za studena na konstrukce převyšující úroveň střechy, nátěrem suspensí asfaltovou</t>
  </si>
  <si>
    <t>-1058848845</t>
  </si>
  <si>
    <t>https://podminky.urs.cz/item/CS_URS_2024_01/712811111</t>
  </si>
  <si>
    <t xml:space="preserve">(7,00+3,75)*2*0,25+(6,50+3,75)*2*0,60+(5,25*2+3,75)*0,25+(5,00*2+3,75)*0,60  </t>
  </si>
  <si>
    <t>"viz přílohy PD : D.1.1.15</t>
  </si>
  <si>
    <t>274</t>
  </si>
  <si>
    <t>842245415</t>
  </si>
  <si>
    <t>(43,125+29,488)*0,40</t>
  </si>
  <si>
    <t>275</t>
  </si>
  <si>
    <t>712831101</t>
  </si>
  <si>
    <t>Provedení povlakové krytiny střech samostatným vytažením izolačního povlaku pásy na sucho na konstrukce převyšující úroveň střechy, AIP, NAIP nebo tkaninou</t>
  </si>
  <si>
    <t>1935654934</t>
  </si>
  <si>
    <t>https://podminky.urs.cz/item/CS_URS_2024_01/712831101</t>
  </si>
  <si>
    <t xml:space="preserve">((7,00+3,55)*2*0,35+(6,30+3,55)*2*0,42+(5,25*2+3,55)*0,35+(4,90*2+3,55)*0,42)*2      </t>
  </si>
  <si>
    <t>276</t>
  </si>
  <si>
    <t>1730568537</t>
  </si>
  <si>
    <t>(39,760+39,760+52,367)*1,05</t>
  </si>
  <si>
    <t>277</t>
  </si>
  <si>
    <t>712831112X02</t>
  </si>
  <si>
    <t>Provedení povlakové krytiny střech samostatným vytažením izolačního povlaku pásy na sucho na konstrukce převyšující úroveň střechy podkladní samolepící asfaltový pás</t>
  </si>
  <si>
    <t>1228907958</t>
  </si>
  <si>
    <t xml:space="preserve">2,375*0,25*2               "viz přílohy PD : D.1.1.15</t>
  </si>
  <si>
    <t>278</t>
  </si>
  <si>
    <t>628530111X03</t>
  </si>
  <si>
    <t>pás asfaltový samolepicí modifikovaný SBS tl 3,0 mm s vložkou ze skleněné tkaniny se spalitelnou fólií nebo jemnozrnným minerálním posypem nebo textilií na horním povrchu</t>
  </si>
  <si>
    <t>1954906271</t>
  </si>
  <si>
    <t>(2,28+11,163+1,188)*1,20</t>
  </si>
  <si>
    <t>279</t>
  </si>
  <si>
    <t>712841559</t>
  </si>
  <si>
    <t>Provedení povlakové krytiny střech samostatným vytažením izolačního povlaku pásy přitavením na konstrukce převyšující úroveň střechy, NAIP</t>
  </si>
  <si>
    <t>260482589</t>
  </si>
  <si>
    <t>https://podminky.urs.cz/item/CS_URS_2024_01/712841559</t>
  </si>
  <si>
    <t>280</t>
  </si>
  <si>
    <t>712861703</t>
  </si>
  <si>
    <t>Provedení povlakové krytiny střech samostatným vytažením izolačního povlaku fólií na konstrukce převyšující úroveň střechy, přilepenou lepidlem v plné ploše</t>
  </si>
  <si>
    <t>1907060477</t>
  </si>
  <si>
    <t>https://podminky.urs.cz/item/CS_URS_2024_01/712861703</t>
  </si>
  <si>
    <t>(7,00+3,55)*2*0,35+(6,30+3,55)*2*0,42+(5,25*2+3,55)*0,35+(4,90*2+3,55)*0,42</t>
  </si>
  <si>
    <t>281</t>
  </si>
  <si>
    <t>283290531X07</t>
  </si>
  <si>
    <t>fólie hydroizolační střešní PVC-P s výztužnou vložkou z PES (polyesteru) určená k mechanickému kotvení a přitížení s UV stabilizací barva tmavě šedá (RAL 7012) mechanicky kotvená tl 1,5 mm</t>
  </si>
  <si>
    <t>1501942450</t>
  </si>
  <si>
    <t>39,760*1,15+26,184*1,20</t>
  </si>
  <si>
    <t>282</t>
  </si>
  <si>
    <t>712998004</t>
  </si>
  <si>
    <t>Provedení povlakové krytiny střech - ostatní práce montáž odvodňovacího prvku atikového chrliče z PVC na dešťovou vodu DN 110</t>
  </si>
  <si>
    <t>1319536590</t>
  </si>
  <si>
    <t>https://podminky.urs.cz/item/CS_URS_2024_01/712998004</t>
  </si>
  <si>
    <t xml:space="preserve">4              "STV1 viz přílohy PD : D.1.1.14</t>
  </si>
  <si>
    <t>283</t>
  </si>
  <si>
    <t>712998106</t>
  </si>
  <si>
    <t>Provedení povlakové krytiny střech - ostatní práce montáž odvodňovacího prvku doplňků ochranného koše chrliče</t>
  </si>
  <si>
    <t>1521720037</t>
  </si>
  <si>
    <t>https://podminky.urs.cz/item/CS_URS_2024_01/712998106</t>
  </si>
  <si>
    <t>284</t>
  </si>
  <si>
    <t>28342470</t>
  </si>
  <si>
    <t>chrlič atikový DN 110 s manžetou pro hydroizolaci z PVC-P</t>
  </si>
  <si>
    <t>344177514</t>
  </si>
  <si>
    <t>285</t>
  </si>
  <si>
    <t>28349100</t>
  </si>
  <si>
    <t>koš perforovaný ochranný pro odvodnění ploché střechy s kačírkem 100mm</t>
  </si>
  <si>
    <t>-848381964</t>
  </si>
  <si>
    <t>286</t>
  </si>
  <si>
    <t>28341111STV1</t>
  </si>
  <si>
    <t xml:space="preserve">hliníková šachta pro střechy s kačírkem pro chrliče materiál hliník rozměry šachty 250 x 150 x 100 mm (výška nad úroveň izolace je 100 mm) </t>
  </si>
  <si>
    <t>901019996</t>
  </si>
  <si>
    <t>287</t>
  </si>
  <si>
    <t>998712101</t>
  </si>
  <si>
    <t>Přesun hmot pro povlakové krytiny stanovený z hmotnosti přesunovaného materiálu vodorovná dopravní vzdálenost do 50 m základní v objektech výšky do 6 m</t>
  </si>
  <si>
    <t>1533572662</t>
  </si>
  <si>
    <t>https://podminky.urs.cz/item/CS_URS_2024_01/998712101</t>
  </si>
  <si>
    <t>713</t>
  </si>
  <si>
    <t>Izolace tepelné</t>
  </si>
  <si>
    <t>288</t>
  </si>
  <si>
    <t>713131141</t>
  </si>
  <si>
    <t>Montáž tepelné izolace stěn rohožemi, pásy, deskami, dílci, bloky (izolační materiál ve specifikaci) lepením celoplošně bez mechanického kotvení</t>
  </si>
  <si>
    <t>-764870261</t>
  </si>
  <si>
    <t>https://podminky.urs.cz/item/CS_URS_2024_01/713131141</t>
  </si>
  <si>
    <t xml:space="preserve">2,375*2,35*2+(0,48+2,43)/2*1,20*2*2             "tl. 150 mm</t>
  </si>
  <si>
    <t xml:space="preserve">3,14*11,75*0,90*2                   "tl. 100 mm</t>
  </si>
  <si>
    <t xml:space="preserve">(4,75+0,65)*2*1,025          "tl. 50 mm</t>
  </si>
  <si>
    <t xml:space="preserve">2,10*0,16*2*2        "viz přílohy PD : D.1.2a.3</t>
  </si>
  <si>
    <t>289</t>
  </si>
  <si>
    <t>28376417</t>
  </si>
  <si>
    <t>deska XPS hrana polodrážková a hladký povrch 300kPA λ=0,035 tl 50mm</t>
  </si>
  <si>
    <t>2118859397</t>
  </si>
  <si>
    <t>11,070*1,05</t>
  </si>
  <si>
    <t>290</t>
  </si>
  <si>
    <t>713131151</t>
  </si>
  <si>
    <t>Montáž tepelné izolace stěn rohožemi, pásy, deskami, dílci, bloky (izolační materiál ve specifikaci) vložením jednovrstvě</t>
  </si>
  <si>
    <t>846833350</t>
  </si>
  <si>
    <t>https://podminky.urs.cz/item/CS_URS_2024_01/713131151</t>
  </si>
  <si>
    <t xml:space="preserve">10,15*0,25+3,95*0,25+13,40*0,25+7,90*0,25         "V1 V2 V3 V4 viz přílohy PD : D.1.2a.3</t>
  </si>
  <si>
    <t xml:space="preserve">2,10*0,28*2        "viz přílohy PD : D.1.2a.3</t>
  </si>
  <si>
    <t>291</t>
  </si>
  <si>
    <t>28376035</t>
  </si>
  <si>
    <t>deska EPS grafitová fasádní λ=0,032 tl 70mm</t>
  </si>
  <si>
    <t>1316468457</t>
  </si>
  <si>
    <t>8,850*1,05</t>
  </si>
  <si>
    <t>292</t>
  </si>
  <si>
    <t>28372305</t>
  </si>
  <si>
    <t>deska EPS 100 pro konstrukce s běžným zatížením λ=0,037 tl 50mm</t>
  </si>
  <si>
    <t>-1246099773</t>
  </si>
  <si>
    <t xml:space="preserve">2,10*(0,28+0,16*2)*2*1,20        "viz přílohy PD : D.1.2a.3</t>
  </si>
  <si>
    <t>293</t>
  </si>
  <si>
    <t>713141131</t>
  </si>
  <si>
    <t>Montáž tepelné izolace střech plochých rohožemi, pásy, deskami, dílci, bloky (izolační materiál ve specifikaci) přilepenými za studena jednovrstvá zplna</t>
  </si>
  <si>
    <t>319258394</t>
  </si>
  <si>
    <t>https://podminky.urs.cz/item/CS_URS_2024_01/713141131</t>
  </si>
  <si>
    <t>2,375*0,55*2</t>
  </si>
  <si>
    <t>294</t>
  </si>
  <si>
    <t>28376426</t>
  </si>
  <si>
    <t>deska XPS hrana polodrážková a hladký povrch 300kPA λ=0,035 tl 150mm</t>
  </si>
  <si>
    <t>-1839875826</t>
  </si>
  <si>
    <t>(18,147+2,613)*1,20</t>
  </si>
  <si>
    <t>295</t>
  </si>
  <si>
    <t>28376422</t>
  </si>
  <si>
    <t>deska XPS hrana polodrážková a hladký povrch 300kPA λ=0,035 tl 100mm</t>
  </si>
  <si>
    <t>1641295370</t>
  </si>
  <si>
    <t>66,411*1,20+208,043*1,15</t>
  </si>
  <si>
    <t>296</t>
  </si>
  <si>
    <t>713141151</t>
  </si>
  <si>
    <t>Montáž tepelné izolace střech plochých rohožemi, pásy, deskami, dílci, bloky (izolační materiál ve specifikaci) kladenými volně jednovrstvá</t>
  </si>
  <si>
    <t>-313171650</t>
  </si>
  <si>
    <t>https://podminky.urs.cz/item/CS_URS_2024_01/713141151</t>
  </si>
  <si>
    <t xml:space="preserve">6,30*3,55+4,90*3,55              "viz přílohy PD : D.1.1.14</t>
  </si>
  <si>
    <t>297</t>
  </si>
  <si>
    <t>28375991</t>
  </si>
  <si>
    <t>deska EPS 150 pro konstrukce s vysokým zatížením λ=0,035 tl 160mm</t>
  </si>
  <si>
    <t>463510006</t>
  </si>
  <si>
    <t>39,760*1,05</t>
  </si>
  <si>
    <t>298</t>
  </si>
  <si>
    <t>713141212</t>
  </si>
  <si>
    <t>Montáž tepelné izolace střech plochých atikovými klíny přilepenými za studena nízkoexpanzní (PUR) pěnou</t>
  </si>
  <si>
    <t>-1063610289</t>
  </si>
  <si>
    <t>https://podminky.urs.cz/item/CS_URS_2024_01/713141212</t>
  </si>
  <si>
    <t xml:space="preserve">(7,00+4,25)*2+5,25*2+4,25               "viz přílohy PD : D.1.1.14</t>
  </si>
  <si>
    <t>299</t>
  </si>
  <si>
    <t>28376142</t>
  </si>
  <si>
    <t>klín izolační spád do 5% EPS 150</t>
  </si>
  <si>
    <t>1633351080</t>
  </si>
  <si>
    <t xml:space="preserve">((7,00+4,25)*2+5,25*2+4,25)*0,25*0,10*1,10            </t>
  </si>
  <si>
    <t>((4,325*3,55+2,925*3,55)*0,20+1,975*3,55*0,10*2)*1,10</t>
  </si>
  <si>
    <t>300</t>
  </si>
  <si>
    <t>713141263</t>
  </si>
  <si>
    <t>Montáž tepelné izolace střech plochých mechanické přikotvení šrouby včetně dodávky šroubů, bez položení tepelné izolace tl. izolace přes 240 mm do betonu</t>
  </si>
  <si>
    <t>-385660802</t>
  </si>
  <si>
    <t>https://podminky.urs.cz/item/CS_URS_2024_01/713141263</t>
  </si>
  <si>
    <t>301</t>
  </si>
  <si>
    <t>713141311</t>
  </si>
  <si>
    <t>Montáž tepelné izolace střech plochých spádovými klíny v ploše kladenými volně</t>
  </si>
  <si>
    <t>1364883497</t>
  </si>
  <si>
    <t>https://podminky.urs.cz/item/CS_URS_2024_01/713141311</t>
  </si>
  <si>
    <t xml:space="preserve">4,325*3,55+2,925*3,55              "viz přílohy PD : D.1.1.14</t>
  </si>
  <si>
    <t>302</t>
  </si>
  <si>
    <t>713141312</t>
  </si>
  <si>
    <t>Montáž tepelné izolace střech plochých dvouspádovými klíny (úžlabními) kladenými volně</t>
  </si>
  <si>
    <t>-2096215709</t>
  </si>
  <si>
    <t>https://podminky.urs.cz/item/CS_URS_2024_01/713141312</t>
  </si>
  <si>
    <t xml:space="preserve">1,975*3,55*2              "viz přílohy PD : D.1.1.14</t>
  </si>
  <si>
    <t>303</t>
  </si>
  <si>
    <t>713141396</t>
  </si>
  <si>
    <t>Montáž tepelné izolace střech plochých na konstrukce stěn převyšující úroveň střechy např. atiky, prostupy střešní krytinou do výšky 1 000 mm přilepenými za studena nízkoexpanzní (PUR) pěnou</t>
  </si>
  <si>
    <t>-1379666891</t>
  </si>
  <si>
    <t>https://podminky.urs.cz/item/CS_URS_2024_01/713141396</t>
  </si>
  <si>
    <t>(6,50+3,55)*2*0,60+(5,00*2+3,55)*0,60</t>
  </si>
  <si>
    <t>304</t>
  </si>
  <si>
    <t>28375914</t>
  </si>
  <si>
    <t>deska EPS 150 pro konstrukce s vysokým zatížením λ=0,035 tl 100mm</t>
  </si>
  <si>
    <t>-838067846</t>
  </si>
  <si>
    <t>20,190*1,05</t>
  </si>
  <si>
    <t>305</t>
  </si>
  <si>
    <t>713141414</t>
  </si>
  <si>
    <t>Montáž tepelné izolace střech plochých mechanické přikotvení spádových klínů teleskopickými hmoždinkami včetně dodávky teleskopických hmoždinek, bez položení tepelné izolace pro jednospádové klíny v ploše, tl. izolace přes 170 do 250 mm</t>
  </si>
  <si>
    <t>-836953761</t>
  </si>
  <si>
    <t>https://podminky.urs.cz/item/CS_URS_2024_01/713141414</t>
  </si>
  <si>
    <t>306</t>
  </si>
  <si>
    <t>713141422</t>
  </si>
  <si>
    <t>Montáž tepelné izolace střech plochých mechanické přikotvení spádových klínů teleskopickými hmoždinkami včetně dodávky teleskopických hmoždinek, bez položení tepelné izolace pro dvouspádové klíny, tl. izolace přes 90 do 130 mm</t>
  </si>
  <si>
    <t>-709519526</t>
  </si>
  <si>
    <t>https://podminky.urs.cz/item/CS_URS_2024_01/713141422</t>
  </si>
  <si>
    <t>307</t>
  </si>
  <si>
    <t>998713101</t>
  </si>
  <si>
    <t>Přesun hmot pro izolace tepelné stanovený z hmotnosti přesunovaného materiálu vodorovná dopravní vzdálenost do 50 m s užitím mechanizace v objektech výšky do 6 m</t>
  </si>
  <si>
    <t>-225568705</t>
  </si>
  <si>
    <t>https://podminky.urs.cz/item/CS_URS_2024_01/998713101</t>
  </si>
  <si>
    <t>762</t>
  </si>
  <si>
    <t>Konstrukce tesařské</t>
  </si>
  <si>
    <t>308</t>
  </si>
  <si>
    <t>762361322X02</t>
  </si>
  <si>
    <t>Konstrukční vrstva pod klempířské prvky pro oplechování horních ploch zdí a nadezdívek (atik) z vodovzdorných překližek hladkých foliovaných z bžízových dýh kotvených do železobetonového věnce tloušťky desky 21 mm včetně montáže</t>
  </si>
  <si>
    <t>-904882495</t>
  </si>
  <si>
    <t xml:space="preserve">(23,00+15,00)*0,36              "7/K 8/K viz přílohy PD : D.1.1.22</t>
  </si>
  <si>
    <t>309</t>
  </si>
  <si>
    <t>998762111</t>
  </si>
  <si>
    <t>Přesun hmot pro konstrukce tesařské stanovený z hmotnosti přesunovaného materiálu vodorovná dopravní vzdálenost do 50 m s omezením mechanizace v objektech výšky do 6 m</t>
  </si>
  <si>
    <t>1921422124</t>
  </si>
  <si>
    <t>https://podminky.urs.cz/item/CS_URS_2024_01/998762111</t>
  </si>
  <si>
    <t>764</t>
  </si>
  <si>
    <t>Konstrukce klempířské</t>
  </si>
  <si>
    <t>310</t>
  </si>
  <si>
    <t>764011614</t>
  </si>
  <si>
    <t>Podkladní plech z pozinkovaného plechu s povrchovou úpravou rš 330 mm</t>
  </si>
  <si>
    <t>-897920275</t>
  </si>
  <si>
    <t>https://podminky.urs.cz/item/CS_URS_2024_01/764011614</t>
  </si>
  <si>
    <t xml:space="preserve">23,00+15,00         "7/K 8/K viz přílohy PD : D.1.1.22</t>
  </si>
  <si>
    <t>311</t>
  </si>
  <si>
    <t>764011624</t>
  </si>
  <si>
    <t>Dilatační lišta z pozinkovaného plechu s povrchovou úpravou připojovací, včetně tmelení rš 200 mm</t>
  </si>
  <si>
    <t>1757716136</t>
  </si>
  <si>
    <t>https://podminky.urs.cz/item/CS_URS_2024_01/764011624</t>
  </si>
  <si>
    <t xml:space="preserve">3,60         "9/K viz přílohy PD : D.1.1.22</t>
  </si>
  <si>
    <t>312</t>
  </si>
  <si>
    <t>764212634</t>
  </si>
  <si>
    <t>Oplechování střešních prvků z pozinkovaného plechu s povrchovou úpravou štítu závětrnou lištou rš 330 mm</t>
  </si>
  <si>
    <t>1192568435</t>
  </si>
  <si>
    <t>https://podminky.urs.cz/item/CS_URS_2024_01/764212634</t>
  </si>
  <si>
    <t>313</t>
  </si>
  <si>
    <t>7642147X5K</t>
  </si>
  <si>
    <t>Systémové klempířské prvky pro foliovou střešní krytinu z PVC-P poplastované plechy RAL7015 tmavě šedá přizpůsobený odstín střešní krytině včetně montáže dle přílohy PD : D.1.1.22 ozn.5/K</t>
  </si>
  <si>
    <t>-2089328012</t>
  </si>
  <si>
    <t xml:space="preserve">1         "5/K viz přílohy PD : D.1.1.22</t>
  </si>
  <si>
    <t>314</t>
  </si>
  <si>
    <t>7642147X6K</t>
  </si>
  <si>
    <t>Systémové klempířské prvky pro foliovou střešní krytinu z PVC-P poplastované plechy RAL7015 tmavě šedá přizpůsobený odstín střešní krytině včetně montáže dle přílohy PD : D.1.1.22 ozn.6/K</t>
  </si>
  <si>
    <t>-832137740</t>
  </si>
  <si>
    <t xml:space="preserve">1         "6/K viz přílohy PD : D.1.1.22</t>
  </si>
  <si>
    <t>315</t>
  </si>
  <si>
    <t>764315635</t>
  </si>
  <si>
    <t>Lemování trub, konzol, držáků a ostatních kusových prvků z pozinkovaného plechu s povrchovou úpravou střech s krytinou prostupovou manžetou přes 200 do 300 mm</t>
  </si>
  <si>
    <t>813134434</t>
  </si>
  <si>
    <t>https://podminky.urs.cz/item/CS_URS_2024_01/764315635</t>
  </si>
  <si>
    <t xml:space="preserve">1+1         "10/K 11/K viz přílohy PD : D.1.1.22</t>
  </si>
  <si>
    <t>316</t>
  </si>
  <si>
    <t>76431563612K</t>
  </si>
  <si>
    <t>Lemování trub, konzol, držáků a ostatních kusových prvků z pozinkovaného plechu s povrchovou úpravou střech s krytinou prostupovou manžetou přes 300 mm</t>
  </si>
  <si>
    <t>-1760363696</t>
  </si>
  <si>
    <t xml:space="preserve">1         "12/K viz přílohy PD : D.1.1.22</t>
  </si>
  <si>
    <t>317</t>
  </si>
  <si>
    <t>764511662</t>
  </si>
  <si>
    <t>Žlab podokapní z pozinkovaného plechu s povrchovou úpravou včetně háků a čel kotlík hranatý, rš žlabu/průměr svodu 330/100 mm</t>
  </si>
  <si>
    <t>1727028595</t>
  </si>
  <si>
    <t>https://podminky.urs.cz/item/CS_URS_2024_01/764511662</t>
  </si>
  <si>
    <t xml:space="preserve">2+2         "1/K 3/K viz přílohy PD : D.1.1.22</t>
  </si>
  <si>
    <t>318</t>
  </si>
  <si>
    <t>764511914</t>
  </si>
  <si>
    <t>Úprava sběrného kotlíku vytvoření potřebného otvoru na zadní straně dle průměru vývodu z ploché střechy a ukotvení na fasádu včetné dodání potřebného materiálu</t>
  </si>
  <si>
    <t>1402172232</t>
  </si>
  <si>
    <t>319</t>
  </si>
  <si>
    <t>764518622</t>
  </si>
  <si>
    <t>Svod z pozinkovaného plechu s upraveným povrchem včetně objímek, kolen a odskoků kruhový, průměru 100 mm</t>
  </si>
  <si>
    <t>-1758242477</t>
  </si>
  <si>
    <t>https://podminky.urs.cz/item/CS_URS_2024_01/764518622</t>
  </si>
  <si>
    <t xml:space="preserve">2,00+3,00         "2/K 4/K viz přílohy PD : D.1.1.22</t>
  </si>
  <si>
    <t>320</t>
  </si>
  <si>
    <t>998764111</t>
  </si>
  <si>
    <t>Přesun hmot pro konstrukce klempířské stanovený z hmotnosti přesunovaného materiálu vodorovná dopravní vzdálenost do 50 m s omezením mechanizace v objektech výšky do 6 m</t>
  </si>
  <si>
    <t>-1768609721</t>
  </si>
  <si>
    <t>https://podminky.urs.cz/item/CS_URS_2024_01/998764111</t>
  </si>
  <si>
    <t>766</t>
  </si>
  <si>
    <t>Konstrukce truhlářské</t>
  </si>
  <si>
    <t>321</t>
  </si>
  <si>
    <t>766660001</t>
  </si>
  <si>
    <t>Montáž dveřních křídel dřevěných nebo plastových otevíravých do ocelové zárubně povrchově upravených jednokřídlových, šířky do 800 mm</t>
  </si>
  <si>
    <t>-1059722006</t>
  </si>
  <si>
    <t>https://podminky.urs.cz/item/CS_URS_2024_01/766660001</t>
  </si>
  <si>
    <t xml:space="preserve">1+1         "PD2 PD3 viz přílohy PD : D.1.1.19</t>
  </si>
  <si>
    <t>322</t>
  </si>
  <si>
    <t>611405311PD2</t>
  </si>
  <si>
    <t>dveře jednokřídlé plastové vnitřní pravé bílé (RAL 9010) plná výplň rámová plastová zárubeň kování zámek hliníkový práh výšky max. 20 mm včetně všech doplňků 800 x 1 300 mm (včetně zárubně) dle přílohy PD : D.1.1.20 ozn. PD2</t>
  </si>
  <si>
    <t>-1145227776</t>
  </si>
  <si>
    <t>323</t>
  </si>
  <si>
    <t>611405321PD3</t>
  </si>
  <si>
    <t>dveře jednokřídlé plastové vnitřní levé bílé (RAL 9010) plná výplň rámová plastová zárubeň kování zámek hliníkový práh výšky max. 20 mm včetně všech doplňků 800 x 1 300 mm (včetně zárubně) dle přílohy PD : D.1.1.20 ozn. PD3</t>
  </si>
  <si>
    <t>-145868498</t>
  </si>
  <si>
    <t>324</t>
  </si>
  <si>
    <t>766660002</t>
  </si>
  <si>
    <t>Montáž dveřních křídel dřevěných nebo plastových otevíravých do ocelové zárubně povrchově upravených jednokřídlových, šířky přes 800 mm</t>
  </si>
  <si>
    <t>884583868</t>
  </si>
  <si>
    <t>https://podminky.urs.cz/item/CS_URS_2024_01/766660002</t>
  </si>
  <si>
    <t xml:space="preserve">1         "PD1 viz přílohy PD : D.1.1.19</t>
  </si>
  <si>
    <t>325</t>
  </si>
  <si>
    <t>611405311PD1</t>
  </si>
  <si>
    <t>dveře jednokřídlé plastové vnitřní pravé bílé (RAL 9010) plná výplň rámová plastová zárubeň kování zámek stavěč křídla nerez podlahová zarážka nerez včetně všech doplňků 1 100 x 2 150 mm (včetně zárubně) dle přílohy PD : D.1.1.20 ozn. PD1</t>
  </si>
  <si>
    <t>1857912492</t>
  </si>
  <si>
    <t>326</t>
  </si>
  <si>
    <t>998766111</t>
  </si>
  <si>
    <t>Přesun hmot pro konstrukce truhlářské stanovený z hmotnosti přesunovaného materiálu vodorovná dopravní vzdálenost do 50 m s omezením mechanizace v objektech výšky do 6 m</t>
  </si>
  <si>
    <t>884942739</t>
  </si>
  <si>
    <t>https://podminky.urs.cz/item/CS_URS_2024_01/998766111</t>
  </si>
  <si>
    <t>767</t>
  </si>
  <si>
    <t>Konstrukce zámečnické</t>
  </si>
  <si>
    <t>327</t>
  </si>
  <si>
    <t>767161123</t>
  </si>
  <si>
    <t>Montáž zábradlí rovného z trubek nebo tenkostěnných profilů na ocelovou konstrukci, hmotnosti 1 m zábradlí do 20 kg</t>
  </si>
  <si>
    <t>1815950783</t>
  </si>
  <si>
    <t>https://podminky.urs.cz/item/CS_URS_2024_01/767161123</t>
  </si>
  <si>
    <t xml:space="preserve">11,00         "Z15 viz přílohy PD : D.1.1.21</t>
  </si>
  <si>
    <t>328</t>
  </si>
  <si>
    <t>767531213</t>
  </si>
  <si>
    <t>Montáž vstupních čisticích zón z rohoží kovových nebo plastových plochy přes 1 do 1,5 m2</t>
  </si>
  <si>
    <t>-439656078</t>
  </si>
  <si>
    <t>https://podminky.urs.cz/item/CS_URS_2024_01/767531213</t>
  </si>
  <si>
    <t xml:space="preserve">1        "Z1 viz přílohy PD : D.1.1.21</t>
  </si>
  <si>
    <t>329</t>
  </si>
  <si>
    <t>767531121</t>
  </si>
  <si>
    <t>Montáž vstupních čisticích zón z rohoží osazení rámu mosazného nebo hliníkového zapuštěného z L profilů</t>
  </si>
  <si>
    <t>-1675320316</t>
  </si>
  <si>
    <t>https://podminky.urs.cz/item/CS_URS_2024_01/767531121</t>
  </si>
  <si>
    <t xml:space="preserve">(1,20+0,90)*2         "Z1 viz přílohy PD : D.1.1.21</t>
  </si>
  <si>
    <t>330</t>
  </si>
  <si>
    <t>697520821Z1</t>
  </si>
  <si>
    <t>Venkovní čistící rohož 1. čistící zóna tl. 17 mm hliníkové profily šířky 27 mm spojené nerezovým lankem a oddělené pryžovými mezikroužky se zafixovanými pryžovými černými textilními nebo kartáčovými černými pásky llibovolně kombinovanými s hliníkovou škrabkou včetně osazovacího rámečku nerezového 20 x 30 x 3 mm zapuštěného do betonové zámkové dlažby 1 200 x 900 mm dle přílohy PD : D.1.1.1.21 ozn. Z1</t>
  </si>
  <si>
    <t>-1960983406</t>
  </si>
  <si>
    <t>331</t>
  </si>
  <si>
    <t>767591002</t>
  </si>
  <si>
    <t>Montáž výrobků z kompozitů podlah nebo podest z pochůzných litých roštů hmotnosti přes 15 do 30 kg/m2</t>
  </si>
  <si>
    <t>2027615849</t>
  </si>
  <si>
    <t>https://podminky.urs.cz/item/CS_URS_2024_01/767591002</t>
  </si>
  <si>
    <t xml:space="preserve">0,90*0,75*2+2,265*0,70*2+0,475*0,65         "Z12 Z13 Z14</t>
  </si>
  <si>
    <t xml:space="preserve">1,00*0,59+1,15*0,59+1,165*0,59*2+1,225*0,59*2+1,46*0,59+0,50*0,16*4             "Z15</t>
  </si>
  <si>
    <t>332</t>
  </si>
  <si>
    <t>767640111</t>
  </si>
  <si>
    <t>Montáž dveří ocelových nebo hliníkových vchodových jednokřídlových bez nadsvětlíku</t>
  </si>
  <si>
    <t>2067036269</t>
  </si>
  <si>
    <t>https://podminky.urs.cz/item/CS_URS_2024_01/767640111</t>
  </si>
  <si>
    <t xml:space="preserve">1         "HD1 viz přílohy PD : D.1.1.19</t>
  </si>
  <si>
    <t>333</t>
  </si>
  <si>
    <t>553413421D11</t>
  </si>
  <si>
    <t xml:space="preserve">dveře jednokřídlé hliníkové vdhodové ven otevíravé zárubeň hliníková rámová z tenkostěnných profilů s přerušeným tepelným mostem plná výplň hlinikové desky s tepelnou izolací součinitel prostupu tepla dveří Ud  ≤  1,20 W/m2.K kování zámek stavěč křídla nerez podlahová zarážka hliníkový práh včetně všech doplňků 1 100 x 2 050 mm (včetně zárubně) dle přílohy PD : D.1.1.19 ozn. HD1</t>
  </si>
  <si>
    <t>-202367974</t>
  </si>
  <si>
    <t>334</t>
  </si>
  <si>
    <t>767833801</t>
  </si>
  <si>
    <t>Demontáž vnitřních kovových žebříků přímých délky do 2 m</t>
  </si>
  <si>
    <t>2037802309</t>
  </si>
  <si>
    <t>https://podminky.urs.cz/item/CS_URS_2024_01/767833801</t>
  </si>
  <si>
    <t xml:space="preserve">4       "viz přílohy PD : D.1.1.2</t>
  </si>
  <si>
    <t>335</t>
  </si>
  <si>
    <t>767833802</t>
  </si>
  <si>
    <t>Demontáž vnitřních kovových žebříků přímých délky přes 2 do 5 m</t>
  </si>
  <si>
    <t>1931192094</t>
  </si>
  <si>
    <t>https://podminky.urs.cz/item/CS_URS_2024_01/767833802</t>
  </si>
  <si>
    <t xml:space="preserve">3       "viz přílohy PD : D.1.1.2</t>
  </si>
  <si>
    <t>336</t>
  </si>
  <si>
    <t>767861000</t>
  </si>
  <si>
    <t>Montáž vnitřních kovových žebříků přímých délky do 2 m, ukotvených do zdiva</t>
  </si>
  <si>
    <t>-1337931482</t>
  </si>
  <si>
    <t>https://podminky.urs.cz/item/CS_URS_2024_01/767861000</t>
  </si>
  <si>
    <t xml:space="preserve">1+1+4         "Z4 Z7 Z15 viz přílohy PD : D.1.1.21</t>
  </si>
  <si>
    <t>337</t>
  </si>
  <si>
    <t>553472221Z4</t>
  </si>
  <si>
    <t>provozní nerezový žebřík délky 1 950 mm šíířka stupňů (příčlí) 400 mm výška nášlapu 300 mm profil materiálu štěřín 40x40x3 mm dutý ocelový uzavřený svařovaný profil čtvercový nerez příčle 40x40x3 mm bezpečnostní žebříková příčle s protiskluzovým povrchem kotvení stojky 40x40x3 mm kotevní desky P15 200x200 mm chemické kotvy M10 délka min. 200 mm včetně všeho materiálu potřebného k řádnému provedení a výrobní dokumentace dle přílohy PD : D.1.1.21 ozn. Z4</t>
  </si>
  <si>
    <t>-898550674</t>
  </si>
  <si>
    <t>338</t>
  </si>
  <si>
    <t>553472231Z7</t>
  </si>
  <si>
    <t>provozní nerezový žebřík délky 1 950 mm šíířka stupňů (příčlí) 400 mm výška nášlapu 300 mm profil materiálu štěřín 40x40x3 mm dutý ocelový uzavřený svařovaný profil čtvercový nerez příčle 40x40x3 mm bezpečnostní žebříková příčle s protiskluzovým povrchem kotvení stojky 40x40x3 mm kotevní desky P15 200x200 mm chemické kotvy M10 délka min. 200 mm včetně všeho materiálu potřebného k řádnému provedení a výrobní dokumentace dle přílohy PD : D.1.1.21 ozn. Z7</t>
  </si>
  <si>
    <t>-631180049</t>
  </si>
  <si>
    <t>339</t>
  </si>
  <si>
    <t>767861011</t>
  </si>
  <si>
    <t>Montáž vnitřních kovových žebříků přímých délky přes 2 do 5 m, ukotvených do betonu</t>
  </si>
  <si>
    <t>-1431723753</t>
  </si>
  <si>
    <t>https://podminky.urs.cz/item/CS_URS_2024_01/767861011</t>
  </si>
  <si>
    <t xml:space="preserve">1+1+1         "Z3 Z10 Z11 viz přílohy PD : D.1.1.21</t>
  </si>
  <si>
    <t>340</t>
  </si>
  <si>
    <t>553472211Z3</t>
  </si>
  <si>
    <t>provozní nerezový žebřík délky 3 250 mm a rozšířené štěříny jako madla výšky 1 100 mm štěříny žebříku 1 100 mm nad výstupní úroveň žebříku rozšíření štěřínů šířky 600 mm (madla) šíířka stupňů (příčlí) 400 mm výška nášlapu 285 mm profil materiálu štěřín 40x40x3 mm dutý ocelový uzavřený svařovaný profil čtvercový nerez příčle 40x40x3 mm bezpečnostní žebříková příčle s protiskluzovým povrchem kotvení stojky 40x40x3 mm kotevní desky P15 200x200 mm chemické kotvy M10 délka min. 200 mm včetně všeho materiálu potřebného k řádnému provedení a výrobní dokumentace dle přílohy PD : D.1.1.21 ozn. Z3</t>
  </si>
  <si>
    <t>507749766</t>
  </si>
  <si>
    <t>341</t>
  </si>
  <si>
    <t>553472241Z10</t>
  </si>
  <si>
    <t>provozní nerezový žebřík délky 4 700 mm a rozšířené štěříny jako madla výšky 1 100 mm štěříny žebříku 1 100 mm nad výstupní úroveň žebříku rozšíření štěřínů šířky 800 mm (madla) šíířka stupňů (příčlí) 400 mm výška nášlapu 300 mm profil materiálu štěřín 40x40x3 mm dutý ocelový uzavřený svařovaný profil čtvercový nerez příčle 40x40x3 mm bezpečnostní žebříková příčle s protiskluzovým povrchem kotvení stojky 40x40x3 mm kotevní desky P15 200x200 mm chemické kotvy M10 délka min. 200 mm včetně všeho materiálu potřebného k řádnému provedení a výrobní dokumentace dle přílohy PD : D.1.1.21 ozn. Z10</t>
  </si>
  <si>
    <t>1024981944</t>
  </si>
  <si>
    <t>342</t>
  </si>
  <si>
    <t>553472251Z11</t>
  </si>
  <si>
    <t>provozní nerezový žebřík délky 4 700 mm a rozšířené štěříny jako madla výšky 1 100 mm štěříny žebříku 1 100 mm nad výstupní úroveň žebříku rozšíření štěřínů šířky 800 mm (madla) šíířka stupňů (příčlí) 400 mm výška nášlapu 300 mm profil materiálu štěřín 40x40x3 mm dutý ocelový uzavřený svařovaný profil čtvercový nerez příčle 40x40x3 mm bezpečnostní žebříková příčle s protiskluzovým povrchem kotvení stojky 40x40x3 mm kotevní desky P15 200x200 mm chemické kotvy M10 délka min. 200 mm včetně všeho materiálu potřebného k řádnému provedení a výrobní dokumentace dle přílohy PD : D.1.1.21 ozn. Z11</t>
  </si>
  <si>
    <t>-1201911851</t>
  </si>
  <si>
    <t>343</t>
  </si>
  <si>
    <t>767991002</t>
  </si>
  <si>
    <t>Montáž výrobků z kompozitů pomocné nebo nosné konstrukce z profilů hmotnosti přes 1 do 2,5 kg/m</t>
  </si>
  <si>
    <t>2034142013</t>
  </si>
  <si>
    <t>https://podminky.urs.cz/item/CS_URS_2024_01/767991002</t>
  </si>
  <si>
    <t xml:space="preserve">3,30+3,30+12,50         "Z12 Z13 Z14 viz přílohy PD : D.1.1.21</t>
  </si>
  <si>
    <t>344</t>
  </si>
  <si>
    <t>767991003</t>
  </si>
  <si>
    <t>Montáž výrobků z kompozitů pomocné nebo nosné konstrukce z profilů hmotnosti přes 2,5 do 5 kg/m</t>
  </si>
  <si>
    <t>-1485512047</t>
  </si>
  <si>
    <t>https://podminky.urs.cz/item/CS_URS_2024_01/767991003</t>
  </si>
  <si>
    <t xml:space="preserve">3,75+3,75+12,15+1,175         "Z12 Z13 Z14 viz přílohy PD : D.1.1.21</t>
  </si>
  <si>
    <t>345</t>
  </si>
  <si>
    <t>631260951Z12</t>
  </si>
  <si>
    <t xml:space="preserve">poklop kompozitový pororoštový s otvorem pro madla žebříku podlahový kompozitní pororošt tl. 30 mm  litý konkávní (základní a protiskluzový) s roztečí ok 38 x 38 mm (osová vzdálenost pásků) nosný pásek výšky 30 mm tl. cca 7 mm v nejširším místě ze sklolaminátových kompozitů s horním povrchem v protiskluzné úpravě horní povrch opatřen zalaminovaným vsypem z křemičitého písku s osazovacím rámem ze sklolaminátového kompozitu, eventuálně z nerezové oceli (rám z nerez profilu L 60x60x6mm, po obvodě pro osazení poroštu nerez profil L 30x30x3mm ocelové konstrukce kotvit chemickými nerez kotvami do betonu M10 délka min. 100 mm (navrhne dodavatel dle soudržnosti podkladu) včetně všeho materiálu potřebného k řádnému provedení a výrobní dokumentace rozměr 750 x 900 mm (vnitřní rozměr rámu poklopu rozměr upřesnit dle skutečnosti na stavbě) dle přílohy PD : D.1.1.21 ozn. Z12</t>
  </si>
  <si>
    <t>-728804359</t>
  </si>
  <si>
    <t>346</t>
  </si>
  <si>
    <t>631260961Z13</t>
  </si>
  <si>
    <t xml:space="preserve">poklop kompozitový pororoštový s otvorem pro madla žebříku podlahový kompozitní pororošt tl. 30 mm  litý konkávní (základní a protiskluzový) s roztečí ok 38 x 38 mm (osová vzdálenost pásků) nosný pásek výšky 30 mm tl. cca 7 mm v nejširším místě ze sklolaminátových kompozitů s horním povrchem v protiskluzné úpravě horní povrch opatřen zalaminovaným vsypem z křemičitého písku s osazovacím rámem ze sklolaminátového kompozitu, eventuálně z nerezové oceli (rám z nerez profilu L 60x60x6mm, po obvodě pro osazení poroštu nerez profil L 30x30x3mm ocelové konstrukce kotvit chemickými nerez kotvami do betonu M10 délka min. 100 mm (navrhne dodavatel dle soudržnosti podkladu) včetně všeho materiálu potřebného k řádnému provedení a výrobní dokumentace rozměr 750 x 900 mm (vnitřní rozměr rámu poklopu rozměr upřesnit dle skutečnosti na stavbě) dle přílohy PD : D.1.1.21 ozn. Z13</t>
  </si>
  <si>
    <t>383710670</t>
  </si>
  <si>
    <t>347</t>
  </si>
  <si>
    <t>631260971Z14</t>
  </si>
  <si>
    <t>zakrytí technologického kanálu kompozitový pororošt podlahový tl. 30 mm litý konkávní (základní a protiskluzový) s roztečí ok 38 x 38 mm (osová vzdálenost pásků) nosný pásek výšky 30 mm tl. cca 7 mm v nejširším místě ze sklolaminátových kompozitů s horním povrchem v protiskluzné úpravě horní povrch opatřen zalaminovaným vsypem z křemičitého písku s osazovacím rámem ze sklolaminátového kompozitu, eventuálně z nerezové oceli (rám z nerez profilu L 60x60x6mm, po obvodě pro osazení poroštu nerez profil L 30x30x3mm ocelové konstrukce kotvit chemickými nerez kotvami do betonu M10 délka min. 100 mm (navrhne dodavatel dle soudržnosti podkladu) včetně všeho materiálu potřebného k řádnému provedení a výrobní dokumentace rozměr 4 650 x 700+ 675 x 475 mm (vnitřní rozměr rámu poklopu rozměr upřesnit dle skutečnosti na stavbě) dle přílohy PD : D.1.1.21 ozn. Z14</t>
  </si>
  <si>
    <t>2089369303</t>
  </si>
  <si>
    <t>348</t>
  </si>
  <si>
    <t>767995111</t>
  </si>
  <si>
    <t>Montáž ostatních atypických zámečnických konstrukcí hmotnosti do 5 kg</t>
  </si>
  <si>
    <t>1295525595</t>
  </si>
  <si>
    <t>https://podminky.urs.cz/item/CS_URS_2024_01/767995111</t>
  </si>
  <si>
    <t xml:space="preserve">5+5         "Z6 Z9 viz přílohy PD : D.1.1.21</t>
  </si>
  <si>
    <t>349</t>
  </si>
  <si>
    <t>553472261Z6</t>
  </si>
  <si>
    <t xml:space="preserve">horní vodorovné madlo pro pevné zabudování trubkové délka 300 mm profil materiálu TR ø 40/3,0 mm vzdálenost od stěny min. 150 mm kotvení do stěn přes nerez kotevní plechy a chemické lepené nerez kotvy kotvené do zdiva z příčně děrovaných tvárnic kotevní plechy a kotvy provedené pod omítku a překryty keramickým obkladem kotevní plotny P10 200 x 100 mm 2 ks chemické lepené nerez kotvy  M12 délka min. 200 mm 2 ks/kotevní desku celkem 2 ks (kotveno do zdiva z příčně děrovaných tvárnic) včetně všeho materiálu potřebného k řádnému provedení a výrobní dokumentace dle přílohy PD : D.1.1.21 ozn. Z6</t>
  </si>
  <si>
    <t>1463059127</t>
  </si>
  <si>
    <t>350</t>
  </si>
  <si>
    <t>553472271Z9</t>
  </si>
  <si>
    <t xml:space="preserve">horní vodorovné madlo pro pevné zabudování trubkové délka 300 mm profil materiálu TR ø 40/3,0 mm vzdálenost od stěny min. 150 mm kotvení do stěn přes nerez kotevní plechy a chemické lepené nerez kotvy kotvené do zdiva z příčně děrovaných tvárnic kotevní plechy a kotvy provedené pod omítku a překryty keramickým obkladem kotevní plotny P10 200 x 100 mm 2 ks chemické lepené nerez kotvy  M12 délka min. 200 mm 2 ks/kotevní desku celkem 2 ks (kotveno do zdiva z příčně děrovaných tvárnic) včetně všeho materiálu potřebného k řádnému provedení a výrobní dokumentace dle přílohy PD : D.1.1.21 ozn. Z9</t>
  </si>
  <si>
    <t>-1819678923</t>
  </si>
  <si>
    <t>351</t>
  </si>
  <si>
    <t>767995112</t>
  </si>
  <si>
    <t>Montáž ostatních atypických zámečnických konstrukcí hmotnosti přes 5 do 10 kg</t>
  </si>
  <si>
    <t>-1215034970</t>
  </si>
  <si>
    <t>https://podminky.urs.cz/item/CS_URS_2024_01/767995112</t>
  </si>
  <si>
    <t xml:space="preserve">10+10         "Z5 Z8 viz přílohy PD : D.1.1.21</t>
  </si>
  <si>
    <t>352</t>
  </si>
  <si>
    <t>553472281Z5</t>
  </si>
  <si>
    <t xml:space="preserve">boční svislé madlo pro pevné zabudování trubkové délka 1 200 mm profil materiálu TR ø 40/3,0 mm vzdálenost od stěny min. 150 mm kotvení do stěn přes nerez kotevní plechy a chemické lepené nerez kotvy kotvené do zdiva z příčně děrovaných tvárnic kotevní plechy a kotvy provedené pod omítku a překryty keramickým obkladem kotevní plotny P10 200 x 100 mm 2 ks chemické lepené nerez kotvy  M10 délka min. 200 mm 2 ks/kotevní desku celkem 2 ks (kotveno do zdiva z příčně děrovaných tvárnic) včetně všeho materiálu potřebného k řádnému provedení a výrobní dokumentace dle přílohy PD : D.1.1.21 ozn. Z5</t>
  </si>
  <si>
    <t>-617765885</t>
  </si>
  <si>
    <t>353</t>
  </si>
  <si>
    <t>553472291Z8</t>
  </si>
  <si>
    <t xml:space="preserve">boční svislé madlo pro pevné zabudování trubkové délka 1 200 mm profil materiálu TR ø 40/3,0 mm vzdálenost od stěny min. 150 mm kotvení do stěn přes nerez kotevní plechy a chemické lepené nerez kotvy kotvené do zdiva z příčně děrovaných tvárnic kotevní plechy a kotvy provedené pod omítku a překryty keramickým obkladem kotevní plotny P10 200 x 100 mm 2 ks chemické lepené nerez kotvy  M10 délka min. 200 mm 2 ks/kotevní desku celkem 2 ks (kotveno do zdiva z příčně děrovaných tvárnic) včetně všeho materiálu potřebného k řádnému provedení a výrobní dokumentace dle přílohy PD : D.1.1.21 ozn. Z8</t>
  </si>
  <si>
    <t>-1973163315</t>
  </si>
  <si>
    <t>354</t>
  </si>
  <si>
    <t>767995118Z15</t>
  </si>
  <si>
    <t>Montáž ostatních atypických zámečnických konstrukcí hmotnosti přes 500 kg</t>
  </si>
  <si>
    <t>1111044331</t>
  </si>
  <si>
    <t xml:space="preserve">472,76*1,2         "Z15 viz přílohy PD : D.1.1.21</t>
  </si>
  <si>
    <t>355</t>
  </si>
  <si>
    <t>55395Z15</t>
  </si>
  <si>
    <t>lávka přes potrubí v armaturní komoře podlaha lávky kompozitový pororošt podlahový tl. 30 mm litý konkávní (základní a protiskluzový) s roztečí ok 38 x 38 mm (osová vzdálenost pásků) nosný pásek výšky 30 mm tl. cca 7 mm v nejširším místě ze sklolaminátových kompozitů s horním povrchem v protiskluzné úpravě horní povrch opatřen zalaminovaným vsypem z křemičitého písku nosná konstrukce lávky žebříky a zábradlí z nerezové oceli včetně všeho materiálu potřebného k řádnému provedení a výrobní dokumentace dle přílohy PD : D.1.1.18 ozn. Z15</t>
  </si>
  <si>
    <t>937585913</t>
  </si>
  <si>
    <t>356</t>
  </si>
  <si>
    <t>767996803</t>
  </si>
  <si>
    <t>Demontáž ostatních zámečnických konstrukcí rozebráním o hmotnosti jednotlivých dílů přes 100 do 250 kg</t>
  </si>
  <si>
    <t>-881782051</t>
  </si>
  <si>
    <t>https://podminky.urs.cz/item/CS_URS_2024_01/767996803</t>
  </si>
  <si>
    <t xml:space="preserve">200,00       "viz přílohy PD : D.1.1.2</t>
  </si>
  <si>
    <t>357</t>
  </si>
  <si>
    <t>767996804</t>
  </si>
  <si>
    <t>Demontáž ostatních zámečnických konstrukcí rozebráním o hmotnosti jednotlivých dílů přes 250 do 500 kg</t>
  </si>
  <si>
    <t>659493264</t>
  </si>
  <si>
    <t>https://podminky.urs.cz/item/CS_URS_2024_01/767996804</t>
  </si>
  <si>
    <t xml:space="preserve">440,00       "viz přílohy PD : D.1.1.2</t>
  </si>
  <si>
    <t>358</t>
  </si>
  <si>
    <t>998767101</t>
  </si>
  <si>
    <t>Přesun hmot pro zámečnické konstrukce stanovený z hmotnosti přesunovaného materiálu vodorovná dopravní vzdálenost do 50 m základní v objektech výšky do 6 m</t>
  </si>
  <si>
    <t>216043079</t>
  </si>
  <si>
    <t>https://podminky.urs.cz/item/CS_URS_2024_01/998767101</t>
  </si>
  <si>
    <t>771</t>
  </si>
  <si>
    <t>Podlahy z dlaždic</t>
  </si>
  <si>
    <t>359</t>
  </si>
  <si>
    <t>771111011</t>
  </si>
  <si>
    <t>Příprava podkladu před provedením dlažby vysátí podlah</t>
  </si>
  <si>
    <t>334007432</t>
  </si>
  <si>
    <t>https://podminky.urs.cz/item/CS_URS_2024_01/771111011</t>
  </si>
  <si>
    <t xml:space="preserve">36,431             "viz 771574266</t>
  </si>
  <si>
    <t>360</t>
  </si>
  <si>
    <t>771121011</t>
  </si>
  <si>
    <t>Příprava podkladu před provedením dlažby nátěr penetrační na podlahu</t>
  </si>
  <si>
    <t>-556287234</t>
  </si>
  <si>
    <t>https://podminky.urs.cz/item/CS_URS_2024_01/771121011</t>
  </si>
  <si>
    <t>361</t>
  </si>
  <si>
    <t>771151021</t>
  </si>
  <si>
    <t>Příprava podkladu před provedením dlažby samonivelační stěrka min.pevnosti 30 MPa, tloušťky do 3 mm</t>
  </si>
  <si>
    <t>-1455373172</t>
  </si>
  <si>
    <t>https://podminky.urs.cz/item/CS_URS_2024_01/771151021</t>
  </si>
  <si>
    <t>362</t>
  </si>
  <si>
    <t>771574436</t>
  </si>
  <si>
    <t>Montáž podlah z dlaždic keramických lepených cementovým flexibilním lepidlem C2FTES1 tl. 6 mm reliéfních nebo z dekorů, tloušťky do 10 mm přes 9 do 12 ks/m2</t>
  </si>
  <si>
    <t>1958724663</t>
  </si>
  <si>
    <t>https://podminky.urs.cz/item/CS_URS_2024_01/771574436</t>
  </si>
  <si>
    <t xml:space="preserve">21,80+1,10*0,38+1,10*0,07             "P1 101</t>
  </si>
  <si>
    <t xml:space="preserve">17,05+1,10*0,31-4,65*0,70          "P2 102</t>
  </si>
  <si>
    <t>363</t>
  </si>
  <si>
    <t>59761132</t>
  </si>
  <si>
    <t>dlažba keramická slinutá mrazuvzdorná R10 součinitel smykového tření &gt; 0,5 (za mokra i za sucha) povrch reliéfní/matný tl do 10mm přes 9 do 12ks/m2</t>
  </si>
  <si>
    <t>-358479915</t>
  </si>
  <si>
    <t>36,431*1,10</t>
  </si>
  <si>
    <t>364</t>
  </si>
  <si>
    <t>771577116X06</t>
  </si>
  <si>
    <t>Montáž podlah z dlaždic keramických lepených flexibilním lepidlem příplatek za dodání a montáž lišt, dilatačních lišt, systémových prvků a příslušenství nutných k řádnému provedení dle vybraného výrobce</t>
  </si>
  <si>
    <t>34472603</t>
  </si>
  <si>
    <t>365</t>
  </si>
  <si>
    <t>771591113X08</t>
  </si>
  <si>
    <t xml:space="preserve">Izolace podlahy pod dlažbu hydroizolační stěrkou tl.2 mm včetně dodání a montáže systémových prvků a příslušenství nutných k řádnému provedení dle vybraného výrobce </t>
  </si>
  <si>
    <t>-1572236569</t>
  </si>
  <si>
    <t>366</t>
  </si>
  <si>
    <t>998771111</t>
  </si>
  <si>
    <t>Přesun hmot pro podlahy z dlaždic stanovený z hmotnosti přesunovaného materiálu vodorovná dopravní vzdálenost do 50 m s omezením mechanizace v objektech výšky do 6 m</t>
  </si>
  <si>
    <t>-1533064248</t>
  </si>
  <si>
    <t>https://podminky.urs.cz/item/CS_URS_2024_01/998771111</t>
  </si>
  <si>
    <t>781</t>
  </si>
  <si>
    <t>Dokončovací práce - obklady</t>
  </si>
  <si>
    <t>367</t>
  </si>
  <si>
    <t>781111011</t>
  </si>
  <si>
    <t>Příprava podkladu před provedením obkladu oprášení (ometení) stěny</t>
  </si>
  <si>
    <t>-216315515</t>
  </si>
  <si>
    <t>https://podminky.urs.cz/item/CS_URS_2024_01/781111011</t>
  </si>
  <si>
    <t xml:space="preserve">74,101             "viz 781474115</t>
  </si>
  <si>
    <t>368</t>
  </si>
  <si>
    <t>781121011</t>
  </si>
  <si>
    <t>Příprava podkladu před provedením obkladu nátěr penetrační na stěnu</t>
  </si>
  <si>
    <t>1125609972</t>
  </si>
  <si>
    <t>https://podminky.urs.cz/item/CS_URS_2024_01/781121011</t>
  </si>
  <si>
    <t>369</t>
  </si>
  <si>
    <t>781131113X06</t>
  </si>
  <si>
    <t xml:space="preserve">Izolace stěny pod obklad izolace hydroizolační stěrkou tl. 2 mm včetně dodání a montáže systémových prvků a příslušenství nutných k řádnému provedení dle vybraného výrobce </t>
  </si>
  <si>
    <t>-381292605</t>
  </si>
  <si>
    <t>370</t>
  </si>
  <si>
    <t>781474112</t>
  </si>
  <si>
    <t>Montáž keramických obkladů stěn lepených cementovým flexibilním lepidlem hladkých přes 9 do 12 ks/m2</t>
  </si>
  <si>
    <t>-806952013</t>
  </si>
  <si>
    <t>https://podminky.urs.cz/item/CS_URS_2024_01/781474112</t>
  </si>
  <si>
    <t>371</t>
  </si>
  <si>
    <t>-518549908</t>
  </si>
  <si>
    <t>74,101*1,10</t>
  </si>
  <si>
    <t>372</t>
  </si>
  <si>
    <t>781479193X03</t>
  </si>
  <si>
    <t>Montáž obkladů vnitřních stěn z dlaždic keramických Příplatek k cenám montáž a dodání všech doplňkových prvků a lišt apod.</t>
  </si>
  <si>
    <t>-173730098</t>
  </si>
  <si>
    <t>373</t>
  </si>
  <si>
    <t>781495211</t>
  </si>
  <si>
    <t>Čištění vnitřních ploch po provedení obkladu stěn chemickými prostředky</t>
  </si>
  <si>
    <t>1007360436</t>
  </si>
  <si>
    <t>https://podminky.urs.cz/item/CS_URS_2024_01/781495211</t>
  </si>
  <si>
    <t>374</t>
  </si>
  <si>
    <t>998781111</t>
  </si>
  <si>
    <t>Přesun hmot pro obklady keramické stanovený z hmotnosti přesunovaného materiálu vodorovná dopravní vzdálenost do 50 m s omezením mechanizace v objektech výšky do 6 m</t>
  </si>
  <si>
    <t>1712715127</t>
  </si>
  <si>
    <t>https://podminky.urs.cz/item/CS_URS_2024_01/998781111</t>
  </si>
  <si>
    <t>783</t>
  </si>
  <si>
    <t>Dokončovací práce - nátěry</t>
  </si>
  <si>
    <t>375</t>
  </si>
  <si>
    <t>783000103</t>
  </si>
  <si>
    <t>Zakrývání konstrukcí včetně pozdějšího odkrytí podlah nebo vodorovných ploch položením fólie</t>
  </si>
  <si>
    <t>-1596651283</t>
  </si>
  <si>
    <t>https://podminky.urs.cz/item/CS_URS_2024_01/783000103</t>
  </si>
  <si>
    <t xml:space="preserve">21,80+17,05           "101 102 viz příloha PD : D.1.1.12</t>
  </si>
  <si>
    <t>376</t>
  </si>
  <si>
    <t>783000111</t>
  </si>
  <si>
    <t>Zakrývání konstrukcí včetně pozdějšího odkrytí svislých ploch olepením páskou nebo fólií</t>
  </si>
  <si>
    <t>207481546</t>
  </si>
  <si>
    <t>https://podminky.urs.cz/item/CS_URS_2024_01/783000111</t>
  </si>
  <si>
    <t xml:space="preserve">(6,24+3,46)*2+0,21*2+0,07*2+(4,87+3,46)*2+0,21*2         "101 102 viz příloha PD : D.1.1.12</t>
  </si>
  <si>
    <t>377</t>
  </si>
  <si>
    <t>783000125</t>
  </si>
  <si>
    <t>Zakrývání konstrukcí včetně pozdějšího odkrytí konstrukcí nebo prvků obalením fólií</t>
  </si>
  <si>
    <t>-848246870</t>
  </si>
  <si>
    <t>https://podminky.urs.cz/item/CS_URS_2024_01/783000125</t>
  </si>
  <si>
    <t xml:space="preserve">0,90*2,05*2*2+50,00           "101 102 viz příloha PD : D.1.1.12</t>
  </si>
  <si>
    <t>378</t>
  </si>
  <si>
    <t>28323156</t>
  </si>
  <si>
    <t>fólie pro malířské potřeby zakrývací tl 41µ 4x5m</t>
  </si>
  <si>
    <t>-1943165138</t>
  </si>
  <si>
    <t>(38,85+37,04*0,50+57,38)*1,05</t>
  </si>
  <si>
    <t>379</t>
  </si>
  <si>
    <t>58124840</t>
  </si>
  <si>
    <t>páska malířská z PVC a UV odolná (7 dnů) do š 50mm</t>
  </si>
  <si>
    <t>1908537891</t>
  </si>
  <si>
    <t>380</t>
  </si>
  <si>
    <t>783801201</t>
  </si>
  <si>
    <t>Příprava podkladu omítek před provedením nátěru obroušení</t>
  </si>
  <si>
    <t>475589231</t>
  </si>
  <si>
    <t>https://podminky.urs.cz/item/CS_URS_2024_01/783801201</t>
  </si>
  <si>
    <t xml:space="preserve">83,826                "viz položka 783827123</t>
  </si>
  <si>
    <t>381</t>
  </si>
  <si>
    <t>783801403</t>
  </si>
  <si>
    <t>Příprava podkladu omítek před provedením nátěru oprášení</t>
  </si>
  <si>
    <t>-1671535776</t>
  </si>
  <si>
    <t>https://podminky.urs.cz/item/CS_URS_2024_01/783801403</t>
  </si>
  <si>
    <t>382</t>
  </si>
  <si>
    <t>783823133</t>
  </si>
  <si>
    <t>Penetrační nátěr omítek hladkých omítek hladkých, zrnitých tenkovrstvých nebo štukových stupně členitosti 1 a 2 silikátový</t>
  </si>
  <si>
    <t>1792890619</t>
  </si>
  <si>
    <t>https://podminky.urs.cz/item/CS_URS_2024_01/783823133</t>
  </si>
  <si>
    <t>383</t>
  </si>
  <si>
    <t>783827423</t>
  </si>
  <si>
    <t>Krycí (ochranný ) nátěr omítek dvojnásobný hladkých omítek hladkých, zrnitých tenkovrstvých nebo štukových stupně členitosti 1 a 2 silikátový</t>
  </si>
  <si>
    <t>-1978924398</t>
  </si>
  <si>
    <t>https://podminky.urs.cz/item/CS_URS_2024_01/783827423</t>
  </si>
  <si>
    <t>21,80+(6,24+3,46)*2*3,60+(1,10+2,15*2)*0,21+(1,10+2,15*2)*0,07+(1,675+1,40*2)*0,38*2</t>
  </si>
  <si>
    <t xml:space="preserve">17,05+(4,87+3,46)*2*2,925+(1,10+2,15*2)*0,21           </t>
  </si>
  <si>
    <t>D.1.4 - Vzduchotechnika</t>
  </si>
  <si>
    <t xml:space="preserve">    751 - Vzduchotechnika</t>
  </si>
  <si>
    <t xml:space="preserve">      751-1 - Zařízení č. 1</t>
  </si>
  <si>
    <t xml:space="preserve">      751-2 - Zařízení č. 2</t>
  </si>
  <si>
    <t xml:space="preserve">      751-3 - Zařízení č. 3</t>
  </si>
  <si>
    <t xml:space="preserve">      751-4 - Izolace potrubí VZD</t>
  </si>
  <si>
    <t xml:space="preserve">      751-5 - Vzduchotechnika ostatní</t>
  </si>
  <si>
    <t>751</t>
  </si>
  <si>
    <t>751-1</t>
  </si>
  <si>
    <t>Zařízení č. 1</t>
  </si>
  <si>
    <t>751122393</t>
  </si>
  <si>
    <t>Montáž ventilátoru radiálního středotlakého potrubního základního, průřezu přes 0,070 do 0,140 m2</t>
  </si>
  <si>
    <t>-1871583167</t>
  </si>
  <si>
    <t>https://podminky.urs.cz/item/CS_URS_2024_01/751122393</t>
  </si>
  <si>
    <t>429.R.001</t>
  </si>
  <si>
    <t xml:space="preserve">Potrubní radiální ventilátor 400x200mm-L=505mm, Vp=560m3/hod, 230V, 50Hz,                                                                      včetně: 2ks tlumících vložek 400x200mm                                                          Poz.č.1.01</t>
  </si>
  <si>
    <t>ks</t>
  </si>
  <si>
    <t>423964798</t>
  </si>
  <si>
    <t>751514613</t>
  </si>
  <si>
    <t>Montáž škrtící klapky nebo zpětné klapky do plechového potrubí čtyřhranné s přírubou, průřezu přes 0,070 do 0,140 m2</t>
  </si>
  <si>
    <t>351136572</t>
  </si>
  <si>
    <t>https://podminky.urs.cz/item/CS_URS_2024_01/751514613</t>
  </si>
  <si>
    <t>429.R.002</t>
  </si>
  <si>
    <t xml:space="preserve">Regulační klapka 400x200mm ovl. SM včetně servopohonu 230V s havarijní pružinou                                                                                                            Poz.č. 1.02</t>
  </si>
  <si>
    <t>1234391121</t>
  </si>
  <si>
    <t>751398051</t>
  </si>
  <si>
    <t>Montáž ostatních zařízení protidešťové žaluzie nebo žaluziové klapky na čtyřhranné potrubí, průřezu do 0,150 m2</t>
  </si>
  <si>
    <t>-440695909</t>
  </si>
  <si>
    <t>https://podminky.urs.cz/item/CS_URS_2024_01/751398051</t>
  </si>
  <si>
    <t>429.R.003</t>
  </si>
  <si>
    <t xml:space="preserve">Protidešťová žaluzie hliníková 400x200mm                                                               Poz.č. 1.03</t>
  </si>
  <si>
    <t>-897790622</t>
  </si>
  <si>
    <t>751344121</t>
  </si>
  <si>
    <t>Montáž tlumičů hluku pro čtyřhranné potrubí, průřezu do 0,150 m2</t>
  </si>
  <si>
    <t>291824811</t>
  </si>
  <si>
    <t>https://podminky.urs.cz/item/CS_URS_2024_01/751344121</t>
  </si>
  <si>
    <t>429.R.004</t>
  </si>
  <si>
    <t xml:space="preserve">Tlumič hluku 400x200x1000mm                                      2*1 Poz.č. 1.04</t>
  </si>
  <si>
    <t>856240959</t>
  </si>
  <si>
    <t>751.R.005</t>
  </si>
  <si>
    <t>Montáž filtračního dílu 400x200mm</t>
  </si>
  <si>
    <t>1743372056</t>
  </si>
  <si>
    <t>429.R.005</t>
  </si>
  <si>
    <t xml:space="preserve">Filtrační díl 400x200mm s filtrační náplní třídyG4 vč. náhradní filtrační náplně třídyG4                                                       Poz.č. 1.05</t>
  </si>
  <si>
    <t>587160024</t>
  </si>
  <si>
    <t>751311092</t>
  </si>
  <si>
    <t>Montáž vyústi čtyřhranné do čtyřhranného potrubí, průřezu přes 0,040 do 0,080 m2</t>
  </si>
  <si>
    <t>698677655</t>
  </si>
  <si>
    <t>https://podminky.urs.cz/item/CS_URS_2024_01/751311092</t>
  </si>
  <si>
    <t>429.R.006</t>
  </si>
  <si>
    <t xml:space="preserve">Výustka přívodní dvouřadá komfortní jednořadá 400x200mm s regulací 1                                                                                                                                                                                                                              Poz.č. 1.06</t>
  </si>
  <si>
    <t>1688245489</t>
  </si>
  <si>
    <t>751.R.007</t>
  </si>
  <si>
    <t>Montáž celopozinkovaného čtyřhranného potrubí</t>
  </si>
  <si>
    <t>588231473</t>
  </si>
  <si>
    <t>429.R.007</t>
  </si>
  <si>
    <t xml:space="preserve">Celopozinkované čtyřhranné potrubí sk. I - ON 120405, včetně tvarovek a včetně všeho potřebného materiálu pro provedení závěsů potrubí, pro sešroubování přírub a utěsnění přírubových spojů                                                                  4*1                                                                                                                                                                                       Poz.č. 1.07</t>
  </si>
  <si>
    <t>-1058878633</t>
  </si>
  <si>
    <t>751.R.008</t>
  </si>
  <si>
    <t>Montáž potrubního ventilátoru ø 200mm</t>
  </si>
  <si>
    <t>-133958546</t>
  </si>
  <si>
    <t>429.R.008</t>
  </si>
  <si>
    <t xml:space="preserve">Potrubní plastový ventilátor ø 200mm, Vo=560m3/h, 230V, 50Hz,  vč.2 objímek ø 160mm                                             2*1                                                                                             Poz.č. 1.08</t>
  </si>
  <si>
    <t>-1006354457</t>
  </si>
  <si>
    <t>751398102</t>
  </si>
  <si>
    <t>Montáž ostatních zařízení uzavírací klapky do kruhového potrubí bez příruby, průměru přes 100 do 200 mm</t>
  </si>
  <si>
    <t>-256217347</t>
  </si>
  <si>
    <t>https://podminky.urs.cz/item/CS_URS_2024_01/751398102</t>
  </si>
  <si>
    <t>429.R.009</t>
  </si>
  <si>
    <t xml:space="preserve">Přetlaková klapka těsná nerezová ø 200mm                                      Poz.č. 1.09</t>
  </si>
  <si>
    <t>-707339126</t>
  </si>
  <si>
    <t>751514762</t>
  </si>
  <si>
    <t>Montáž protidešťové stříšky nebo výfukové hlavice do plechového potrubí kruhové s přírubou, průměru přes 100 do 200 mm</t>
  </si>
  <si>
    <t>-2082407163</t>
  </si>
  <si>
    <t>https://podminky.urs.cz/item/CS_URS_2024_01/751514762</t>
  </si>
  <si>
    <t>429.R.010</t>
  </si>
  <si>
    <t xml:space="preserve">Výfuková samotížná hlavice nerezová průměr 200mm                                                                                        Poz.č. 1.10</t>
  </si>
  <si>
    <t>-499406279</t>
  </si>
  <si>
    <t>751311091</t>
  </si>
  <si>
    <t>Montáž vyústi čtyřhranné do čtyřhranného potrubí, průřezu do 0,040 m2</t>
  </si>
  <si>
    <t>-1627527857</t>
  </si>
  <si>
    <t>https://podminky.urs.cz/item/CS_URS_2024_01/751311091</t>
  </si>
  <si>
    <t>429.R.011</t>
  </si>
  <si>
    <t xml:space="preserve">Výustka odsávací jednořadá 325x75mm s regulací 1 a s nátěrem s odolností do vlhkého prostředí                          2*1                                                                                                                                                                                                                            Poz.č. 1.11</t>
  </si>
  <si>
    <t>1902708433</t>
  </si>
  <si>
    <t>751514662</t>
  </si>
  <si>
    <t>Montáž škrtící klapky nebo zpětné klapky do plechového potrubí kruhové s přírubou, průměru přes 100 do 200 mm</t>
  </si>
  <si>
    <t>-931992136</t>
  </si>
  <si>
    <t>https://podminky.urs.cz/item/CS_URS_2024_01/751514662</t>
  </si>
  <si>
    <t>429.R.012</t>
  </si>
  <si>
    <t xml:space="preserve">Regulační klapka ruční nerezová průměr 160mm                                                                                                                            Poz.č. 1.12</t>
  </si>
  <si>
    <t>-496464490</t>
  </si>
  <si>
    <t>751398012</t>
  </si>
  <si>
    <t>Montáž ostatních zařízení větrací mřížky na kruhové potrubí, průměru přes 100 do 200 mm</t>
  </si>
  <si>
    <t>1374866710</t>
  </si>
  <si>
    <t>https://podminky.urs.cz/item/CS_URS_2024_01/751398012</t>
  </si>
  <si>
    <t>429.R.013</t>
  </si>
  <si>
    <t xml:space="preserve">Nerezová krycí mřížka průměr 160mm z nerezového drátu tl.1mm s oky 10x10mm                                                                     Poz.č. 1.13</t>
  </si>
  <si>
    <t>-1590758762</t>
  </si>
  <si>
    <t>751.R.014</t>
  </si>
  <si>
    <t>Montáž celonerezového kruhového potrubí</t>
  </si>
  <si>
    <t>649593279</t>
  </si>
  <si>
    <t>429.R.014</t>
  </si>
  <si>
    <t xml:space="preserve">Celonerezové kruhové potrubí sk. I, včetně tvarovek a včetně všeho potřebného materiálu pro provedení závěsů a pro spojování potrubí                                                                 9*1                                                                                                                                                                                       Poz.č. 1.14</t>
  </si>
  <si>
    <t>-604390788</t>
  </si>
  <si>
    <t>751344112</t>
  </si>
  <si>
    <t>Montáž tlumičů hluku pro kruhové potrubí, průměru přes 100 do 200 mm</t>
  </si>
  <si>
    <t>833374966</t>
  </si>
  <si>
    <t>https://podminky.urs.cz/item/CS_URS_2024_01/751344112</t>
  </si>
  <si>
    <t>429.R.015</t>
  </si>
  <si>
    <t xml:space="preserve">Kruhový tlumič hluku nerezový 200/L=900mm                                                                                                                Poz.č. 1.15</t>
  </si>
  <si>
    <t>1698378696</t>
  </si>
  <si>
    <t>429.R.016</t>
  </si>
  <si>
    <t xml:space="preserve">Mobilní odvlhčovač s tepelným čerpadlem a s hygrostatem. Rozměry š = cca 365 mm, hl. = cca 363 mm a v = cca 820 mm. Hmotnost:cca 38 kg. Odvlhčovací výkon 31l/hod, při 20oC a 70 % r.v. vzduchu. Příkon 0,98 kW 230 V, připojení do zásuvky 16A/230 V. Součástí odvlhčovače je i hygrostat                                                                                                                                                                                           Poz.č. 1.16</t>
  </si>
  <si>
    <t>1543454090</t>
  </si>
  <si>
    <t>751-2</t>
  </si>
  <si>
    <t>Zařízení č. 2</t>
  </si>
  <si>
    <t>-8474105</t>
  </si>
  <si>
    <t>429.R.017</t>
  </si>
  <si>
    <t xml:space="preserve">Protidešťová žaluzie hliníková 200x200mm včetně síta                                                                                                                                                                                                 2*1                                                                                                  Poz.č. 2.01</t>
  </si>
  <si>
    <t>1225389318</t>
  </si>
  <si>
    <t>-1588617776</t>
  </si>
  <si>
    <t>429.R.018</t>
  </si>
  <si>
    <t xml:space="preserve">Regulační klapka těsná průměr 160mm ovl. SM včetně servopohonu 230V s havarijní pružinou                                                                                                                           Poz.č. 2.02</t>
  </si>
  <si>
    <t>2110887701</t>
  </si>
  <si>
    <t>751.R.019</t>
  </si>
  <si>
    <t>Montáž potrubního ventilátoru ø 160mm</t>
  </si>
  <si>
    <t>-1038613206</t>
  </si>
  <si>
    <t>429.R.019</t>
  </si>
  <si>
    <t xml:space="preserve">Potrubní plastový ventilátor ø 160mm, Vo=200m3/h,230V, 50Hz,  vč.2 objímek ø 160mm              2*1                                                                                             Poz.č. 2.03</t>
  </si>
  <si>
    <t>-1748804534</t>
  </si>
  <si>
    <t>1041561026</t>
  </si>
  <si>
    <t>429.R.020</t>
  </si>
  <si>
    <t xml:space="preserve">Přetlaková klapka těsná ø 160mm                                      Poz.č. 2.04</t>
  </si>
  <si>
    <t>186015741</t>
  </si>
  <si>
    <t>-1347349103</t>
  </si>
  <si>
    <t>429.R.021</t>
  </si>
  <si>
    <t xml:space="preserve">Kruhový tlumič hluku 160/L=900mm                                                                                                                Poz.č. 2.05</t>
  </si>
  <si>
    <t>-1115386915</t>
  </si>
  <si>
    <t>-1826479590</t>
  </si>
  <si>
    <t>429.R.022</t>
  </si>
  <si>
    <t xml:space="preserve">Kruhový tlumič hluku 160/L=600mm                               5*1                                                                                 Poz.č. 2.06</t>
  </si>
  <si>
    <t>-1455901596</t>
  </si>
  <si>
    <t>751366012</t>
  </si>
  <si>
    <t>Montáž filtru kazetového, na potrubí, průměru přes 100 do 300 mm</t>
  </si>
  <si>
    <t>-2040874986</t>
  </si>
  <si>
    <t>https://podminky.urs.cz/item/CS_URS_2024_01/751366012</t>
  </si>
  <si>
    <t>429.R.023</t>
  </si>
  <si>
    <t xml:space="preserve">Filtrační kazeta s filtrační vložkou třídy G3 a s napojením průměr 200 vč náhradní filtrační vložky třídy G3                                                                         Poz.č. 2.07</t>
  </si>
  <si>
    <t>1765674229</t>
  </si>
  <si>
    <t>751311111</t>
  </si>
  <si>
    <t>Montáž vyústi čtyřhranné do kruhového potrubí, průřezu do 0,040 m2</t>
  </si>
  <si>
    <t>273021556</t>
  </si>
  <si>
    <t>https://podminky.urs.cz/item/CS_URS_2024_01/751311111</t>
  </si>
  <si>
    <t>429.R.024</t>
  </si>
  <si>
    <t xml:space="preserve">Výustka přívodní dvouřadá 525x75mm s regulací 1 na kruhové potrubí                                                                                                                                                                                                                            Poz.č. 2.08</t>
  </si>
  <si>
    <t>-15044047</t>
  </si>
  <si>
    <t>-1236812224</t>
  </si>
  <si>
    <t>429.R.025</t>
  </si>
  <si>
    <t xml:space="preserve">Výustka odsávací jednořadá 525x75mm s regulací 1 na kruhové potrubí                                                                                                                                                                                                                            Poz.č. 2.09</t>
  </si>
  <si>
    <t>2098904977</t>
  </si>
  <si>
    <t>751355011</t>
  </si>
  <si>
    <t>Montáž ohřívačů, chladičů, eliminátorů kapek ohřívače elektrického, na potrubí průměru do 200 mm</t>
  </si>
  <si>
    <t>-317319591</t>
  </si>
  <si>
    <t>https://podminky.urs.cz/item/CS_URS_2024_01/751355011</t>
  </si>
  <si>
    <t>429.R.026</t>
  </si>
  <si>
    <t>Elektrický ohřívač vzduchu průměr 160mm, Pel=-1,2kW, 230V, 50Hz včetně intedrované regulace Poz.č. 2.10</t>
  </si>
  <si>
    <t>-494555226</t>
  </si>
  <si>
    <t>751.R.027</t>
  </si>
  <si>
    <t>Montáž celopozinkovaného kruhového potrubí</t>
  </si>
  <si>
    <t>877760382</t>
  </si>
  <si>
    <t>429.R.027</t>
  </si>
  <si>
    <t xml:space="preserve">Celopozinkované kruhové potrubí sk. I - 120311, včetně tvarovek a včetně všeho potřebného materiálu pro provedení závěsů a pro spojování potrubí                                                                 8*1                                                                                                                                                                                       Poz.č. 2.11</t>
  </si>
  <si>
    <t>-984769567</t>
  </si>
  <si>
    <t>751.R.028</t>
  </si>
  <si>
    <t>1227790373</t>
  </si>
  <si>
    <t>429.R.028</t>
  </si>
  <si>
    <t xml:space="preserve">Celopozinkované čtyřhranné potrubí sk. I - ON 120405, včetně tvarovek a včetně všeho potřebného materiálu pro provedení závěsů potrubí, pro sešroubování přírub a utěsnění přírubových spojů                                                                                                                                                                                                                                                         Poz.č. 2.12</t>
  </si>
  <si>
    <t>-1488030174</t>
  </si>
  <si>
    <t>751-3</t>
  </si>
  <si>
    <t>Zařízení č. 3</t>
  </si>
  <si>
    <t>751.R.029</t>
  </si>
  <si>
    <t>Montáž filtračního dílu 355x225mm</t>
  </si>
  <si>
    <t>264576464</t>
  </si>
  <si>
    <t>429.R.029</t>
  </si>
  <si>
    <t xml:space="preserve">Filtrační díl profilu pláště 355x225 mm délky 300 mmvyrobený z nerezového plechu se servisními dvířkyna delší straně. Filtrační vložka tř. EU4                 2*1                                                                                   Poz.č. 3.01</t>
  </si>
  <si>
    <t>1120774784</t>
  </si>
  <si>
    <t>1978826517</t>
  </si>
  <si>
    <t>429.R.030</t>
  </si>
  <si>
    <t xml:space="preserve">Výfuková samotížná hlavice nerezová pr. 200mm                                                                                                    2*1                                                                                       Poz.č. 3.02</t>
  </si>
  <si>
    <t>251374930</t>
  </si>
  <si>
    <t>-464995016</t>
  </si>
  <si>
    <t>429.R.031</t>
  </si>
  <si>
    <t xml:space="preserve">Nerezová krycí mřížka průměr 200mm z nerezového drátu tl.1mm s oky 10x10mm                                           2*1                                                                                           Poz.č. 3.03</t>
  </si>
  <si>
    <t>-1204959400</t>
  </si>
  <si>
    <t>751.R.032</t>
  </si>
  <si>
    <t>996193372</t>
  </si>
  <si>
    <t>429.R.032</t>
  </si>
  <si>
    <t xml:space="preserve">Celonerezové kruhové potrubí sk. I, včetně tvarovek a včetně všeho potřebného materiálu pro provedení závěsů a pro spojování potrubí                                                                 6*1                                                                                                                                                                                       Poz.č. 3.04</t>
  </si>
  <si>
    <t>2127752524</t>
  </si>
  <si>
    <t>751-4</t>
  </si>
  <si>
    <t>Izolace potrubí VZD</t>
  </si>
  <si>
    <t>751.R.033</t>
  </si>
  <si>
    <t>Tepelná samolepící parotěsná izolace tl. 20mm</t>
  </si>
  <si>
    <t>-481179580</t>
  </si>
  <si>
    <t xml:space="preserve">12,00                 "Měřeno elektronicky z výkresu</t>
  </si>
  <si>
    <t>751.R.034</t>
  </si>
  <si>
    <t>Tepelná samolepící parotěsná izolace tl. 35mm</t>
  </si>
  <si>
    <t>-612147005</t>
  </si>
  <si>
    <t xml:space="preserve">22,00               "Měřeno elektronicky z výkresu</t>
  </si>
  <si>
    <t>751-5</t>
  </si>
  <si>
    <t>Vzduchotechnika ostatní</t>
  </si>
  <si>
    <t>751500011</t>
  </si>
  <si>
    <t>Mimostaveništní doprava</t>
  </si>
  <si>
    <t>1434912405</t>
  </si>
  <si>
    <t>751500002</t>
  </si>
  <si>
    <t>-1261623464</t>
  </si>
  <si>
    <t>751500003</t>
  </si>
  <si>
    <t>Vyregulování a komplexní zkoušky</t>
  </si>
  <si>
    <t>hodina</t>
  </si>
  <si>
    <t>-351343531</t>
  </si>
  <si>
    <t>D.1.5 - Silnoproudá elektrotechnika a bleskosvod</t>
  </si>
  <si>
    <t xml:space="preserve">    741 - Elektroinstalace - silnoproud</t>
  </si>
  <si>
    <t xml:space="preserve">      741-1MA - Montážní materiál </t>
  </si>
  <si>
    <t xml:space="preserve">        741-11MA - Montážní materiál položka dle výkresů  č. D.1.5.1.</t>
  </si>
  <si>
    <t xml:space="preserve">        741-12MA - Montážní materiál položka dle výkresů  č. D.1.5.2.</t>
  </si>
  <si>
    <t xml:space="preserve">      741-1MO - Montážní práce</t>
  </si>
  <si>
    <t xml:space="preserve">        741-11MO - Montážní práce položka dle výkresů  č. D.1.5.1.</t>
  </si>
  <si>
    <t xml:space="preserve">        741-12MO - Montážní práce položka dle výkresů  č. D.1.5.2.</t>
  </si>
  <si>
    <t xml:space="preserve">      R - DODÁVKY   </t>
  </si>
  <si>
    <t xml:space="preserve">        RS - ROZVADEČ  RS položka dle výkresů  č. D.1.5.5.</t>
  </si>
  <si>
    <t xml:space="preserve">    741-2 - BLESKOSVOD</t>
  </si>
  <si>
    <t xml:space="preserve">      741-2MA - BLESKOSVOD materiál položka dle výkresů  č. D.1.5.4.</t>
  </si>
  <si>
    <t xml:space="preserve">      741-2MO - BLESKOSVOD montážní práce položka dle výkresů  č. D.1.5.4.</t>
  </si>
  <si>
    <t xml:space="preserve">    742 - Elektroinstalace - slaboproud</t>
  </si>
  <si>
    <t xml:space="preserve">      742MA - SDĚLOVACÍ ROZVODY materiál položka dle výkresů  č. D.1.5.3.</t>
  </si>
  <si>
    <t xml:space="preserve">      742MO - SDĚLOVACÍ ROZVODY montážní práce položka dle výkresů  č. D.1.5.3.</t>
  </si>
  <si>
    <t>741</t>
  </si>
  <si>
    <t>Elektroinstalace - silnoproud</t>
  </si>
  <si>
    <t>741-1MA</t>
  </si>
  <si>
    <t xml:space="preserve">Montážní materiál </t>
  </si>
  <si>
    <t>741-11MA</t>
  </si>
  <si>
    <t xml:space="preserve">Montážní materiál položka dle výkresů  č. D.1.5.1.</t>
  </si>
  <si>
    <t>34111030</t>
  </si>
  <si>
    <t>kabel instalační jádro Cu plné izolace PVC plášť PVC 450/750V (CYKY-O) 3x1,5mm2</t>
  </si>
  <si>
    <t>1260490961</t>
  </si>
  <si>
    <t>34111032X01</t>
  </si>
  <si>
    <t>kabel instalační jádro Cu plné izolace PVC plášť PVC 450/750V (CYKY-J) 3x1,5mm2</t>
  </si>
  <si>
    <t>-1239265569</t>
  </si>
  <si>
    <t>34111036</t>
  </si>
  <si>
    <t>kabel instalační jádro Cu plné izolace PVC plášť PVC 450/750V (CYKY) 3x2,5mm2</t>
  </si>
  <si>
    <t>-60267173</t>
  </si>
  <si>
    <t>34111090</t>
  </si>
  <si>
    <t>kabel instalační jádro Cu plné izolace PVC plášť PVC 450/750V (CYKY) 5x1,5mm2</t>
  </si>
  <si>
    <t>-1167141385</t>
  </si>
  <si>
    <t>34111094</t>
  </si>
  <si>
    <t>kabel instalační jádro Cu plné izolace PVC plášť PVC 450/750V (CYKY) 5x2,5mm2</t>
  </si>
  <si>
    <t>1187985725</t>
  </si>
  <si>
    <t>34111098</t>
  </si>
  <si>
    <t>kabel instalační jádro Cu plné izolace PVC plášť PVC 450/750V (CYKY) 5x4mm2</t>
  </si>
  <si>
    <t>815949115</t>
  </si>
  <si>
    <t>34111100</t>
  </si>
  <si>
    <t>kabel instalační jádro Cu plné izolace PVC plášť PVC 450/750V (CYKY) 5x6mm2</t>
  </si>
  <si>
    <t>1294153704</t>
  </si>
  <si>
    <t>34113257</t>
  </si>
  <si>
    <t>kabel Instalační flexibilní jádro Cu lanované izolace pryž plášť pryž chloroprenová 450/750V (H07RN-F) 3x1,5mm2</t>
  </si>
  <si>
    <t>-67629871</t>
  </si>
  <si>
    <t>34113277</t>
  </si>
  <si>
    <t>kabel Instalační flexibilní jádro Cu lanované izolace pryž plášť pryž chloroprenová 450/750V (H07RN-F) 5x1,5mm2</t>
  </si>
  <si>
    <t>102789778</t>
  </si>
  <si>
    <t>34140825</t>
  </si>
  <si>
    <t>vodič propojovací jádro Cu plné izolace PVC 450/750V (H07V-U) zelenožlutý 1x4mm2</t>
  </si>
  <si>
    <t>545379711</t>
  </si>
  <si>
    <t>34141029</t>
  </si>
  <si>
    <t>vodič propojovací flexibilní jádro Cu lanované izolace PVC 450/750V (H07V-K) zelenožlutý 1x16mm2</t>
  </si>
  <si>
    <t>-170772910</t>
  </si>
  <si>
    <t>35441073</t>
  </si>
  <si>
    <t>drát D 10mm FeZn</t>
  </si>
  <si>
    <t>1361835302</t>
  </si>
  <si>
    <t xml:space="preserve">18,000*0,62           "0,62kg/1m</t>
  </si>
  <si>
    <t>741-12MA</t>
  </si>
  <si>
    <t xml:space="preserve">Montážní materiál položka dle výkresů  č. D.1.5.2.</t>
  </si>
  <si>
    <t>741MA0001</t>
  </si>
  <si>
    <t xml:space="preserve">Spínač  kolébkový 230V/10A  řaz.1  IP54 nástěnný</t>
  </si>
  <si>
    <t>749204095</t>
  </si>
  <si>
    <t>34551475X06</t>
  </si>
  <si>
    <t xml:space="preserve">Zásuvka  250V/16A  (nástěnná IP54)</t>
  </si>
  <si>
    <t>-133511001</t>
  </si>
  <si>
    <t>35811251X07</t>
  </si>
  <si>
    <t xml:space="preserve">Zásuvka 3f nástěnná IP54   400V/16A,5pól.</t>
  </si>
  <si>
    <t>2051177292</t>
  </si>
  <si>
    <t>741MA0006</t>
  </si>
  <si>
    <t xml:space="preserve">Přepínač otočný  I-0-II  v AL.skříňce 1modul  IP65    2kt.zap,.2kt.zap 230V/6A</t>
  </si>
  <si>
    <t>1415076587</t>
  </si>
  <si>
    <t>741MA0007</t>
  </si>
  <si>
    <t xml:space="preserve">Venkovní termostat s krytím IP 65, 3 teplotní rozsahy -30.. +60 °C  230V 1z/1v kontakty</t>
  </si>
  <si>
    <t>-1581191471</t>
  </si>
  <si>
    <t>34564010X08</t>
  </si>
  <si>
    <t xml:space="preserve">Rozvodková krabice   IP54  5x4mm</t>
  </si>
  <si>
    <t>651101760</t>
  </si>
  <si>
    <t>741MA0008</t>
  </si>
  <si>
    <t xml:space="preserve">HOS / OS-- svorkovnice 12x25mm2  pro připojení pospojování</t>
  </si>
  <si>
    <t>1275075391</t>
  </si>
  <si>
    <t>741MA0009</t>
  </si>
  <si>
    <t xml:space="preserve">Trubka pevná  pr.25mm vč uchycení</t>
  </si>
  <si>
    <t>799443970</t>
  </si>
  <si>
    <t>741MA0010</t>
  </si>
  <si>
    <t xml:space="preserve">Trubka pevná  pr.32mm vč uchycení</t>
  </si>
  <si>
    <t>1338586287</t>
  </si>
  <si>
    <t>741MA0011</t>
  </si>
  <si>
    <t xml:space="preserve">Trubka ohebná  DN25 střední mechanická odolnost (uložená volně) UV stabilní</t>
  </si>
  <si>
    <t>2122405385</t>
  </si>
  <si>
    <t>741MA0012</t>
  </si>
  <si>
    <t>Trubka ocelová DN32</t>
  </si>
  <si>
    <t>818954117</t>
  </si>
  <si>
    <t>741MA0013</t>
  </si>
  <si>
    <t xml:space="preserve">Drátěný kabelový žlab  60x60 NEREZ + uchycení na stěnu  každých 1,5m, + příslušenství + spojovací materiál +  upevnění kabelů ve žlabu pomocí stahovacích pásků</t>
  </si>
  <si>
    <t>1817408358</t>
  </si>
  <si>
    <t>741MA0014</t>
  </si>
  <si>
    <t xml:space="preserve">Drátěný kabelový žlab  60x150 NEREZ + uchycení na stěnu  každých 1,5m, + příslušenství + spojovací materiál +  upevnění kabelů ve žlabu pomocí stahovacích pásků</t>
  </si>
  <si>
    <t>-1249869443</t>
  </si>
  <si>
    <t>741MA0015</t>
  </si>
  <si>
    <t>Montážní profil MP21x41</t>
  </si>
  <si>
    <t>-649053104</t>
  </si>
  <si>
    <t>13230318X09</t>
  </si>
  <si>
    <t xml:space="preserve">Nosná konstrukce do 5kg L 25x25x3mm   2kg/ks</t>
  </si>
  <si>
    <t>2035245642</t>
  </si>
  <si>
    <t>741MA0016</t>
  </si>
  <si>
    <t xml:space="preserve">Tabulka  formát  A 4</t>
  </si>
  <si>
    <t>1991492589</t>
  </si>
  <si>
    <t>741MA0017</t>
  </si>
  <si>
    <t xml:space="preserve">Svítidlo LED 42W/5620lm  IP66  průmyslové (rozměry: 1172x145x100mm)</t>
  </si>
  <si>
    <t>-1539852854</t>
  </si>
  <si>
    <t>741MA0018</t>
  </si>
  <si>
    <t>Svítidlo 1xE27/LED9W, stropní/nástěnné, s ochr. košem, IP66, 1x LED 9W / 4000K / E27 pr.300mm</t>
  </si>
  <si>
    <t>-815464445</t>
  </si>
  <si>
    <t>741-1MO</t>
  </si>
  <si>
    <t>Montážní práce</t>
  </si>
  <si>
    <t>741-11MO</t>
  </si>
  <si>
    <t xml:space="preserve">Montážní práce položka dle výkresů  č. D.1.5.1.</t>
  </si>
  <si>
    <t>741122611</t>
  </si>
  <si>
    <t>Montáž kabelů měděných bez ukončení uložených pevně plných kulatých nebo bezhalogenových (např. CYKY) počtu a průřezu žil 3x1,5 až 6 mm2</t>
  </si>
  <si>
    <t>-2133610192</t>
  </si>
  <si>
    <t>https://podminky.urs.cz/item/CS_URS_2024_01/741122611</t>
  </si>
  <si>
    <t>1611152474</t>
  </si>
  <si>
    <t>672842997</t>
  </si>
  <si>
    <t>741122641</t>
  </si>
  <si>
    <t>Montáž kabelů měděných bez ukončení uložených pevně plných kulatých nebo bezhalogenových (např. CYKY) počtu a průřezu žil 5x1,5 až 2,5 mm2</t>
  </si>
  <si>
    <t>-821553033</t>
  </si>
  <si>
    <t>https://podminky.urs.cz/item/CS_URS_2024_01/741122641</t>
  </si>
  <si>
    <t>1302227169</t>
  </si>
  <si>
    <t>741122642</t>
  </si>
  <si>
    <t>Montáž kabelů měděných bez ukončení uložených pevně plných kulatých nebo bezhalogenových (např. CYKY) počtu a průřezu žil 5x4 až 6 mm2</t>
  </si>
  <si>
    <t>-1743915729</t>
  </si>
  <si>
    <t>https://podminky.urs.cz/item/CS_URS_2024_01/741122642</t>
  </si>
  <si>
    <t>-94600469</t>
  </si>
  <si>
    <t>741120501</t>
  </si>
  <si>
    <t>Montáž kabelů flexibilních měděných bez ukončení uložených volně lehkých a středních (např. CGSG), počtu žil do 7</t>
  </si>
  <si>
    <t>-559476667</t>
  </si>
  <si>
    <t>https://podminky.urs.cz/item/CS_URS_2024_01/741120501</t>
  </si>
  <si>
    <t>1011551047</t>
  </si>
  <si>
    <t>741120301</t>
  </si>
  <si>
    <t>Montáž vodičů izolovaných měděných bez ukončení uložených pevně plných a laněných s PVC pláštěm, bezhalogenových, ohniodolných (např. CY, CHAH-V) průřezu žíly 0,55 až 16 mm2</t>
  </si>
  <si>
    <t>814452105</t>
  </si>
  <si>
    <t>https://podminky.urs.cz/item/CS_URS_2024_01/741120301</t>
  </si>
  <si>
    <t>410823315</t>
  </si>
  <si>
    <t>741410041</t>
  </si>
  <si>
    <t>Montáž uzemňovacího vedení s upevněním, propojením a připojením pomocí svorek v zemi s izolací spojů drátu nebo lana Ø do 10 mm v městské zástavbě</t>
  </si>
  <si>
    <t>276967430</t>
  </si>
  <si>
    <t>https://podminky.urs.cz/item/CS_URS_2024_01/741410041</t>
  </si>
  <si>
    <t>741130115</t>
  </si>
  <si>
    <t>Ukončení šňůr se zapojením počtu a průřezu žil 3x0,35 až 4 mm2</t>
  </si>
  <si>
    <t>-180459137</t>
  </si>
  <si>
    <t>https://podminky.urs.cz/item/CS_URS_2024_01/741130115</t>
  </si>
  <si>
    <t>741130144</t>
  </si>
  <si>
    <t>Ukončení šňůr se zapojením počtu a průřezu žil 5x0,5 až 4 mm2</t>
  </si>
  <si>
    <t>-673994252</t>
  </si>
  <si>
    <t>https://podminky.urs.cz/item/CS_URS_2024_01/741130144</t>
  </si>
  <si>
    <t>741132103</t>
  </si>
  <si>
    <t>Ukončení kabelů smršťovací koncovkou nebo páskou se zapojením bez letování, počtu a průřezu žil 3x1,5 až 4 mm2</t>
  </si>
  <si>
    <t>1856851263</t>
  </si>
  <si>
    <t>https://podminky.urs.cz/item/CS_URS_2024_01/741132103</t>
  </si>
  <si>
    <t>741132145</t>
  </si>
  <si>
    <t>Ukončení kabelů smršťovací koncovkou nebo páskou se zapojením bez letování, počtu a průřezu žil 5x1,5 až 4 mm2</t>
  </si>
  <si>
    <t>130508890</t>
  </si>
  <si>
    <t>https://podminky.urs.cz/item/CS_URS_2024_01/741132145</t>
  </si>
  <si>
    <t>741132146</t>
  </si>
  <si>
    <t>Ukončení kabelů smršťovací koncovkou nebo páskou se zapojením bez letování, počtu a průřezu žil 5x6 mm2</t>
  </si>
  <si>
    <t>-1773148329</t>
  </si>
  <si>
    <t>https://podminky.urs.cz/item/CS_URS_2024_01/741132146</t>
  </si>
  <si>
    <t>741-12MO</t>
  </si>
  <si>
    <t xml:space="preserve">Montážní práce položka dle výkresů  č. D.1.5.2.</t>
  </si>
  <si>
    <t>741MO0001</t>
  </si>
  <si>
    <t>Spínač kolébkový 230V/10A řaz.1 IP54 nástěnný</t>
  </si>
  <si>
    <t>-1926240171</t>
  </si>
  <si>
    <t>747161514X10</t>
  </si>
  <si>
    <t>Zásuvka 250V/16A (nástěnná IP54)</t>
  </si>
  <si>
    <t>975096046</t>
  </si>
  <si>
    <t>747162411X11</t>
  </si>
  <si>
    <t>Zásuvka 3f nástěnná IP54 400V/16A,5pól.</t>
  </si>
  <si>
    <t>622743798</t>
  </si>
  <si>
    <t>741MO0002</t>
  </si>
  <si>
    <t>Zapojení ventilátoru</t>
  </si>
  <si>
    <t>-2076223766</t>
  </si>
  <si>
    <t>741MO0003</t>
  </si>
  <si>
    <t>Zapojení ohřívacíhoé dílu</t>
  </si>
  <si>
    <t>-764614421</t>
  </si>
  <si>
    <t>741MO0004</t>
  </si>
  <si>
    <t>Zapojení servopohonu</t>
  </si>
  <si>
    <t>-1490814269</t>
  </si>
  <si>
    <t>741MO0005</t>
  </si>
  <si>
    <t>Demontáž a opětovná montáž stávajícího el.přímotopu</t>
  </si>
  <si>
    <t>-669671807</t>
  </si>
  <si>
    <t>741MO0006</t>
  </si>
  <si>
    <t>Přepínač otočný I-0-II v AL.skříňce 1modul IP65 2kt.zap,.2kt.zap 230V/6A</t>
  </si>
  <si>
    <t>-2118492349</t>
  </si>
  <si>
    <t>741MO0007</t>
  </si>
  <si>
    <t>Venkovní termostat s krytím IP 65, 3 teplotní rozsahy -30.. +60 °C 230V 1z/1v kontakty</t>
  </si>
  <si>
    <t>429483117</t>
  </si>
  <si>
    <t>743414321X12</t>
  </si>
  <si>
    <t>Rozvodková krabice IP54 5x4mm</t>
  </si>
  <si>
    <t>2010883216</t>
  </si>
  <si>
    <t>741MO0008</t>
  </si>
  <si>
    <t>HOS / OS-- svorkovnice 12x25mm2 pro připojení pospojování</t>
  </si>
  <si>
    <t>-1372050745</t>
  </si>
  <si>
    <t>741MO0009</t>
  </si>
  <si>
    <t>Trubka pevná pr.25mm vč uchycení</t>
  </si>
  <si>
    <t>1315142851</t>
  </si>
  <si>
    <t>741MO0010</t>
  </si>
  <si>
    <t>Trubka pevná pr.32mm vč uchycení</t>
  </si>
  <si>
    <t>-1700452810</t>
  </si>
  <si>
    <t>741MO0011</t>
  </si>
  <si>
    <t>Trubka ohebná DN25 střední mechanická odolnost (uložená volně) UV stabilní</t>
  </si>
  <si>
    <t>-726334177</t>
  </si>
  <si>
    <t>741MO0012</t>
  </si>
  <si>
    <t>1099577102</t>
  </si>
  <si>
    <t>741MO0013</t>
  </si>
  <si>
    <t>Drátěný kabelový žlab 60x60 NEREZ + uchycení na stěnu každých 1,5m, + příslušenství + spojovací materiál + upevnění kabelů ve žlabu pomocí stahovacích pásků</t>
  </si>
  <si>
    <t>1871690561</t>
  </si>
  <si>
    <t>741MO0014</t>
  </si>
  <si>
    <t>Drátěný kabelový žlab 60x150 NEREZ + uchycení na stěnu každých 1,5m, + příslušenství + spojovací materiál + upevnění kabelů ve žlabu pomocí stahovacích pásků</t>
  </si>
  <si>
    <t>-1040881022</t>
  </si>
  <si>
    <t>741MO0015</t>
  </si>
  <si>
    <t>1381303911</t>
  </si>
  <si>
    <t>749111210X13</t>
  </si>
  <si>
    <t>Nosná konstrukce do 5kg L 25x25x3mm 2kg/ks</t>
  </si>
  <si>
    <t>382218190</t>
  </si>
  <si>
    <t>741990041</t>
  </si>
  <si>
    <t>Ostatní doplňkové práce elektromontážní montáž tabulek pro rozvodny a elektrická zařízení výstražné a označovací</t>
  </si>
  <si>
    <t>-1385379543</t>
  </si>
  <si>
    <t>https://podminky.urs.cz/item/CS_URS_2024_01/741990041</t>
  </si>
  <si>
    <t>741210002</t>
  </si>
  <si>
    <t>Montáž rozvodnic oceloplechových nebo plastových bez zapojení vodičů běžných, hmotnosti do 50 kg</t>
  </si>
  <si>
    <t>839708808</t>
  </si>
  <si>
    <t>https://podminky.urs.cz/item/CS_URS_2024_01/741210002</t>
  </si>
  <si>
    <t>741MO0017</t>
  </si>
  <si>
    <t>Svítidlo LED 42W/5620lm IP66 průmyslové (rozměry: 1172x145x100mm)</t>
  </si>
  <si>
    <t>-69203189</t>
  </si>
  <si>
    <t>741MO0018</t>
  </si>
  <si>
    <t>-1647054471</t>
  </si>
  <si>
    <t>468101411</t>
  </si>
  <si>
    <t>Vysekání rýh pro montáž trubek a kabelů v cihelných zdech hloubky do 3 cm a šířky do 3 cm</t>
  </si>
  <si>
    <t>-110283175</t>
  </si>
  <si>
    <t>https://podminky.urs.cz/item/CS_URS_2024_01/468101411</t>
  </si>
  <si>
    <t>468101413</t>
  </si>
  <si>
    <t>Vysekání rýh pro montáž trubek a kabelů v cihelných zdech hloubky do 3 cm a šířky přes 5 do 7 cm</t>
  </si>
  <si>
    <t>1590767645</t>
  </si>
  <si>
    <t>https://podminky.urs.cz/item/CS_URS_2024_01/468101413</t>
  </si>
  <si>
    <t>460941211</t>
  </si>
  <si>
    <t>Vyplnění rýh vyplnění a omítnutí rýh ve stěnách hloubky do 3 cm a šířky do 3 cm</t>
  </si>
  <si>
    <t>-818217616</t>
  </si>
  <si>
    <t>https://podminky.urs.cz/item/CS_URS_2024_01/460941211</t>
  </si>
  <si>
    <t>460941213</t>
  </si>
  <si>
    <t>Vyplnění rýh vyplnění a omítnutí rýh ve stěnách hloubky do 3 cm a šířky přes 5 do 7 cm</t>
  </si>
  <si>
    <t>741761440</t>
  </si>
  <si>
    <t>https://podminky.urs.cz/item/CS_URS_2024_01/460941213</t>
  </si>
  <si>
    <t>741MO0019</t>
  </si>
  <si>
    <t>Stavební přípomoce nutné k řádnému dokončení díla</t>
  </si>
  <si>
    <t>h</t>
  </si>
  <si>
    <t>816696436</t>
  </si>
  <si>
    <t>741MO0020</t>
  </si>
  <si>
    <t>Demontáž stáv. el.rozvodů</t>
  </si>
  <si>
    <t>784698579</t>
  </si>
  <si>
    <t>741MO0021</t>
  </si>
  <si>
    <t>Uložení elektro odpadu na skládku</t>
  </si>
  <si>
    <t>tun</t>
  </si>
  <si>
    <t>-109278734</t>
  </si>
  <si>
    <t>741MO0022</t>
  </si>
  <si>
    <t>Zabezpečení pracoviště</t>
  </si>
  <si>
    <t>-1926989456</t>
  </si>
  <si>
    <t>741MO0023</t>
  </si>
  <si>
    <t>Pomocné práce a uvedení do provozu</t>
  </si>
  <si>
    <t>784246465</t>
  </si>
  <si>
    <t>741MO0024</t>
  </si>
  <si>
    <t>Projektová dokumentace skutečného provedení</t>
  </si>
  <si>
    <t>-963444800</t>
  </si>
  <si>
    <t>740991200X14</t>
  </si>
  <si>
    <t>celková prohlídka a vyhotovení revizní zprávy</t>
  </si>
  <si>
    <t>-689249572</t>
  </si>
  <si>
    <t>741811011</t>
  </si>
  <si>
    <t>Zkoušky a prohlídky rozvodných zařízení kontrola rozváděčů nn, (1 pole) silových, hmotnosti do 200 kg</t>
  </si>
  <si>
    <t>1559430063</t>
  </si>
  <si>
    <t>https://podminky.urs.cz/item/CS_URS_2024_01/741811011</t>
  </si>
  <si>
    <t>1539371168</t>
  </si>
  <si>
    <t>469971111</t>
  </si>
  <si>
    <t>Odvoz suti a vybouraných hmot svislá doprava suti a vybouraných hmot za první podlaží</t>
  </si>
  <si>
    <t>-631812362</t>
  </si>
  <si>
    <t>https://podminky.urs.cz/item/CS_URS_2024_01/469971111</t>
  </si>
  <si>
    <t>469972111</t>
  </si>
  <si>
    <t>Odvoz suti a vybouraných hmot odvoz suti a vybouraných hmot do 1 km</t>
  </si>
  <si>
    <t>843360237</t>
  </si>
  <si>
    <t>https://podminky.urs.cz/item/CS_URS_2024_01/469972111</t>
  </si>
  <si>
    <t>469972121</t>
  </si>
  <si>
    <t>Odvoz suti a vybouraných hmot odvoz suti a vybouraných hmot Příplatek k ceně za každý další i započatý 1 km</t>
  </si>
  <si>
    <t>169447863</t>
  </si>
  <si>
    <t>https://podminky.urs.cz/item/CS_URS_2024_01/469972121</t>
  </si>
  <si>
    <t>0,092*12</t>
  </si>
  <si>
    <t>469973122</t>
  </si>
  <si>
    <t>Poplatek za uložení stavebního odpadu (skládkovné) na recyklační skládce cihelného zatříděného do Katalogu odpadů pod kódem 17 01 02</t>
  </si>
  <si>
    <t>-769701322</t>
  </si>
  <si>
    <t>https://podminky.urs.cz/item/CS_URS_2024_01/469973122</t>
  </si>
  <si>
    <t>R</t>
  </si>
  <si>
    <t xml:space="preserve">DODÁVKY   </t>
  </si>
  <si>
    <t>RS</t>
  </si>
  <si>
    <t xml:space="preserve">ROZVADEČ  RS položka dle výkresů  č. D.1.5.5.</t>
  </si>
  <si>
    <t>RS0001</t>
  </si>
  <si>
    <t xml:space="preserve">Oceloplechová rozvodnice montáž na povrch 168modulů IP55/IP20 rozměry 600x1260x270mm   vč. příslušenství (DIN lišty s uchycením, montážní plechy, přípojnice, zákryty vnitřních částí, kabelové kanály</t>
  </si>
  <si>
    <t>-282998589</t>
  </si>
  <si>
    <t>RS0002</t>
  </si>
  <si>
    <t>Propojení obvodů + propoj lišty</t>
  </si>
  <si>
    <t>-270506035</t>
  </si>
  <si>
    <t>RS0003</t>
  </si>
  <si>
    <t>Obal na výkresy rozměr 250x138mm</t>
  </si>
  <si>
    <t>1837956348</t>
  </si>
  <si>
    <t>RS0004</t>
  </si>
  <si>
    <t>Popisný štítek 20x100mm</t>
  </si>
  <si>
    <t>181037503</t>
  </si>
  <si>
    <t>RS0005</t>
  </si>
  <si>
    <t>Svodič přepětí TYP 1+2 / 4 maxi</t>
  </si>
  <si>
    <t>-675902412</t>
  </si>
  <si>
    <t>RS0006</t>
  </si>
  <si>
    <t xml:space="preserve">Spínač trojpólový 10kA   I-0  40A/3 na DIN lištu</t>
  </si>
  <si>
    <t>-602522952</t>
  </si>
  <si>
    <t>RS0007</t>
  </si>
  <si>
    <t>vypínací cívka 230V/50Hz</t>
  </si>
  <si>
    <t>-113488946</t>
  </si>
  <si>
    <t>RS0008</t>
  </si>
  <si>
    <t>Tlačítko 1zap/1vyp, na dveře rozvaděče - hl.vyp. + ochrana proti nechtěnému sepnutí</t>
  </si>
  <si>
    <t>1007429635</t>
  </si>
  <si>
    <t>RS0009</t>
  </si>
  <si>
    <t xml:space="preserve">Signálka  LED 230V na dveře rozvaděče</t>
  </si>
  <si>
    <t>-957930220</t>
  </si>
  <si>
    <t>RS0010</t>
  </si>
  <si>
    <t xml:space="preserve">Proudový chránič 10kA  25/4/003-A</t>
  </si>
  <si>
    <t>-896416146</t>
  </si>
  <si>
    <t>RS0011</t>
  </si>
  <si>
    <t xml:space="preserve">Jistič + chránič 10kA  10/1N/B/003</t>
  </si>
  <si>
    <t>87920943</t>
  </si>
  <si>
    <t>RS0012</t>
  </si>
  <si>
    <t xml:space="preserve">Jistič  jednopólový 10kA   B6/1</t>
  </si>
  <si>
    <t>-1822586222</t>
  </si>
  <si>
    <t>RS0013</t>
  </si>
  <si>
    <t xml:space="preserve">Jistič  jednopólový 10kA   B10/1</t>
  </si>
  <si>
    <t>366877984</t>
  </si>
  <si>
    <t>RS0014</t>
  </si>
  <si>
    <t xml:space="preserve">Jistič  jednopólový 10kA   B16/1</t>
  </si>
  <si>
    <t>793709901</t>
  </si>
  <si>
    <t>RS0015</t>
  </si>
  <si>
    <t xml:space="preserve">Jistič  trojpólový 10kA   B16/3</t>
  </si>
  <si>
    <t>-1649839233</t>
  </si>
  <si>
    <t>RS0016</t>
  </si>
  <si>
    <t xml:space="preserve">Jistič  trojpólový 10kA   C16/3</t>
  </si>
  <si>
    <t>-2081363649</t>
  </si>
  <si>
    <t>RS0017</t>
  </si>
  <si>
    <t xml:space="preserve">Jistič  trojpólový 10kA   B20/3</t>
  </si>
  <si>
    <t>-1862152470</t>
  </si>
  <si>
    <t>RS0018</t>
  </si>
  <si>
    <t xml:space="preserve">Spínač motorů  dvoupólový  0,4-0,6A/2p   10kA</t>
  </si>
  <si>
    <t>480676940</t>
  </si>
  <si>
    <t>RS0019</t>
  </si>
  <si>
    <t>Pomocný kontak - 1kt.zap/1kt.vyp 6A</t>
  </si>
  <si>
    <t>777071526</t>
  </si>
  <si>
    <t>RS0020</t>
  </si>
  <si>
    <t xml:space="preserve">Relé 6A 2zap/2vyp  cívka 230V/50Hz</t>
  </si>
  <si>
    <t>-1413996590</t>
  </si>
  <si>
    <t>RS0021</t>
  </si>
  <si>
    <t>Stykač 25A/2zap cívka 230V</t>
  </si>
  <si>
    <t>-1494864433</t>
  </si>
  <si>
    <t>RS0022</t>
  </si>
  <si>
    <t xml:space="preserve">Multifinkční časové relé 6A 2zap/2vyp, cívka 230V  (zpožděný odtah)</t>
  </si>
  <si>
    <t>-1093592558</t>
  </si>
  <si>
    <t>RS0023</t>
  </si>
  <si>
    <t xml:space="preserve">Multifinkční časové relé 6A 2zap/2vyp, cívka 230V  (taktovací - dva časy)</t>
  </si>
  <si>
    <t>858262075</t>
  </si>
  <si>
    <t>RS0024</t>
  </si>
  <si>
    <t>Stabilizovaný zdroj 230V/12V/DC 15W na lištu DIN</t>
  </si>
  <si>
    <t>-1100522423</t>
  </si>
  <si>
    <t>RS0025</t>
  </si>
  <si>
    <t xml:space="preserve">Svorka řadová  4 mm2</t>
  </si>
  <si>
    <t>-1445912648</t>
  </si>
  <si>
    <t>RS0026</t>
  </si>
  <si>
    <t xml:space="preserve">Svorka řadová  6 mm2</t>
  </si>
  <si>
    <t>-2138448451</t>
  </si>
  <si>
    <t>RS0027</t>
  </si>
  <si>
    <t xml:space="preserve">Svorka řadová  10 mm2</t>
  </si>
  <si>
    <t>1763791232</t>
  </si>
  <si>
    <t>RS0028</t>
  </si>
  <si>
    <t xml:space="preserve">Vývodka  do  P 42</t>
  </si>
  <si>
    <t>-11742781</t>
  </si>
  <si>
    <t>741-2</t>
  </si>
  <si>
    <t>BLESKOSVOD</t>
  </si>
  <si>
    <t>741-2MA</t>
  </si>
  <si>
    <t xml:space="preserve">BLESKOSVOD materiál položka dle výkresů  č. D.1.5.4.</t>
  </si>
  <si>
    <t>35442062</t>
  </si>
  <si>
    <t>pás zemnící 30x4mm FeZn</t>
  </si>
  <si>
    <t>783577004</t>
  </si>
  <si>
    <t xml:space="preserve">128,00*0,95           "0,95kg/m   </t>
  </si>
  <si>
    <t>-1647854811</t>
  </si>
  <si>
    <t xml:space="preserve">30,000*0,62           "0,62kg/1m</t>
  </si>
  <si>
    <t>7412MA001</t>
  </si>
  <si>
    <t xml:space="preserve">Drát uzem.  AlMgSi  pr.8mm montáž  vč.podpěr 0,135kg/1m</t>
  </si>
  <si>
    <t>235650481</t>
  </si>
  <si>
    <t>7412MA002</t>
  </si>
  <si>
    <t xml:space="preserve">Tyč jímací  JR1,5m bez osazení</t>
  </si>
  <si>
    <t>930123108</t>
  </si>
  <si>
    <t>354412121X21</t>
  </si>
  <si>
    <t>Betonový podstavec 17 kg s plastovou podložkou</t>
  </si>
  <si>
    <t>1761829329</t>
  </si>
  <si>
    <t>354413122X22</t>
  </si>
  <si>
    <t xml:space="preserve">Stříška ochranná  OS 1</t>
  </si>
  <si>
    <t>1654968408</t>
  </si>
  <si>
    <t>7412MA003</t>
  </si>
  <si>
    <t>Izolační tyč délky 0,5m včetně upevnění -</t>
  </si>
  <si>
    <t>-836023974</t>
  </si>
  <si>
    <t>35441420X23</t>
  </si>
  <si>
    <t xml:space="preserve">Podpěra vedení  PV 02</t>
  </si>
  <si>
    <t>-937025742</t>
  </si>
  <si>
    <t>35441540X24</t>
  </si>
  <si>
    <t xml:space="preserve">Podpěra vedení  PV 21</t>
  </si>
  <si>
    <t>-322243523</t>
  </si>
  <si>
    <t>35441830</t>
  </si>
  <si>
    <t>úhelník ochranný na ochranu svodu - 1700mm, FeZn</t>
  </si>
  <si>
    <t>-2096062161</t>
  </si>
  <si>
    <t>35441836</t>
  </si>
  <si>
    <t>držák ochranného úhelníku do zdiva, FeZn</t>
  </si>
  <si>
    <t>-1645387564</t>
  </si>
  <si>
    <t>35442041</t>
  </si>
  <si>
    <t>svorka uzemnění nerez k jímací tyči</t>
  </si>
  <si>
    <t>-1805073123</t>
  </si>
  <si>
    <t>35442034</t>
  </si>
  <si>
    <t>svorka uzemnění nerez zkušební, 81mm</t>
  </si>
  <si>
    <t>-1438297002</t>
  </si>
  <si>
    <t>35442042</t>
  </si>
  <si>
    <t>svorka uzemnění nerez na okapové žlaby</t>
  </si>
  <si>
    <t>-299310183</t>
  </si>
  <si>
    <t>35442029</t>
  </si>
  <si>
    <t>svorka uzemnění nerez univerzální</t>
  </si>
  <si>
    <t>1220781116</t>
  </si>
  <si>
    <t>35442033</t>
  </si>
  <si>
    <t>svorka uzemnění nerez spojovací</t>
  </si>
  <si>
    <t>1967174765</t>
  </si>
  <si>
    <t>35442037</t>
  </si>
  <si>
    <t>svorka uzemnění nerez křížová</t>
  </si>
  <si>
    <t>-1838446887</t>
  </si>
  <si>
    <t>35442036</t>
  </si>
  <si>
    <t>svorka uzemnění nerez připojovací</t>
  </si>
  <si>
    <t>-604143523</t>
  </si>
  <si>
    <t>35442043</t>
  </si>
  <si>
    <t>svorka uzemnění nerez na vodovodní potrubí a okapové roury</t>
  </si>
  <si>
    <t>-1930732317</t>
  </si>
  <si>
    <t>35442039</t>
  </si>
  <si>
    <t>svorka uzemnění nerez pro zemnící pásku</t>
  </si>
  <si>
    <t>-2061041438</t>
  </si>
  <si>
    <t>35442040</t>
  </si>
  <si>
    <t>svorka uzemnění nerez pro zemnící pásku a drát</t>
  </si>
  <si>
    <t>491156480</t>
  </si>
  <si>
    <t>35442110</t>
  </si>
  <si>
    <t>štítek plastový - čísla svodů</t>
  </si>
  <si>
    <t>141981537</t>
  </si>
  <si>
    <t>741-2MO</t>
  </si>
  <si>
    <t xml:space="preserve">BLESKOSVOD montážní práce položka dle výkresů  č. D.1.5.4.</t>
  </si>
  <si>
    <t>741410021</t>
  </si>
  <si>
    <t>Montáž uzemňovacího vedení s upevněním, propojením a připojením pomocí svorek v zemi s izolací spojů pásku průřezu do 120 mm2 v městské zástavbě</t>
  </si>
  <si>
    <t>-89297248</t>
  </si>
  <si>
    <t>https://podminky.urs.cz/item/CS_URS_2024_01/741410021</t>
  </si>
  <si>
    <t>-312060749</t>
  </si>
  <si>
    <t>741MO0025</t>
  </si>
  <si>
    <t>Drát uzem. AlMgSi pr.8mm montáž vč.podpěr 0,135kg/1m</t>
  </si>
  <si>
    <t>1813730046</t>
  </si>
  <si>
    <t>741MO0026</t>
  </si>
  <si>
    <t>Tyč jímací JR1,5m bez osazení</t>
  </si>
  <si>
    <t>-1692500736</t>
  </si>
  <si>
    <t>741MO0027</t>
  </si>
  <si>
    <t>1806967008</t>
  </si>
  <si>
    <t>741MO0028</t>
  </si>
  <si>
    <t>Stříška ochranná OS 1</t>
  </si>
  <si>
    <t>21902904</t>
  </si>
  <si>
    <t>741MO0029</t>
  </si>
  <si>
    <t>-1020226521</t>
  </si>
  <si>
    <t>741MO0030</t>
  </si>
  <si>
    <t>Podpěra vedení PV 02</t>
  </si>
  <si>
    <t>-860047365</t>
  </si>
  <si>
    <t>741MO0031</t>
  </si>
  <si>
    <t>Podpěra vedení PV 21</t>
  </si>
  <si>
    <t>1756379745</t>
  </si>
  <si>
    <t>741420051</t>
  </si>
  <si>
    <t>Montáž hromosvodného vedení ochranných prvků úhelníků nebo trubek s držáky do zdiva</t>
  </si>
  <si>
    <t>-1749448798</t>
  </si>
  <si>
    <t>https://podminky.urs.cz/item/CS_URS_2024_01/741420051</t>
  </si>
  <si>
    <t>741MO0032</t>
  </si>
  <si>
    <t>Držák ochranného úhelníku DUz do zdiva</t>
  </si>
  <si>
    <t>923335182</t>
  </si>
  <si>
    <t>741420021</t>
  </si>
  <si>
    <t>Montáž hromosvodného vedení svorek se 2 šrouby</t>
  </si>
  <si>
    <t>1161886285</t>
  </si>
  <si>
    <t>https://podminky.urs.cz/item/CS_URS_2024_01/741420021</t>
  </si>
  <si>
    <t xml:space="preserve">1,000                    "k jímací tyči</t>
  </si>
  <si>
    <t>741420020</t>
  </si>
  <si>
    <t>Montáž hromosvodného vedení svorek s jedním šroubem</t>
  </si>
  <si>
    <t>1637659586</t>
  </si>
  <si>
    <t>https://podminky.urs.cz/item/CS_URS_2024_01/741420020</t>
  </si>
  <si>
    <t xml:space="preserve">3,000                         "zkušební</t>
  </si>
  <si>
    <t>741420023</t>
  </si>
  <si>
    <t>Montáž hromosvodného vedení svorek na okapové žlaby</t>
  </si>
  <si>
    <t>-333549076</t>
  </si>
  <si>
    <t>https://podminky.urs.cz/item/CS_URS_2024_01/741420023</t>
  </si>
  <si>
    <t>1769005204</t>
  </si>
  <si>
    <t xml:space="preserve">4,000             "univerzální</t>
  </si>
  <si>
    <t>-238608242</t>
  </si>
  <si>
    <t xml:space="preserve">48,000              "spojovací</t>
  </si>
  <si>
    <t>741420022</t>
  </si>
  <si>
    <t>Montáž hromosvodného vedení svorek se 3 a více šrouby</t>
  </si>
  <si>
    <t>2025348684</t>
  </si>
  <si>
    <t>https://podminky.urs.cz/item/CS_URS_2024_01/741420022</t>
  </si>
  <si>
    <t xml:space="preserve">4,000               "křížová</t>
  </si>
  <si>
    <t>741420024</t>
  </si>
  <si>
    <t>Montáž hromosvodného vedení svorek na konstrukce</t>
  </si>
  <si>
    <t>379020542</t>
  </si>
  <si>
    <t>https://podminky.urs.cz/item/CS_URS_2024_01/741420024</t>
  </si>
  <si>
    <t xml:space="preserve">2,000           "připojovací</t>
  </si>
  <si>
    <t>741420031</t>
  </si>
  <si>
    <t>Montáž hromosvodného vedení svorek na potrubí Ø do 200 mm se zhotovením</t>
  </si>
  <si>
    <t>-459592577</t>
  </si>
  <si>
    <t>https://podminky.urs.cz/item/CS_URS_2024_01/741420031</t>
  </si>
  <si>
    <t>671920871</t>
  </si>
  <si>
    <t xml:space="preserve">12,000         "spojení pásku 30x4 mm</t>
  </si>
  <si>
    <t>-95584030</t>
  </si>
  <si>
    <t xml:space="preserve">8,000      "spojení pásku s drátem</t>
  </si>
  <si>
    <t>460171172</t>
  </si>
  <si>
    <t>Hloubení nezapažených kabelových rýh strojně včetně urovnání dna s přemístěním výkopku do vzdálenosti 3 m od okraje jámy nebo s naložením na dopravní prostředek šířky 35 cm hloubky 80 cm v hornině třídy těžitelnosti I skupiny 3</t>
  </si>
  <si>
    <t>1841742090</t>
  </si>
  <si>
    <t>https://podminky.urs.cz/item/CS_URS_2024_01/460171172</t>
  </si>
  <si>
    <t>460451182</t>
  </si>
  <si>
    <t>Zásyp kabelových rýh strojně s přemístěním sypaniny ze vzdálenosti do 10 m, s uložením výkopku ve vrstvách včetně zhutnění a urovnání povrchu šířky 35 cm hloubky 80 cm z horniny třídy těžitelnosti I skupiny 3</t>
  </si>
  <si>
    <t>1208814759</t>
  </si>
  <si>
    <t>https://podminky.urs.cz/item/CS_URS_2024_01/460451182</t>
  </si>
  <si>
    <t>460620013X15</t>
  </si>
  <si>
    <t>Provizorní úprava terénu tř 3</t>
  </si>
  <si>
    <t>1873561940</t>
  </si>
  <si>
    <t>741420083</t>
  </si>
  <si>
    <t>Montáž hromosvodného vedení doplňků štítků k označení svodů</t>
  </si>
  <si>
    <t>1647496335</t>
  </si>
  <si>
    <t>https://podminky.urs.cz/item/CS_URS_2024_01/741420083</t>
  </si>
  <si>
    <t>741MO0033</t>
  </si>
  <si>
    <t>-64932949</t>
  </si>
  <si>
    <t>740991100X16</t>
  </si>
  <si>
    <t>celková prohlídka a vyhotovení revizní zprávy pro objem montážních prací</t>
  </si>
  <si>
    <t>-1661198097</t>
  </si>
  <si>
    <t>742</t>
  </si>
  <si>
    <t>Elektroinstalace - slaboproud</t>
  </si>
  <si>
    <t>742MA</t>
  </si>
  <si>
    <t xml:space="preserve">SDĚLOVACÍ ROZVODY materiál položka dle výkresů  č. D.1.5.3.</t>
  </si>
  <si>
    <t>742MA001</t>
  </si>
  <si>
    <t xml:space="preserve">kabel  EZS VL04 (4x0,22) -  uložený volně</t>
  </si>
  <si>
    <t>827219726</t>
  </si>
  <si>
    <t>742MA002</t>
  </si>
  <si>
    <t xml:space="preserve">kabel  EZS VL24 ( 2x0,5+4x0,22) -  uložený volně</t>
  </si>
  <si>
    <t>272966107</t>
  </si>
  <si>
    <t>34113148</t>
  </si>
  <si>
    <t>kabel ovládací průmyslový stíněný laminovanou Al fólií s příložným Cu drátem jádro Cu plné izolace PVC plášť PVC 250V (JYTY) 2x1,00mm2</t>
  </si>
  <si>
    <t>407827890</t>
  </si>
  <si>
    <t>742MA004</t>
  </si>
  <si>
    <t xml:space="preserve">Ústředna EZS, 8 podsystémů /192 zón / 254 modulů, možnost bezdrátové nadstavby, tamperovaný box  400x350x170mm  se zdrojem 13V10A65Ah   pro baterii max 12V/65Ah,</t>
  </si>
  <si>
    <t>-847055407</t>
  </si>
  <si>
    <t>742MA005</t>
  </si>
  <si>
    <t xml:space="preserve">baterie gelová 12V (20Ah)  pro EZS</t>
  </si>
  <si>
    <t>-1658263384</t>
  </si>
  <si>
    <t>742MA006</t>
  </si>
  <si>
    <t>modul LAN/INTERNET</t>
  </si>
  <si>
    <t>-932987618</t>
  </si>
  <si>
    <t>742MA007</t>
  </si>
  <si>
    <t>modul GPRS komunikátor</t>
  </si>
  <si>
    <t>-2123093955</t>
  </si>
  <si>
    <t>742MA009</t>
  </si>
  <si>
    <t xml:space="preserve">Vstupní LCD klávesnice  systému EZS, grafická klávesnice s dotykovým 5" barevným LCD displejem. Signalizace stavu systému je pomocí ikon a textů a ovládání probíhá přímo pomocí dotykového LCD.</t>
  </si>
  <si>
    <t>1381499829</t>
  </si>
  <si>
    <t>742MA010</t>
  </si>
  <si>
    <t xml:space="preserve">Venkovní siréna -  plochá piezosiréna 110dB/m  s červeným blikačem.</t>
  </si>
  <si>
    <t>-782975634</t>
  </si>
  <si>
    <t>742MA011</t>
  </si>
  <si>
    <t>Sběrnicový expander 8 zón</t>
  </si>
  <si>
    <t>-388473630</t>
  </si>
  <si>
    <t>742MA012</t>
  </si>
  <si>
    <t>Box pro expandér nebo rozbočení (TAMPER)</t>
  </si>
  <si>
    <t>12290015</t>
  </si>
  <si>
    <t>742MA013</t>
  </si>
  <si>
    <t>Duální PIR+MW detektor pohybu</t>
  </si>
  <si>
    <t>-866302861</t>
  </si>
  <si>
    <t>742MA014</t>
  </si>
  <si>
    <t>Magnetický kontakt</t>
  </si>
  <si>
    <t>2032221772</t>
  </si>
  <si>
    <t>742MA015</t>
  </si>
  <si>
    <t>Bezkontaktní snímač klíčů s integrovanou řídicí jednotkou, MIFARE+, černá , venkovní</t>
  </si>
  <si>
    <t>1154374494</t>
  </si>
  <si>
    <t>742MA016</t>
  </si>
  <si>
    <t>Instalační krabice pro panel čtěčku 1 modul</t>
  </si>
  <si>
    <t>14374344</t>
  </si>
  <si>
    <t>742MA017</t>
  </si>
  <si>
    <t xml:space="preserve">Upevňovací rámeček, 1 modul  1168/61</t>
  </si>
  <si>
    <t>-2115170394</t>
  </si>
  <si>
    <t>742MA020</t>
  </si>
  <si>
    <t xml:space="preserve">Krabice odbočná  (+TAMPER)</t>
  </si>
  <si>
    <t>612603699</t>
  </si>
  <si>
    <t>34571457</t>
  </si>
  <si>
    <t>krabice pod omítku PVC odbočná kruhová D 70mm s víčkem</t>
  </si>
  <si>
    <t>-40036456</t>
  </si>
  <si>
    <t>34571063</t>
  </si>
  <si>
    <t>trubka elektroinstalační ohebná z PVC (ČSN) 2323</t>
  </si>
  <si>
    <t>-567224303</t>
  </si>
  <si>
    <t>34571064</t>
  </si>
  <si>
    <t>trubka elektroinstalační ohebná z PVC (ČSN) 2329</t>
  </si>
  <si>
    <t>-72418632</t>
  </si>
  <si>
    <t>34572114X31</t>
  </si>
  <si>
    <t xml:space="preserve">Lišta vkládací   40x20mm</t>
  </si>
  <si>
    <t>566643732</t>
  </si>
  <si>
    <t>742MA022</t>
  </si>
  <si>
    <t>Mikrotrubička MK 12/8mm</t>
  </si>
  <si>
    <t>-2133253711</t>
  </si>
  <si>
    <t>742MA023</t>
  </si>
  <si>
    <t xml:space="preserve">Spojka mikrotrubičky 12mm, pro spojování mikrotrubiček  je odolná vůči tlakům při zafukování</t>
  </si>
  <si>
    <t>1152625771</t>
  </si>
  <si>
    <t>34571077X32</t>
  </si>
  <si>
    <t xml:space="preserve">Trubka ohebná   pr.63mm do země</t>
  </si>
  <si>
    <t>-1517258398</t>
  </si>
  <si>
    <t>742MO</t>
  </si>
  <si>
    <t xml:space="preserve">SDĚLOVACÍ ROZVODY montážní práce položka dle výkresů  č. D.1.5.3.</t>
  </si>
  <si>
    <t>742MO0001</t>
  </si>
  <si>
    <t>kabel EZS VL04 (4x0,22) - uložený volně</t>
  </si>
  <si>
    <t>-290412023</t>
  </si>
  <si>
    <t>742MO0002</t>
  </si>
  <si>
    <t>kabel EZS VL24 ( 2x0,5+4x0,22) - uložený volně</t>
  </si>
  <si>
    <t>-371538397</t>
  </si>
  <si>
    <t>742121001</t>
  </si>
  <si>
    <t>Montáž kabelů sdělovacích pro vnitřní rozvody počtu žil do 15</t>
  </si>
  <si>
    <t>-1514427412</t>
  </si>
  <si>
    <t>https://podminky.urs.cz/item/CS_URS_2024_01/742121001</t>
  </si>
  <si>
    <t>742MO0004</t>
  </si>
  <si>
    <t>Ústředna EZS, 8 podsystémů /192 zón / 254 modulů, možnost bezdrátové nadstavby, tamperovaný box 400x350x170mm se zdrojem 13V10A65Ah pro baterii max 12V/65Ah,</t>
  </si>
  <si>
    <t>1586558977</t>
  </si>
  <si>
    <t>742MO0005</t>
  </si>
  <si>
    <t>baterie gelová 12V (20Ah) pro EZS</t>
  </si>
  <si>
    <t>-1774515618</t>
  </si>
  <si>
    <t>742MO0006</t>
  </si>
  <si>
    <t>-1096425139</t>
  </si>
  <si>
    <t>742MO0007</t>
  </si>
  <si>
    <t>-1084429487</t>
  </si>
  <si>
    <t>742MO0008</t>
  </si>
  <si>
    <t>Programování ústředny EZS, zkušební provoz a zaškolení obsluhy</t>
  </si>
  <si>
    <t>-470686945</t>
  </si>
  <si>
    <t>742MO0009</t>
  </si>
  <si>
    <t>Vstupní LCD klávesnice systému EZS, grafická klávesnice s dotykovým 5" barevným LCD displejem. Signalizace stavu systému je pomocí ikon a textů a ovládání probíhá přímo pomocí dotykového LCD.</t>
  </si>
  <si>
    <t>362235319</t>
  </si>
  <si>
    <t>742MO0010</t>
  </si>
  <si>
    <t>Venkovní siréna - plochá piezosiréna 110dB/m s červeným blikačem.</t>
  </si>
  <si>
    <t>-777871119</t>
  </si>
  <si>
    <t>742MO0011</t>
  </si>
  <si>
    <t>453679654</t>
  </si>
  <si>
    <t>742MO0012</t>
  </si>
  <si>
    <t>85269251</t>
  </si>
  <si>
    <t>742MO0013</t>
  </si>
  <si>
    <t>827062557</t>
  </si>
  <si>
    <t>742MO0014</t>
  </si>
  <si>
    <t>-2144644989</t>
  </si>
  <si>
    <t>742MO0015</t>
  </si>
  <si>
    <t>-1824293609</t>
  </si>
  <si>
    <t>742MO0016</t>
  </si>
  <si>
    <t>549270480</t>
  </si>
  <si>
    <t>742MO0017</t>
  </si>
  <si>
    <t>Upevňovací rámeček, 1 modul 1168/61</t>
  </si>
  <si>
    <t>2125747987</t>
  </si>
  <si>
    <t>742MO0018</t>
  </si>
  <si>
    <t>Zapojení samozamykacího elektromechanického zámku (zámek bude dodávkou stavby)</t>
  </si>
  <si>
    <t>-78074594</t>
  </si>
  <si>
    <t>742MO0019</t>
  </si>
  <si>
    <t>Programování autnomního snímače čipů, zkušební provoz a zaškolení obsluhy</t>
  </si>
  <si>
    <t>1524697486</t>
  </si>
  <si>
    <t>742MO0020</t>
  </si>
  <si>
    <t>Krabice odbočná (+TAMPER)</t>
  </si>
  <si>
    <t>-376257626</t>
  </si>
  <si>
    <t>742110504</t>
  </si>
  <si>
    <t>Montáž krabic elektroinstalačních s víčkem zapuštěných plastových odbočných kruhových</t>
  </si>
  <si>
    <t>-395455309</t>
  </si>
  <si>
    <t>https://podminky.urs.cz/item/CS_URS_2024_01/742110504</t>
  </si>
  <si>
    <t>742110002</t>
  </si>
  <si>
    <t>Montáž trubek elektroinstalačních plastových ohebných uložených pod omítku</t>
  </si>
  <si>
    <t>1252143894</t>
  </si>
  <si>
    <t>https://podminky.urs.cz/item/CS_URS_2024_01/742110002</t>
  </si>
  <si>
    <t>-300865606</t>
  </si>
  <si>
    <t>742110041</t>
  </si>
  <si>
    <t>Montáž lišt elektroinstalačních vkládacích</t>
  </si>
  <si>
    <t>-1484748447</t>
  </si>
  <si>
    <t>https://podminky.urs.cz/item/CS_URS_2024_01/742110041</t>
  </si>
  <si>
    <t>742MO0022</t>
  </si>
  <si>
    <t>-1367006369</t>
  </si>
  <si>
    <t>742MO0023</t>
  </si>
  <si>
    <t>Spojka mikrotrubičky 12mm, pro spojování mikrotrubiček je odolná vůči tlakům při zafukování</t>
  </si>
  <si>
    <t>673689157</t>
  </si>
  <si>
    <t>743112317X33</t>
  </si>
  <si>
    <t>Trubka ohebná pr.63mm do země</t>
  </si>
  <si>
    <t>-14447937</t>
  </si>
  <si>
    <t>683534158</t>
  </si>
  <si>
    <t>-1107453002</t>
  </si>
  <si>
    <t>468081311</t>
  </si>
  <si>
    <t>Vybourání otvorů ve zdivu cihelném plochy do 0,0225 m2 a tloušťky do 15 cm</t>
  </si>
  <si>
    <t>-528544597</t>
  </si>
  <si>
    <t>https://podminky.urs.cz/item/CS_URS_2024_01/468081311</t>
  </si>
  <si>
    <t>742MO0026</t>
  </si>
  <si>
    <t>Frézování rýhy v betonu 30x70mm</t>
  </si>
  <si>
    <t>494644073</t>
  </si>
  <si>
    <t>460941113</t>
  </si>
  <si>
    <t>Vyplnění rýh vyplnění a omítnutí rýh ve stropech hloubky do 3 cm a šířky přes 5 do 7 cm</t>
  </si>
  <si>
    <t>-1980873413</t>
  </si>
  <si>
    <t>https://podminky.urs.cz/item/CS_URS_2024_01/460941113</t>
  </si>
  <si>
    <t>-15052077</t>
  </si>
  <si>
    <t>-2002004203</t>
  </si>
  <si>
    <t>742MO0027</t>
  </si>
  <si>
    <t>-764220354</t>
  </si>
  <si>
    <t>742MO0028</t>
  </si>
  <si>
    <t>Koordinace s ostatními profesemi</t>
  </si>
  <si>
    <t>756211532</t>
  </si>
  <si>
    <t>742MO0029</t>
  </si>
  <si>
    <t>Dokumentace skutečného provedení</t>
  </si>
  <si>
    <t>-774217013</t>
  </si>
  <si>
    <t>1305351469</t>
  </si>
  <si>
    <t>957580118</t>
  </si>
  <si>
    <t>630295342</t>
  </si>
  <si>
    <t>-631267980</t>
  </si>
  <si>
    <t>0,244*12</t>
  </si>
  <si>
    <t>469973120</t>
  </si>
  <si>
    <t>Poplatek za uložení stavebního odpadu (skládkovné) na recyklační skládce z prostého betonu zatříděného do Katalogu odpadů pod kódem 17 01 01</t>
  </si>
  <si>
    <t>-1256434804</t>
  </si>
  <si>
    <t>https://podminky.urs.cz/item/CS_URS_2024_01/469973120</t>
  </si>
  <si>
    <t>-1040398348</t>
  </si>
  <si>
    <t>0,244-0,112</t>
  </si>
  <si>
    <t>SO 02 - Venkovní rozvody NN</t>
  </si>
  <si>
    <t xml:space="preserve">    741 - Elektromontáže</t>
  </si>
  <si>
    <t xml:space="preserve">      741NN - Elektromontáže Venkovní rozvody NN</t>
  </si>
  <si>
    <t xml:space="preserve">        741-1MA - Montážní materiál položka dle výkresu  č. D.2.2.</t>
  </si>
  <si>
    <t xml:space="preserve">      741-1MO - Montážní práce položka dle výkresu  č. D.2.2.</t>
  </si>
  <si>
    <t xml:space="preserve">      R - DODÁVKY položka dle výkresu  č. D.2.3.  </t>
  </si>
  <si>
    <t xml:space="preserve">        RH - ROZVADEČ  RH položka dle výkresu  č. D.2.4.</t>
  </si>
  <si>
    <t>M - Práce a dodávky M</t>
  </si>
  <si>
    <t xml:space="preserve">    46-M - Zemní práce položka dle výkresu  č. D.2.2.</t>
  </si>
  <si>
    <t>Elektromontáže</t>
  </si>
  <si>
    <t>741NN</t>
  </si>
  <si>
    <t>Elektromontáže Venkovní rozvody NN</t>
  </si>
  <si>
    <t xml:space="preserve">Montážní materiál položka dle výkresu  č. D.2.2.</t>
  </si>
  <si>
    <t>kabel instalační jádro Cu plné izolace PVC plášť PVC 450/750V (CYKY-J) 3x2,5mm2</t>
  </si>
  <si>
    <t>601630103</t>
  </si>
  <si>
    <t>kabel instalační jádro Cu plné izolace PVC plášť PVC 450/750V (CYKY-J) 5x4mm2</t>
  </si>
  <si>
    <t>-1486622724</t>
  </si>
  <si>
    <t>kabel instalační jádro Cu plné izolace PVC plášť PVC 450/750V (CYKY-J) 5x6mm2</t>
  </si>
  <si>
    <t>-376203724</t>
  </si>
  <si>
    <t>34111076</t>
  </si>
  <si>
    <t>kabel instalační jádro Cu plné izolace PVC plášť PVC 450/750V (CYKY-J) 4x10mm2</t>
  </si>
  <si>
    <t>-1983292629</t>
  </si>
  <si>
    <t>7411MA001</t>
  </si>
  <si>
    <t>Datový kabel FTP 4x2x0,5 Cat.6 externí do země</t>
  </si>
  <si>
    <t>509203165</t>
  </si>
  <si>
    <t>7411MA002</t>
  </si>
  <si>
    <t xml:space="preserve">koaxiální kabel  50ohmů externí do země</t>
  </si>
  <si>
    <t>1957266859</t>
  </si>
  <si>
    <t>7411MA003</t>
  </si>
  <si>
    <t>-1973902440</t>
  </si>
  <si>
    <t>7411MA004</t>
  </si>
  <si>
    <t>221542032</t>
  </si>
  <si>
    <t>-1101862453</t>
  </si>
  <si>
    <t xml:space="preserve">65*0,95            "0,95kg/m</t>
  </si>
  <si>
    <t>752651060</t>
  </si>
  <si>
    <t xml:space="preserve">25,00*0,62           " 0,62kg/1m</t>
  </si>
  <si>
    <t>1519198155</t>
  </si>
  <si>
    <t>7411MA006</t>
  </si>
  <si>
    <t xml:space="preserve">SVODIČ PŘEPĚTÍ pro koax.kabel 50ohmů + box IP66  (svodič bleskových proudů se stíněním,  ochrana koxiálního kabelu)</t>
  </si>
  <si>
    <t>942281426</t>
  </si>
  <si>
    <t>7411MA007</t>
  </si>
  <si>
    <t xml:space="preserve">SVODIČ PŘEPĚTÍ PRO PŘIPOJENÍ KAMERY v boxu IP66  (např DL-1G-RJ45-PoE-AB-BOX) dvoustupňová přepěťová ochrana ethernetu v kombinaci s ochranou napájení</t>
  </si>
  <si>
    <t>-657142765</t>
  </si>
  <si>
    <t>34140826</t>
  </si>
  <si>
    <t>vodič propojovací jádro Cu plné izolace PVC 450/750V (H07V-U) zelenožlutý 1x6mm2</t>
  </si>
  <si>
    <t>-982517180</t>
  </si>
  <si>
    <t>34571077X03</t>
  </si>
  <si>
    <t>-1349832224</t>
  </si>
  <si>
    <t>7411MA008</t>
  </si>
  <si>
    <t>Svazek miktrotrubiček do země 7x MK 12/8 mm</t>
  </si>
  <si>
    <t>-1000202172</t>
  </si>
  <si>
    <t>7411MA009</t>
  </si>
  <si>
    <t xml:space="preserve">prostup do objektu v betonu  průměr 63 mm do 500 mm+ hydroizolace prostupu a začištění</t>
  </si>
  <si>
    <t>-454042404</t>
  </si>
  <si>
    <t xml:space="preserve">Montážní práce položka dle výkresu  č. D.2.2.</t>
  </si>
  <si>
    <t>-1683468560</t>
  </si>
  <si>
    <t>-1509728412</t>
  </si>
  <si>
    <t>741122643</t>
  </si>
  <si>
    <t>Montáž kabelů měděných bez ukončení uložených pevně plných kulatých nebo bezhalogenových (např. CYKY) počtu a průřezu žil 5x10 mm2</t>
  </si>
  <si>
    <t>1997919024</t>
  </si>
  <si>
    <t>https://podminky.urs.cz/item/CS_URS_2024_01/741122643</t>
  </si>
  <si>
    <t>741122623</t>
  </si>
  <si>
    <t>Montáž kabelů měděných bez ukončení uložených pevně plných kulatých nebo bezhalogenových (např. CYKY) počtu a průřezu žil 4x10 mm2</t>
  </si>
  <si>
    <t>-198441308</t>
  </si>
  <si>
    <t>https://podminky.urs.cz/item/CS_URS_2024_01/741122623</t>
  </si>
  <si>
    <t>7411MO001</t>
  </si>
  <si>
    <t>-1593943950</t>
  </si>
  <si>
    <t>7411MO002</t>
  </si>
  <si>
    <t>koaxiální kabel 50ohmů externí do země</t>
  </si>
  <si>
    <t>-1294898359</t>
  </si>
  <si>
    <t>7411MO003</t>
  </si>
  <si>
    <t>-1442570914</t>
  </si>
  <si>
    <t>7411MO004</t>
  </si>
  <si>
    <t>926900991</t>
  </si>
  <si>
    <t>-433648503</t>
  </si>
  <si>
    <t>156425034</t>
  </si>
  <si>
    <t>741132147</t>
  </si>
  <si>
    <t>Ukončení kabelů smršťovací koncovkou nebo páskou se zapojením bez letování, počtu a průřezu žil 5x10 mm2</t>
  </si>
  <si>
    <t>-531348984</t>
  </si>
  <si>
    <t>https://podminky.urs.cz/item/CS_URS_2024_01/741132147</t>
  </si>
  <si>
    <t>7411MO005</t>
  </si>
  <si>
    <t>Ukončení a měření kabelu FTP</t>
  </si>
  <si>
    <t>1811686082</t>
  </si>
  <si>
    <t>-1483158510</t>
  </si>
  <si>
    <t>-1226056473</t>
  </si>
  <si>
    <t>-1393080257</t>
  </si>
  <si>
    <t xml:space="preserve">8,000     "spojení pásku s drátem</t>
  </si>
  <si>
    <t>7411MO006</t>
  </si>
  <si>
    <t>SVODIČ PŘEPĚTÍ pro koax.kabel 50ohmů + box IP66 (svodič bleskových proudů se stíněním, ochrana koxiálního kabelu)</t>
  </si>
  <si>
    <t>1725944586</t>
  </si>
  <si>
    <t>7411MO007</t>
  </si>
  <si>
    <t>SVODIČ PŘEPĚTÍ PRO PŘIPOJENÍ KAMERY v boxu IP66 (např DL-1G-RJ45-PoE-AB-BOX) dvoustupňová přepěťová ochrana ethernetu v kombinaci s ochranou napájení</t>
  </si>
  <si>
    <t>-819460365</t>
  </si>
  <si>
    <t>195904086</t>
  </si>
  <si>
    <t xml:space="preserve">38,00            "ochranné  pospojení </t>
  </si>
  <si>
    <t>743112317X04</t>
  </si>
  <si>
    <t>-1211212834</t>
  </si>
  <si>
    <t>7411MO008</t>
  </si>
  <si>
    <t>Svazek miktrotrubiček do země 7x MK 12/8mm</t>
  </si>
  <si>
    <t>-1692673000</t>
  </si>
  <si>
    <t>7411MO009</t>
  </si>
  <si>
    <t>Plastová zemní šachta prázdná pr.400mm</t>
  </si>
  <si>
    <t>-456062688</t>
  </si>
  <si>
    <t>7411MO010</t>
  </si>
  <si>
    <t>Sekání otvoru v betonu pr.63mm do 500mm - prostup do objektu + hydroizolace prostupu a začištění</t>
  </si>
  <si>
    <t>2087296101</t>
  </si>
  <si>
    <t>7411MO011</t>
  </si>
  <si>
    <t>-1187669341</t>
  </si>
  <si>
    <t>7411MO012</t>
  </si>
  <si>
    <t>1078682232</t>
  </si>
  <si>
    <t>7411MO013</t>
  </si>
  <si>
    <t>1863187639</t>
  </si>
  <si>
    <t>7411MO014</t>
  </si>
  <si>
    <t>Stavední přípomoce nutné k řádnému dokončení díla</t>
  </si>
  <si>
    <t>714375408</t>
  </si>
  <si>
    <t>7411MO015</t>
  </si>
  <si>
    <t>Geodetické zaměření skutečného provedení</t>
  </si>
  <si>
    <t>830068722</t>
  </si>
  <si>
    <t>7411MO016</t>
  </si>
  <si>
    <t>-174565748</t>
  </si>
  <si>
    <t>740991200</t>
  </si>
  <si>
    <t>celková prohlídka a vyhotovení revizní zprávy pro objem montážních prací přes 100 tis. Kč</t>
  </si>
  <si>
    <t>-399038124</t>
  </si>
  <si>
    <t xml:space="preserve">DODÁVKY položka dle výkresu  č. D.2.3.  </t>
  </si>
  <si>
    <t>RE001</t>
  </si>
  <si>
    <t xml:space="preserve">ROZVADEČ  RE - typový elektroměrový rozvaděč 1x  přímé dvousazbové měření + spínač HDO  + hl.jistič 25A/3  + plastový pilíř rozměry: 470x1855x250mm (600mm v zemi)</t>
  </si>
  <si>
    <t>722056835</t>
  </si>
  <si>
    <t>RH</t>
  </si>
  <si>
    <t xml:space="preserve">ROZVADEČ  RH položka dle výkresu  č. D.2.4.</t>
  </si>
  <si>
    <t>RH001</t>
  </si>
  <si>
    <t xml:space="preserve">Plastový rozvaděč 470x620x250mm (šxvxh) IP54/IP20  vč. příslušenství (DIN lišty s uchycením, montážní plechy, přípojnice, zákryty vnitřních částí.</t>
  </si>
  <si>
    <t>-344592952</t>
  </si>
  <si>
    <t>RH002</t>
  </si>
  <si>
    <t>Plastový pilíř 470x1235x250mm (šxvxh) 600m v zemi - základový díl</t>
  </si>
  <si>
    <t>1063878033</t>
  </si>
  <si>
    <t>RH003</t>
  </si>
  <si>
    <t>-1780116231</t>
  </si>
  <si>
    <t>RH004</t>
  </si>
  <si>
    <t>1477549777</t>
  </si>
  <si>
    <t>RH005</t>
  </si>
  <si>
    <t>-1367045352</t>
  </si>
  <si>
    <t>RH006</t>
  </si>
  <si>
    <t xml:space="preserve">Přepínač sítí I-0-II trojpólový  40A/3 na lištu DIN</t>
  </si>
  <si>
    <t>-1349354292</t>
  </si>
  <si>
    <t>RH007</t>
  </si>
  <si>
    <t>Přívodka (vidlice) 400V/32A 5pólů IP67 nástěnná</t>
  </si>
  <si>
    <t>-202608889</t>
  </si>
  <si>
    <t>RH008</t>
  </si>
  <si>
    <t>-1786519859</t>
  </si>
  <si>
    <t>RH009</t>
  </si>
  <si>
    <t>855068755</t>
  </si>
  <si>
    <t>RH010</t>
  </si>
  <si>
    <t>Digitální elektroměr 40A/3 na lištu DIN</t>
  </si>
  <si>
    <t>560617654</t>
  </si>
  <si>
    <t>RH011</t>
  </si>
  <si>
    <t>-631903855</t>
  </si>
  <si>
    <t>RH012</t>
  </si>
  <si>
    <t>-2094455303</t>
  </si>
  <si>
    <t>Práce a dodávky M</t>
  </si>
  <si>
    <t>46-M</t>
  </si>
  <si>
    <t xml:space="preserve">Zemní práce položka dle výkresu  č. D.2.2.</t>
  </si>
  <si>
    <t>460010024</t>
  </si>
  <si>
    <t>Vytyčení trasy vedení kabelového (podzemního) v zastavěném prostoru</t>
  </si>
  <si>
    <t>km</t>
  </si>
  <si>
    <t>-2084125383</t>
  </si>
  <si>
    <t>https://podminky.urs.cz/item/CS_URS_2024_01/460010024</t>
  </si>
  <si>
    <t>460171272</t>
  </si>
  <si>
    <t>Hloubení nezapažených kabelových rýh strojně včetně urovnání dna s přemístěním výkopku do vzdálenosti 3 m od okraje jámy nebo s naložením na dopravní prostředek šířky 50 cm hloubky 80 cm v hornině třídy těžitelnosti I skupiny 3</t>
  </si>
  <si>
    <t>787796793</t>
  </si>
  <si>
    <t>https://podminky.urs.cz/item/CS_URS_2024_01/460171272</t>
  </si>
  <si>
    <t>460171322</t>
  </si>
  <si>
    <t>Hloubení nezapažených kabelových rýh strojně včetně urovnání dna s přemístěním výkopku do vzdálenosti 3 m od okraje jámy nebo s naložením na dopravní prostředek šířky 50 cm hloubky 120 cm v hornině třídy těžitelnosti I skupiny 3</t>
  </si>
  <si>
    <t>1092795192</t>
  </si>
  <si>
    <t>https://podminky.urs.cz/item/CS_URS_2024_01/460171322</t>
  </si>
  <si>
    <t>460050105X05</t>
  </si>
  <si>
    <t>výkop pro základový díl plastového pilíře</t>
  </si>
  <si>
    <t>192196517</t>
  </si>
  <si>
    <t>460371121</t>
  </si>
  <si>
    <t>Naložení výkopku strojně z hornin třídy těžitelnosti I skupiny 1 až 3</t>
  </si>
  <si>
    <t>-1959054428</t>
  </si>
  <si>
    <t>https://podminky.urs.cz/item/CS_URS_2024_01/460371121</t>
  </si>
  <si>
    <t>460671113</t>
  </si>
  <si>
    <t>Výstražné prvky pro krytí kabelů včetně vyrovnání povrchu rýhy, rozvinutí a uložení fólie, šířky přes 25 do 35 cm</t>
  </si>
  <si>
    <t>848876662</t>
  </si>
  <si>
    <t>https://podminky.urs.cz/item/CS_URS_2024_01/460671113</t>
  </si>
  <si>
    <t>460661112</t>
  </si>
  <si>
    <t>Kabelové lože z písku včetně podsypu, zhutnění a urovnání povrchu pro kabely nn bez zakrytí, šířky přes 35 do 50 cm</t>
  </si>
  <si>
    <t>872188397</t>
  </si>
  <si>
    <t>https://podminky.urs.cz/item/CS_URS_2024_01/460661112</t>
  </si>
  <si>
    <t>460791213</t>
  </si>
  <si>
    <t>Montáž trubek ochranných uložených volně do rýhy plastových ohebných, vnitřního průměru přes 50 do 90 mm</t>
  </si>
  <si>
    <t>1912207304</t>
  </si>
  <si>
    <t>https://podminky.urs.cz/item/CS_URS_2024_01/460791213</t>
  </si>
  <si>
    <t>460510258X06</t>
  </si>
  <si>
    <t>Uložení svazku mikrotrubiček</t>
  </si>
  <si>
    <t>610223881</t>
  </si>
  <si>
    <t>460270171X07</t>
  </si>
  <si>
    <t>Osazení rozvaděče RE (RH</t>
  </si>
  <si>
    <t>-1959973447</t>
  </si>
  <si>
    <t>460762111</t>
  </si>
  <si>
    <t>Křižovatka betonového kabelového žlabu s inženýrskými sítěmi včetně úpravy dna rýhy a zakrytím žlabu bez zásypu</t>
  </si>
  <si>
    <t>1301192292</t>
  </si>
  <si>
    <t>https://podminky.urs.cz/item/CS_URS_2024_01/460762111</t>
  </si>
  <si>
    <t>460671123</t>
  </si>
  <si>
    <t>Výstražné prvky pro krytí kabelů včetně vyrovnání povrchu rýhy, rozvinutí a uložení deska, šířky přes 20 do 25 cm</t>
  </si>
  <si>
    <t>1085724735</t>
  </si>
  <si>
    <t>https://podminky.urs.cz/item/CS_URS_2024_01/460671123</t>
  </si>
  <si>
    <t>460451282</t>
  </si>
  <si>
    <t>Zásyp kabelových rýh strojně s přemístěním sypaniny ze vzdálenosti do 10 m, s uložením výkopku ve vrstvách včetně zhutnění a urovnání povrchu šířky 50 cm hloubky 80 cm z horniny třídy těžitelnosti I skupiny 3</t>
  </si>
  <si>
    <t>184972465</t>
  </si>
  <si>
    <t>https://podminky.urs.cz/item/CS_URS_2024_01/460451282</t>
  </si>
  <si>
    <t>460451332</t>
  </si>
  <si>
    <t>Zásyp kabelových rýh strojně s přemístěním sypaniny ze vzdálenosti do 10 m, s uložením výkopku ve vrstvách včetně zhutnění a urovnání povrchu šířky 50 cm hloubky 120 cm z horniny třídy těžitelnosti I skupiny 3</t>
  </si>
  <si>
    <t>-2069717843</t>
  </si>
  <si>
    <t>https://podminky.urs.cz/item/CS_URS_2024_01/460451332</t>
  </si>
  <si>
    <t>460541112</t>
  </si>
  <si>
    <t>Úprava pláně strojně v hornině třídy těžitelnosti I skupiny 1 až 3 se zhutněním</t>
  </si>
  <si>
    <t>857941289</t>
  </si>
  <si>
    <t>https://podminky.urs.cz/item/CS_URS_2024_01/460541112</t>
  </si>
  <si>
    <t xml:space="preserve">0,50*(67,00+10,00)             "(vč. zhutnění 45MPa)</t>
  </si>
  <si>
    <t>460341113</t>
  </si>
  <si>
    <t>Vodorovné přemístění (odvoz) horniny dopravními prostředky včetně složení, bez naložení a rozprostření jakékoliv třídy, na vzdálenost přes 500 do 1000 m</t>
  </si>
  <si>
    <t>-502821424</t>
  </si>
  <si>
    <t>https://podminky.urs.cz/item/CS_URS_2024_01/460341113</t>
  </si>
  <si>
    <t>460341121</t>
  </si>
  <si>
    <t>Vodorovné přemístění (odvoz) horniny dopravními prostředky včetně složení, bez naložení a rozprostření jakékoliv třídy, na vzdálenost Příplatek k ceně -1113 za každých dalších i započatých 1000 m</t>
  </si>
  <si>
    <t>-990720795</t>
  </si>
  <si>
    <t>https://podminky.urs.cz/item/CS_URS_2024_01/460341121</t>
  </si>
  <si>
    <t>9,50*12</t>
  </si>
  <si>
    <t>460361121</t>
  </si>
  <si>
    <t>Poplatek (skládkovné) za uložení zeminy na recyklační skládce zatříděné do Katalogu odpadů pod kódem 17 05 04</t>
  </si>
  <si>
    <t>-268806033</t>
  </si>
  <si>
    <t>https://podminky.urs.cz/item/CS_URS_2024_01/460361121</t>
  </si>
  <si>
    <t>9,50*1,900</t>
  </si>
  <si>
    <t>460620013X08</t>
  </si>
  <si>
    <t>-620570963</t>
  </si>
  <si>
    <t>SO 03 - Stožár</t>
  </si>
  <si>
    <t>275300001</t>
  </si>
  <si>
    <t xml:space="preserve">Betonový základ dle výrobce stožáru délka vetknutí stožáru do základu 1,2 m včetně materiálu beton C 20/25 XC2 bednění zemních prací odvozu přebytečného výkkopku zásypu uložení přebytečného výkopku a poplatku za uložení přebytečného poplatku </t>
  </si>
  <si>
    <t>-1019102460</t>
  </si>
  <si>
    <t>998132211</t>
  </si>
  <si>
    <t>Přesun hmot pro věže, stožáry, zásobníky věžové a sila se svislou nosnou konstrukcí monolitickou betonovou tyčovou nebo plošnou do posuvného bednění vodorovná dopravní vzdálenost do 50 m, pro věže výšky do 50 m</t>
  </si>
  <si>
    <t>148625312</t>
  </si>
  <si>
    <t>https://podminky.urs.cz/item/CS_URS_2024_01/998132211</t>
  </si>
  <si>
    <t>742420021</t>
  </si>
  <si>
    <t>Montáž společné televizní antény antenního stožáru včetně upevňovacího materiálu</t>
  </si>
  <si>
    <t>-733714625</t>
  </si>
  <si>
    <t>https://podminky.urs.cz/item/CS_URS_2024_01/742420021</t>
  </si>
  <si>
    <t>383000011X01</t>
  </si>
  <si>
    <t>stožár pro monitorovací a kamerová zařízení s výškou 10 m celková délka 11,20 m žárově zinkovaný ve spodní části dříku nad zemí opatřený otvorem s dvířky pro montáž svorkovnice a elektropříslušenství ve spodní části dříku pro vetknutí zhotovený otvor pro průchod kabelů po délce stožáru s různými otvory pro průchod koaxiálních a napájecích kabelů</t>
  </si>
  <si>
    <t>629909596</t>
  </si>
  <si>
    <t>998742102</t>
  </si>
  <si>
    <t>Přesun hmot pro slaboproud stanovený z hmotnosti přesunovaného materiálu vodorovná dopravní vzdálenost do 50 m základní v objektech výšky přes 6 do 12 m</t>
  </si>
  <si>
    <t>1198365157</t>
  </si>
  <si>
    <t>https://podminky.urs.cz/item/CS_URS_2024_01/998742102</t>
  </si>
  <si>
    <t>SO 04 - Komunikace a zpevněné plochy</t>
  </si>
  <si>
    <t xml:space="preserve">    9 - Ostatní konstrukce a práce, bourání</t>
  </si>
  <si>
    <t>121151113</t>
  </si>
  <si>
    <t>Sejmutí ornice strojně při souvislé ploše přes 100 do 500 m2, tl. vrstvy do 200 mm</t>
  </si>
  <si>
    <t>-1274649116</t>
  </si>
  <si>
    <t>https://podminky.urs.cz/item/CS_URS_2024_01/121151113</t>
  </si>
  <si>
    <t xml:space="preserve">109,80+(4,40+2,25)*0,08+(78,65-4,40-2,25)*0,75               "viz přílohy PD : D.4.2</t>
  </si>
  <si>
    <t>122251103</t>
  </si>
  <si>
    <t>Odkopávky a prokopávky nezapažené strojně v hornině třídy těžitelnosti I skupiny 3 přes 50 do 100 m3</t>
  </si>
  <si>
    <t>-1735490751</t>
  </si>
  <si>
    <t>https://podminky.urs.cz/item/CS_URS_2024_01/122251103</t>
  </si>
  <si>
    <t xml:space="preserve">(109,80+(4,40+2,25)*0,08+(78,65-4,40-2,25)*0,75)*0,68               "viz přílohy PD : D.4.2</t>
  </si>
  <si>
    <t>-747757436</t>
  </si>
  <si>
    <t xml:space="preserve">18,117*2           "viz položka 174151101</t>
  </si>
  <si>
    <t xml:space="preserve">40,626*0,15           "viz položka 182313101</t>
  </si>
  <si>
    <t xml:space="preserve">48,240*0,15           "viz položka 182351023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</si>
  <si>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</si>
  <si>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</si>
  <si>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918207741</t>
  </si>
  <si>
    <t>https://podminky.urs.cz/item/CS_URS_2024_01/162751117</t>
  </si>
  <si>
    <t>164,332*0,20-40,626*0,15-48,240*0,15</t>
  </si>
  <si>
    <t xml:space="preserve">111,746-18,117 </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</si>
  <si>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</si>
  <si>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</si>
  <si>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-1957140623</t>
  </si>
  <si>
    <t>https://podminky.urs.cz/item/CS_URS_2024_01/162751119</t>
  </si>
  <si>
    <t>113,166*3</t>
  </si>
  <si>
    <t>167151101</t>
  </si>
  <si>
    <t>Nakládání, skládání a překládání neulehlého výkopku nebo sypaniny strojně nakládání, množství do 100 m3, z horniny třídy těžitelnosti I, skupiny 1 až 3</t>
  </si>
  <si>
    <t>-2001005156</t>
  </si>
  <si>
    <t>https://podminky.urs.cz/item/CS_URS_2024_01/167151101</t>
  </si>
  <si>
    <t xml:space="preserve">18,117           "viz položka 174151101</t>
  </si>
  <si>
    <t>171152111</t>
  </si>
  <si>
    <t>Uložení sypaniny do zhutněných násypů pro silnice, dálnice a letiště s rozprostřením sypaniny ve vrstvách, s hrubým urovnáním a uzavřením povrchu násypu z hornin nesoudržných sypkých v aktivní zóně</t>
  </si>
  <si>
    <t>1632919617</t>
  </si>
  <si>
    <t>https://podminky.urs.cz/item/CS_URS_2024_01/171152111</t>
  </si>
  <si>
    <t xml:space="preserve">(109,80+(4,40+2,25)*0,08+(78,65-4,40-2,25)*0,65)*0,30               "viz přílohy PD : D.4.2</t>
  </si>
  <si>
    <t>58331201X01</t>
  </si>
  <si>
    <t>sypanina vhodná do aktivní zóny</t>
  </si>
  <si>
    <t>-1495173446</t>
  </si>
  <si>
    <t>47,140*1,800</t>
  </si>
  <si>
    <t>171201231</t>
  </si>
  <si>
    <t>Poplatek za uložení stavebního odpadu na recyklační skládce (skládkovné) zeminy a kamení zatříděného do Katalogu odpadů pod kódem 17 05 04</t>
  </si>
  <si>
    <t>1404905837</t>
  </si>
  <si>
    <t>https://podminky.urs.cz/item/CS_URS_2024_01/171201231</t>
  </si>
  <si>
    <t>113,166*1,900</t>
  </si>
  <si>
    <t>127908739</t>
  </si>
  <si>
    <t>164,332*0,20+111,746</t>
  </si>
  <si>
    <t>-457055322</t>
  </si>
  <si>
    <t xml:space="preserve">127,764           "viz položka 122251103</t>
  </si>
  <si>
    <t>-(109,80+(4,40+2,25)*0,08+(78,65-4,40-2,25)*0,18)*0,25-136,252*0,11-139,132*0,12</t>
  </si>
  <si>
    <t xml:space="preserve">-47,140             "viz položka 171152111</t>
  </si>
  <si>
    <t>180405114</t>
  </si>
  <si>
    <t>Založení trávníků ve vegetačních dlaždicích nebo prefabrikátech výsevem směsi substrátu a semene v rovině nebo na svahu do 1:5</t>
  </si>
  <si>
    <t>-1166736809</t>
  </si>
  <si>
    <t>https://podminky.urs.cz/item/CS_URS_2024_01/180405114</t>
  </si>
  <si>
    <t xml:space="preserve">109,80*0,37                "viz přílohy PD : D.4.1</t>
  </si>
  <si>
    <t>1317849324</t>
  </si>
  <si>
    <t xml:space="preserve">(78,65-4,40-2,25)*1,10               "viz přílohy PD : D.4.2</t>
  </si>
  <si>
    <t>2012299191</t>
  </si>
  <si>
    <t>(40,626+79,200)*0,035*1,03</t>
  </si>
  <si>
    <t>673793554</t>
  </si>
  <si>
    <t xml:space="preserve">48,240           "viz položka 182351023</t>
  </si>
  <si>
    <t>-321608096</t>
  </si>
  <si>
    <t xml:space="preserve">(109,80+(4,40+2,25)*0,08+(78,65-4,40-2,25)*0,75)*2               "viz přílohy PD : D.4.2</t>
  </si>
  <si>
    <t>182313101</t>
  </si>
  <si>
    <t>Vyplnění otvorů ornicí v mřížovinových nebo vylehčených tvárnicích nebo panelech pro jakýkoliv tvar a velikost otvorů</t>
  </si>
  <si>
    <t>1938265143</t>
  </si>
  <si>
    <t>https://podminky.urs.cz/item/CS_URS_2024_01/182313101</t>
  </si>
  <si>
    <t>182351023</t>
  </si>
  <si>
    <t>Rozprostření a urovnání ornice ve svahu sklonu přes 1:5 strojně při souvislé ploše do 100 m2, tl. vrstvy do 200 mm</t>
  </si>
  <si>
    <t>-729307076</t>
  </si>
  <si>
    <t>https://podminky.urs.cz/item/CS_URS_2024_01/182351023</t>
  </si>
  <si>
    <t xml:space="preserve">(78,65-4,40-2,25)*(0,75-0,08)               "viz přílohy PD : D.4.2</t>
  </si>
  <si>
    <t>-1885107274</t>
  </si>
  <si>
    <t>(40,626+48,240)*0,05</t>
  </si>
  <si>
    <t>-394907368</t>
  </si>
  <si>
    <t xml:space="preserve">79,20*2           "viz položka 181451131</t>
  </si>
  <si>
    <t>-1102138358</t>
  </si>
  <si>
    <t xml:space="preserve">79,20           "viz položka 181451131</t>
  </si>
  <si>
    <t>735952992</t>
  </si>
  <si>
    <t xml:space="preserve">109,80*0,37                "viz položka 180405114</t>
  </si>
  <si>
    <t>-796317691</t>
  </si>
  <si>
    <t xml:space="preserve">119,826           "viz položka 184813511</t>
  </si>
  <si>
    <t>1233988678</t>
  </si>
  <si>
    <t>213141112</t>
  </si>
  <si>
    <t>Zřízení vrstvy z geotextilie filtrační, separační, odvodňovací, ochranné, výztužné nebo protierozní v rovině nebo ve sklonu do 1:5, šířky přes 3 do 6 m</t>
  </si>
  <si>
    <t>-86831801</t>
  </si>
  <si>
    <t>https://podminky.urs.cz/item/CS_URS_2024_01/213141112</t>
  </si>
  <si>
    <t>109,80</t>
  </si>
  <si>
    <t>109,80+(4,40+2,25)*0,08+(78,65-4,40-2,25)*(0,65+0,30)</t>
  </si>
  <si>
    <t>viz přílohy PD : D.4.2</t>
  </si>
  <si>
    <t>69342001X01</t>
  </si>
  <si>
    <t>hydrofobní sorpční koberec netkaná geotextilie NTRF s přesahem s plošnou hmotností 400 g/m2</t>
  </si>
  <si>
    <t>957870651</t>
  </si>
  <si>
    <t>109,800*1,20</t>
  </si>
  <si>
    <t>1513893450</t>
  </si>
  <si>
    <t>178,732*1,15</t>
  </si>
  <si>
    <t>564731112</t>
  </si>
  <si>
    <t>Podklad nebo kryt z kameniva hrubého drceného vel. 32-63 mm s rozprostřením a zhutněním plochy přes 100 m2, po zhutnění tl. 110 mm</t>
  </si>
  <si>
    <t>-1616387287</t>
  </si>
  <si>
    <t>https://podminky.urs.cz/item/CS_URS_2024_01/564731112</t>
  </si>
  <si>
    <t xml:space="preserve">109,80+(4,40+2,25)*0,08+(78,65-4,40-2,25)*0,36               "viz přílohy PD : D.4.3</t>
  </si>
  <si>
    <t>564741111</t>
  </si>
  <si>
    <t>Podklad nebo kryt z kameniva hrubého drceného vel. 32-63 mm s rozprostřením a zhutněním plochy přes 100 m2, po zhutnění tl. 120 mm</t>
  </si>
  <si>
    <t>512156400</t>
  </si>
  <si>
    <t>https://podminky.urs.cz/item/CS_URS_2024_01/564741111</t>
  </si>
  <si>
    <t xml:space="preserve">109,80+(4,40+2,25)*0,08+(78,65-4,40-2,25)*0,40        "viz přílohy PD : D.4.3</t>
  </si>
  <si>
    <t>564760111</t>
  </si>
  <si>
    <t>Podklad nebo kryt z kameniva hrubého drceného vel. 16-32 mm s rozprostřením a zhutněním plochy přes 100 m2, po zhutnění tl. 200 mm</t>
  </si>
  <si>
    <t>1438246799</t>
  </si>
  <si>
    <t>https://podminky.urs.cz/item/CS_URS_2024_01/564760111</t>
  </si>
  <si>
    <t xml:space="preserve">109,80                "viz přílohy PD : D.4.3</t>
  </si>
  <si>
    <t>596412312</t>
  </si>
  <si>
    <t>Kladení dlažby z betonových vegetačních dlaždic pozemních komunikací s ložem z kameniva těženého nebo drceného tl. do 50 mm, s vyplněním spár a vegetačních otvorů, s hutněním vibrováním tl. 100 mm, bez rozlišení skupiny, pro plochy do 300 m2</t>
  </si>
  <si>
    <t>-214218841</t>
  </si>
  <si>
    <t>https://podminky.urs.cz/item/CS_URS_2024_01/596412312</t>
  </si>
  <si>
    <t>59245031</t>
  </si>
  <si>
    <t>dlažba plošná vegetační betonová 600x400mm tl 100mm přírodní</t>
  </si>
  <si>
    <t>-1206896245</t>
  </si>
  <si>
    <t>109,800*1,02</t>
  </si>
  <si>
    <t>596412911X01</t>
  </si>
  <si>
    <t>Kladení dlažby z betonových vegetačních dlaždic pozemních komunikací Příplatek za úpravu lože přimícháním hlinitých částic v množství 25-30% hmot včetně dodání zeminy</t>
  </si>
  <si>
    <t>1644141110</t>
  </si>
  <si>
    <t>Ostatní konstrukce a práce, bourání</t>
  </si>
  <si>
    <t>916131212</t>
  </si>
  <si>
    <t>Osazení silničního obrubníku betonového se zřízením lože, s vyplněním a zatřením spár cementovou maltou stojatého bez boční opěry, do lože z betonu prostého</t>
  </si>
  <si>
    <t>269153598</t>
  </si>
  <si>
    <t>https://podminky.urs.cz/item/CS_URS_2024_01/916131212</t>
  </si>
  <si>
    <t>4,40+2,50+4,30+2,60+5,50+21,30+8,55+3,15+2,25+2,30+5,30+16,50</t>
  </si>
  <si>
    <t>viz příohy PD : D.4.2</t>
  </si>
  <si>
    <t>59217012</t>
  </si>
  <si>
    <t>obrubník zahradní betonový 500x80x250mm</t>
  </si>
  <si>
    <t>373397032</t>
  </si>
  <si>
    <t>59217016</t>
  </si>
  <si>
    <t>obrubník betonový chodníkový 1000x80x250mm</t>
  </si>
  <si>
    <t>-1154728180</t>
  </si>
  <si>
    <t>998223011</t>
  </si>
  <si>
    <t>Přesun hmot pro pozemní komunikace s krytem dlážděným dopravní vzdálenost do 200 m jakékoliv délky objektu</t>
  </si>
  <si>
    <t>-2133346967</t>
  </si>
  <si>
    <t>https://podminky.urs.cz/item/CS_URS_2024_01/998223011</t>
  </si>
  <si>
    <t>124,301-84,852</t>
  </si>
  <si>
    <t>SO 05 - Oplocení</t>
  </si>
  <si>
    <t>133251101</t>
  </si>
  <si>
    <t>Hloubení nezapažených šachet strojně v hornině třídy těžitelnosti I skupiny 3 do 20 m3</t>
  </si>
  <si>
    <t>-743624819</t>
  </si>
  <si>
    <t>https://podminky.urs.cz/item/CS_URS_2024_01/133251101</t>
  </si>
  <si>
    <t xml:space="preserve">0,60*0,60*0,80*60                "viz přílohy PD : D.5.1 a D.5.2</t>
  </si>
  <si>
    <t>1112261397</t>
  </si>
  <si>
    <t xml:space="preserve">17,280          "viz položka 133251101</t>
  </si>
  <si>
    <t>-530611823</t>
  </si>
  <si>
    <t>17,280*3</t>
  </si>
  <si>
    <t>-197537194</t>
  </si>
  <si>
    <t>17,280*1,900</t>
  </si>
  <si>
    <t>-1041828565</t>
  </si>
  <si>
    <t>338121127</t>
  </si>
  <si>
    <t>Osazování sloupků a vzpěr plotových železobetonových se zabetonováním patky, o objemu přes 0,20 do 0,30 m3</t>
  </si>
  <si>
    <t>1714022896</t>
  </si>
  <si>
    <t>https://podminky.urs.cz/item/CS_URS_2024_01/338121127</t>
  </si>
  <si>
    <t xml:space="preserve">30+30                   "viz přílohy PD : D.5.1 a D.5.2</t>
  </si>
  <si>
    <t>592311401X02</t>
  </si>
  <si>
    <t>betonový sloupek řadový plotový 150 x 150 mm pro drátěné pletivo výšky 2 m</t>
  </si>
  <si>
    <t>2130122237</t>
  </si>
  <si>
    <t>348101511X03</t>
  </si>
  <si>
    <t>Oprava vchodové branky ocelové jednokřídlové a ocelového sloupku po očištění a odrezivění natřena novým syntetickým nátěrem (1 x základ, 2 x vrchní nátěr) s případnou výměnou kování (klika se štíty, zámek) dle přílohy PD : D.5.1</t>
  </si>
  <si>
    <t>-1176705895</t>
  </si>
  <si>
    <t xml:space="preserve">1                   "viz přílohy PD : D.5.1 a D.5.2</t>
  </si>
  <si>
    <t>348101541X04</t>
  </si>
  <si>
    <t>Oprava vjezdové brány ocelové dvoukřídlové a ocelových sloupků po očištění a odrezivění natřena novým syntetickým nátěrem (1 x základ, 2 x vrchní nátěr) s případnou výměnou kování (klika se štíty, zámek) dle přílohy PD : D.5.1</t>
  </si>
  <si>
    <t>-2058950552</t>
  </si>
  <si>
    <t>348401153</t>
  </si>
  <si>
    <t>Montáž oplocení z pletiva svařovaného přes 1,5 do 2,0 m</t>
  </si>
  <si>
    <t>892432444</t>
  </si>
  <si>
    <t>https://podminky.urs.cz/item/CS_URS_2024_01/348401153</t>
  </si>
  <si>
    <t xml:space="preserve">185,00                       "viz přílohy PD : D.5.1 a D.5.2</t>
  </si>
  <si>
    <t>313248521X01</t>
  </si>
  <si>
    <t>svařované plotové pletivo výšky 2,00 m pozinkované poplastované zelené barvy odolné vůči pronikání černé zvěře</t>
  </si>
  <si>
    <t>-1965753597</t>
  </si>
  <si>
    <t>348401350</t>
  </si>
  <si>
    <t>Montáž oplocení z pletiva rozvinutí, uchycení a napnutí drátu napínacího</t>
  </si>
  <si>
    <t>2082745516</t>
  </si>
  <si>
    <t>https://podminky.urs.cz/item/CS_URS_2024_01/348401350</t>
  </si>
  <si>
    <t xml:space="preserve">185,00*3                       "viz přílohy PD : D.5.1 a D.5.2</t>
  </si>
  <si>
    <t>15619100</t>
  </si>
  <si>
    <t>drát kruhový poplastovaný napínací 2,5/3,5mm</t>
  </si>
  <si>
    <t>-680119587</t>
  </si>
  <si>
    <t>966052121</t>
  </si>
  <si>
    <t>Bourání plotových sloupků a vzpěr železobetonových výšky do 2,5 m s betonovou patkou</t>
  </si>
  <si>
    <t>-61207279</t>
  </si>
  <si>
    <t>https://podminky.urs.cz/item/CS_URS_2024_01/966052121</t>
  </si>
  <si>
    <t>966071822</t>
  </si>
  <si>
    <t>Rozebrání oplocení z pletiva drátěného se čtvercovými oky, výšky přes 1,6 do 2,0 m</t>
  </si>
  <si>
    <t>-2133294378</t>
  </si>
  <si>
    <t>https://podminky.urs.cz/item/CS_URS_2024_01/966071822</t>
  </si>
  <si>
    <t>-1515244734</t>
  </si>
  <si>
    <t>10,539*0,90</t>
  </si>
  <si>
    <t>1362354984</t>
  </si>
  <si>
    <t>10,539*0,10</t>
  </si>
  <si>
    <t>1907510827</t>
  </si>
  <si>
    <t>-381056342</t>
  </si>
  <si>
    <t>10,539*12</t>
  </si>
  <si>
    <t>1678675690</t>
  </si>
  <si>
    <t>998232110</t>
  </si>
  <si>
    <t>Přesun hmot pro oplocení se svislou nosnou konstrukcí zděnou z cihel, tvárnic, bloků, popř. kovovou nebo dřevěnou vodorovná dopravní vzdálenost do 50 m, pro oplocení výšky do 3 m</t>
  </si>
  <si>
    <t>-868793072</t>
  </si>
  <si>
    <t>https://podminky.urs.cz/item/CS_URS_2024_01/998232110</t>
  </si>
  <si>
    <t>SO 06 - Sadové úpravy</t>
  </si>
  <si>
    <t>121151123</t>
  </si>
  <si>
    <t>Sejmutí ornice strojně při souvislé ploše přes 500 m2, tl. vrstvy do 200 mm</t>
  </si>
  <si>
    <t>-1184300769</t>
  </si>
  <si>
    <t>https://podminky.urs.cz/item/CS_URS_2024_01/121151123</t>
  </si>
  <si>
    <t xml:space="preserve">2060,00              "viz přílohy PD : D.6.1</t>
  </si>
  <si>
    <t>2060,000*0,15</t>
  </si>
  <si>
    <t>2060,00*0,05</t>
  </si>
  <si>
    <t>1495364503</t>
  </si>
  <si>
    <t>103,000*3</t>
  </si>
  <si>
    <t>-2131345711</t>
  </si>
  <si>
    <t>2060,00*0,15</t>
  </si>
  <si>
    <t>-862111972</t>
  </si>
  <si>
    <t>103,00*1,900</t>
  </si>
  <si>
    <t>1861379884</t>
  </si>
  <si>
    <t>2060,00*0,20</t>
  </si>
  <si>
    <t>-2875344</t>
  </si>
  <si>
    <t>-974939348</t>
  </si>
  <si>
    <t>2060,000*0,05*1,03</t>
  </si>
  <si>
    <t>638189447</t>
  </si>
  <si>
    <t>-1488400178</t>
  </si>
  <si>
    <t>2060,00*0,035*1,03</t>
  </si>
  <si>
    <t>153873083</t>
  </si>
  <si>
    <t>183403152</t>
  </si>
  <si>
    <t>Obdělání půdy vláčením v rovině nebo na svahu do 1:5</t>
  </si>
  <si>
    <t>https://podminky.urs.cz/item/CS_URS_2024_01/183403152</t>
  </si>
  <si>
    <t>-2049826479</t>
  </si>
  <si>
    <t>1073935142</t>
  </si>
  <si>
    <t xml:space="preserve">2060,00      "viz položka 181451131</t>
  </si>
  <si>
    <t>2133632327</t>
  </si>
  <si>
    <t>1363579786</t>
  </si>
  <si>
    <t xml:space="preserve">2060,00          "viz položka 184813511</t>
  </si>
  <si>
    <t>612162362</t>
  </si>
  <si>
    <t>998231311</t>
  </si>
  <si>
    <t>Přesun hmot pro sadovnické a krajinářské úpravy strojně dopravní vzdálenost do 5000 m</t>
  </si>
  <si>
    <t>1296042099</t>
  </si>
  <si>
    <t>https://podminky.urs.cz/item/CS_URS_2024_01/998231311</t>
  </si>
  <si>
    <t>PS 01 - Strojně technologická část</t>
  </si>
  <si>
    <t xml:space="preserve">    721 - Zdravotechnika - vnitřní kanalizace</t>
  </si>
  <si>
    <t xml:space="preserve">    722 - Zdravotechnika - vnitřní vodovod</t>
  </si>
  <si>
    <t xml:space="preserve">    725 - Zdravotechnika - zařizovací předměty</t>
  </si>
  <si>
    <t xml:space="preserve">    23-M - Montáže potrubí</t>
  </si>
  <si>
    <t xml:space="preserve">    35-M - Montáž čerpadel, kompr.a vodoh.zař.</t>
  </si>
  <si>
    <t>384868799</t>
  </si>
  <si>
    <t>11,865*0,50</t>
  </si>
  <si>
    <t>1470723029</t>
  </si>
  <si>
    <t>997013151</t>
  </si>
  <si>
    <t>Vnitrostaveništní doprava suti a vybouraných hmot vodorovně do 50 m s naložením s omezením mechanizace pro budovy a haly výšky do 6 m</t>
  </si>
  <si>
    <t>-1758191876</t>
  </si>
  <si>
    <t>https://podminky.urs.cz/item/CS_URS_2024_01/997013151</t>
  </si>
  <si>
    <t>356632665</t>
  </si>
  <si>
    <t>1845595884</t>
  </si>
  <si>
    <t>11,865*12</t>
  </si>
  <si>
    <t>-1782289386</t>
  </si>
  <si>
    <t>721</t>
  </si>
  <si>
    <t>Zdravotechnika - vnitřní kanalizace</t>
  </si>
  <si>
    <t>721174025</t>
  </si>
  <si>
    <t>Potrubí z trub polypropylenových odpadní (svislé) DN 110</t>
  </si>
  <si>
    <t>-121145452</t>
  </si>
  <si>
    <t>https://podminky.urs.cz/item/CS_URS_2024_01/721174025</t>
  </si>
  <si>
    <t xml:space="preserve">13,00                     "viz přílohy PD : D.7.1</t>
  </si>
  <si>
    <t>721174042</t>
  </si>
  <si>
    <t>Potrubí z trub polypropylenových připojovací DN 40</t>
  </si>
  <si>
    <t>1881377308</t>
  </si>
  <si>
    <t>https://podminky.urs.cz/item/CS_URS_2024_01/721174042</t>
  </si>
  <si>
    <t xml:space="preserve">1,00                     "viz přílohy PD : D.7.1</t>
  </si>
  <si>
    <t>721174043</t>
  </si>
  <si>
    <t>Potrubí z trub polypropylenových připojovací DN 50</t>
  </si>
  <si>
    <t>171000401</t>
  </si>
  <si>
    <t>https://podminky.urs.cz/item/CS_URS_2024_01/721174043</t>
  </si>
  <si>
    <t xml:space="preserve">2,00                     "viz přílohy PD : D.7.1</t>
  </si>
  <si>
    <t>721194105</t>
  </si>
  <si>
    <t>Vyměření přípojek na potrubí vyvedení a upevnění odpadních výpustek DN 50</t>
  </si>
  <si>
    <t>151096499</t>
  </si>
  <si>
    <t>https://podminky.urs.cz/item/CS_URS_2024_01/721194105</t>
  </si>
  <si>
    <t>721211913</t>
  </si>
  <si>
    <t>Podlahové vpusti montáž podlahových vpustí ostatních typů DN 110</t>
  </si>
  <si>
    <t>-764119632</t>
  </si>
  <si>
    <t>https://podminky.urs.cz/item/CS_URS_2024_01/721211913</t>
  </si>
  <si>
    <t xml:space="preserve">1                     "viz přílohy PD : D.7.1</t>
  </si>
  <si>
    <t>55161772</t>
  </si>
  <si>
    <t>vpusť podlahová nerezová teleskopické nastavení 212-242mm DN 100</t>
  </si>
  <si>
    <t>381917651</t>
  </si>
  <si>
    <t>721229111</t>
  </si>
  <si>
    <t>Zápachové uzávěrky montáž zápachových uzávěrek ostatních typů do DN 50</t>
  </si>
  <si>
    <t>1926345579</t>
  </si>
  <si>
    <t>https://podminky.urs.cz/item/CS_URS_2024_01/721229111</t>
  </si>
  <si>
    <t xml:space="preserve">1                    "viz přílohy PD : D.7.1</t>
  </si>
  <si>
    <t>551618311X23</t>
  </si>
  <si>
    <t>uzávěrka zápachová pro pračku DN 50 mm nerez</t>
  </si>
  <si>
    <t>176245020</t>
  </si>
  <si>
    <t>721290111</t>
  </si>
  <si>
    <t>Zkouška těsnosti kanalizace v objektech vodou do DN 125</t>
  </si>
  <si>
    <t>429233510</t>
  </si>
  <si>
    <t>https://podminky.urs.cz/item/CS_URS_2024_01/721290111</t>
  </si>
  <si>
    <t>1,00+2,00+13,00</t>
  </si>
  <si>
    <t>998721101</t>
  </si>
  <si>
    <t>Přesun hmot pro vnitřní kanalizaci stanovený z hmotnosti přesunovaného materiálu vodorovná dopravní vzdálenost do 50 m základní v objektech výšky do 6 m</t>
  </si>
  <si>
    <t>837416704</t>
  </si>
  <si>
    <t>https://podminky.urs.cz/item/CS_URS_2024_01/998721101</t>
  </si>
  <si>
    <t>722</t>
  </si>
  <si>
    <t>Zdravotechnika - vnitřní vodovod</t>
  </si>
  <si>
    <t>722110811</t>
  </si>
  <si>
    <t>Demontáž potrubí z litinových trub přírubových do DN 80</t>
  </si>
  <si>
    <t>338479888</t>
  </si>
  <si>
    <t>https://podminky.urs.cz/item/CS_URS_2024_01/722110811</t>
  </si>
  <si>
    <t>722110815</t>
  </si>
  <si>
    <t>Demontáž potrubí z litinových trub přírubových přes 80 do DN 125</t>
  </si>
  <si>
    <t>1858139189</t>
  </si>
  <si>
    <t>https://podminky.urs.cz/item/CS_URS_2024_01/722110815</t>
  </si>
  <si>
    <t>722110818</t>
  </si>
  <si>
    <t>Demontáž potrubí z litinových trub přírubových přes 125 do DN 200</t>
  </si>
  <si>
    <t>-1824746058</t>
  </si>
  <si>
    <t>https://podminky.urs.cz/item/CS_URS_2024_01/722110818</t>
  </si>
  <si>
    <t>722175003X11</t>
  </si>
  <si>
    <t>Potrubí vodovodní plastové PP-RCT (polypropylen typ 4) včetně tvarovek a montáže DN 20 mm (D 25 x 2,8 mm)</t>
  </si>
  <si>
    <t>832817719</t>
  </si>
  <si>
    <t xml:space="preserve">4,00                     "viz přílohy PD : D.7.1</t>
  </si>
  <si>
    <t>722181232</t>
  </si>
  <si>
    <t>Ochrana potrubí termoizolačními trubicemi z pěnového polyetylenu PE přilepenými v příčných a podélných spojích, tloušťky izolace přes 9 do 13 mm, vnitřního průměru izolace DN přes 22 do 45 mm</t>
  </si>
  <si>
    <t>2075182741</t>
  </si>
  <si>
    <t>https://podminky.urs.cz/item/CS_URS_2024_01/722181232</t>
  </si>
  <si>
    <t>722190401</t>
  </si>
  <si>
    <t>Zřízení přípojek na potrubí vyvedení a upevnění výpustek do DN 25</t>
  </si>
  <si>
    <t>-614191204</t>
  </si>
  <si>
    <t>https://podminky.urs.cz/item/CS_URS_2024_01/722190401</t>
  </si>
  <si>
    <t>722211814</t>
  </si>
  <si>
    <t>Demontáž armatur přírubových se dvěma přírubami (vč. šoupátek se zemní soupravou) DN 100</t>
  </si>
  <si>
    <t>-1775385387</t>
  </si>
  <si>
    <t>https://podminky.urs.cz/item/CS_URS_2024_01/722211814</t>
  </si>
  <si>
    <t>722211818</t>
  </si>
  <si>
    <t>Demontáž armatur přírubových se dvěma přírubami (vč. šoupátek se zemní soupravou) DN 200</t>
  </si>
  <si>
    <t>2013863383</t>
  </si>
  <si>
    <t>https://podminky.urs.cz/item/CS_URS_2024_01/722211818</t>
  </si>
  <si>
    <t>722229101</t>
  </si>
  <si>
    <t>Armatury s jedním závitem montáž vodovodních armatur s jedním závitem ostatních typů G 1/2"</t>
  </si>
  <si>
    <t>414172538</t>
  </si>
  <si>
    <t>https://podminky.urs.cz/item/CS_URS_2024_01/722229101</t>
  </si>
  <si>
    <t xml:space="preserve">10                     "viz přílohy PD : D.7.1</t>
  </si>
  <si>
    <t>551142751X12</t>
  </si>
  <si>
    <t xml:space="preserve">kohout kulový vzorkovací nerez DN 15 mm </t>
  </si>
  <si>
    <t>-873581903</t>
  </si>
  <si>
    <t>722239102</t>
  </si>
  <si>
    <t>Armatury se dvěma závity montáž vodovodních armatur se dvěma závity ostatních typů G 3/4"</t>
  </si>
  <si>
    <t>136173580</t>
  </si>
  <si>
    <t>https://podminky.urs.cz/item/CS_URS_2024_01/722239102</t>
  </si>
  <si>
    <t>551142761X13</t>
  </si>
  <si>
    <t xml:space="preserve">kohout kulový nerezový pro SV DN 20 mm </t>
  </si>
  <si>
    <t>-380687779</t>
  </si>
  <si>
    <t>722290226</t>
  </si>
  <si>
    <t>Zkoušky, proplach a desinfekce vodovodního potrubí zkoušky těsnosti vodovodního potrubí závitového do DN 50</t>
  </si>
  <si>
    <t>-176296711</t>
  </si>
  <si>
    <t>https://podminky.urs.cz/item/CS_URS_2024_01/722290226</t>
  </si>
  <si>
    <t>722290234</t>
  </si>
  <si>
    <t>Zkoušky, proplach a desinfekce vodovodního potrubí proplach a desinfekce vodovodního potrubí do DN 80</t>
  </si>
  <si>
    <t>-2057193948</t>
  </si>
  <si>
    <t>https://podminky.urs.cz/item/CS_URS_2024_01/722290234</t>
  </si>
  <si>
    <t>998722101</t>
  </si>
  <si>
    <t>Přesun hmot pro vnitřní vodovod stanovený z hmotnosti přesunovaného materiálu vodorovná dopravní vzdálenost do 50 m základní v objektech výšky do 6 m</t>
  </si>
  <si>
    <t>218307159</t>
  </si>
  <si>
    <t>https://podminky.urs.cz/item/CS_URS_2024_01/998722101</t>
  </si>
  <si>
    <t>725</t>
  </si>
  <si>
    <t>Zdravotechnika - zařizovací předměty</t>
  </si>
  <si>
    <t>725319111</t>
  </si>
  <si>
    <t>Dřezy bez výtokových armatur montáž dřezů ostatních typů</t>
  </si>
  <si>
    <t>soubor</t>
  </si>
  <si>
    <t>1493873710</t>
  </si>
  <si>
    <t>https://podminky.urs.cz/item/CS_URS_2024_01/725319111</t>
  </si>
  <si>
    <t>552310851X20</t>
  </si>
  <si>
    <t>dřez nerezový 600 x600 mm</t>
  </si>
  <si>
    <t>-2065914073</t>
  </si>
  <si>
    <t>725819201</t>
  </si>
  <si>
    <t>Ventily montáž ventilů ostatních typů nástěnných G 1/2"</t>
  </si>
  <si>
    <t>139588694</t>
  </si>
  <si>
    <t>https://podminky.urs.cz/item/CS_URS_2024_01/725819201</t>
  </si>
  <si>
    <t xml:space="preserve">1                   "viz přílohy PD : D.7.1</t>
  </si>
  <si>
    <t>551101591X21</t>
  </si>
  <si>
    <t>ventil výtokový nerezový pro SV DN 20 mm</t>
  </si>
  <si>
    <t>1230088523</t>
  </si>
  <si>
    <t>725869204</t>
  </si>
  <si>
    <t>Zápachové uzávěrky zařizovacích předmětů montáž zápachových uzávěrek dřezových jednodílných DN 50</t>
  </si>
  <si>
    <t>-1011440996</t>
  </si>
  <si>
    <t>https://podminky.urs.cz/item/CS_URS_2024_01/725869204</t>
  </si>
  <si>
    <t>551611211X22</t>
  </si>
  <si>
    <t>uzávěrka zápachová dřezová nerezová DN 50 mm</t>
  </si>
  <si>
    <t>1525177550</t>
  </si>
  <si>
    <t>998725101</t>
  </si>
  <si>
    <t>Přesun hmot pro zařizovací předměty stanovený z hmotnosti přesunovaného materiálu vodorovná dopravní vzdálenost do 50 m základní v objektech výšky do 6 m</t>
  </si>
  <si>
    <t>364619285</t>
  </si>
  <si>
    <t>https://podminky.urs.cz/item/CS_URS_2024_01/998725101</t>
  </si>
  <si>
    <t>23-M</t>
  </si>
  <si>
    <t>Montáže potrubí</t>
  </si>
  <si>
    <t>230000000X41</t>
  </si>
  <si>
    <t>Provizorní přepojování a úpravy potrubí a armatur pro zásobování vodou po dobu rekonstrukce vodojemu</t>
  </si>
  <si>
    <t>1184452659</t>
  </si>
  <si>
    <t>230120045</t>
  </si>
  <si>
    <t>Čištění potrubí profukováním nebo proplachováním DN 80</t>
  </si>
  <si>
    <t>-2137271570</t>
  </si>
  <si>
    <t>https://podminky.urs.cz/item/CS_URS_2024_01/230120045</t>
  </si>
  <si>
    <t xml:space="preserve">1,00                      "viz příloha PD : D.7.1</t>
  </si>
  <si>
    <t>230120046</t>
  </si>
  <si>
    <t>Čištění potrubí profukováním nebo proplachováním DN 100</t>
  </si>
  <si>
    <t>-1503908000</t>
  </si>
  <si>
    <t>https://podminky.urs.cz/item/CS_URS_2024_01/230120046</t>
  </si>
  <si>
    <t xml:space="preserve">23,00                      "viz příloha PD : D.7.1</t>
  </si>
  <si>
    <t>230120049</t>
  </si>
  <si>
    <t>Čištění potrubí profukováním nebo proplachováním DN 200</t>
  </si>
  <si>
    <t>-1397817450</t>
  </si>
  <si>
    <t>https://podminky.urs.cz/item/CS_URS_2024_01/230120049</t>
  </si>
  <si>
    <t xml:space="preserve">97,00                      "viz příloha PD : D.7.1</t>
  </si>
  <si>
    <t>230120062X27</t>
  </si>
  <si>
    <t>Montáž nerezového návarku DN 15 mm a DN 20 mm</t>
  </si>
  <si>
    <t>-207565142</t>
  </si>
  <si>
    <t xml:space="preserve">1+10+2                     "viz přílohy PD : D.7.1</t>
  </si>
  <si>
    <t>552617071X28</t>
  </si>
  <si>
    <t>návarek nerez pro rozvod vody DN 15 mm</t>
  </si>
  <si>
    <t>-145953184</t>
  </si>
  <si>
    <t>552617081X29</t>
  </si>
  <si>
    <t>návarek nerez pro rozvod vody DN 20 mm</t>
  </si>
  <si>
    <t>-1477125322</t>
  </si>
  <si>
    <t>230140048</t>
  </si>
  <si>
    <t>Montáž trubek Ø 89 mm, tl. 3 mm</t>
  </si>
  <si>
    <t>-1626408615</t>
  </si>
  <si>
    <t>https://podminky.urs.cz/item/CS_URS_2024_01/230140048</t>
  </si>
  <si>
    <t>140312181X42</t>
  </si>
  <si>
    <t>trubka z ušlechtilé oceli (nerez) pitná voda, plyn, DN 80 mm PN 10 dle přílohy PD : D.7.1</t>
  </si>
  <si>
    <t>138348344</t>
  </si>
  <si>
    <t>230140054</t>
  </si>
  <si>
    <t>Montáž trubek Ø 108 mm, tl. 3 mm</t>
  </si>
  <si>
    <t>2051690052</t>
  </si>
  <si>
    <t>https://podminky.urs.cz/item/CS_URS_2024_01/230140054</t>
  </si>
  <si>
    <t>140312191X43</t>
  </si>
  <si>
    <t>trubka z ušlechtilé oceli (nerez) pitná voda, plyn, DN 100 mm PN 10 dle přílohy PD : D.7.1</t>
  </si>
  <si>
    <t>-9293566</t>
  </si>
  <si>
    <t>230140080</t>
  </si>
  <si>
    <t>Montáž trubek Ø 219 mm, tl. 3 mm</t>
  </si>
  <si>
    <t>-22904967</t>
  </si>
  <si>
    <t>https://podminky.urs.cz/item/CS_URS_2024_01/230140080</t>
  </si>
  <si>
    <t>140312111X01</t>
  </si>
  <si>
    <t>trubka z ušlechtilé oceli (nerez) pitná voda, plyn, DN 200 mm PN 10 dle přílohy PD : D.7.1</t>
  </si>
  <si>
    <t>135302912</t>
  </si>
  <si>
    <t>230140167</t>
  </si>
  <si>
    <t>Montáž trubních dílců přivařovacích Ø 57, tl. 3 mm</t>
  </si>
  <si>
    <t>1122069244</t>
  </si>
  <si>
    <t>https://podminky.urs.cz/item/CS_URS_2024_01/230140167</t>
  </si>
  <si>
    <t xml:space="preserve">2                     "viz příloha PD : D.7.1</t>
  </si>
  <si>
    <t>319515111X12</t>
  </si>
  <si>
    <t>plochá příruba z nerez oceli DN 50 mm PN 10 dle přílohy PD : D.7.1</t>
  </si>
  <si>
    <t>-1364587043</t>
  </si>
  <si>
    <t>230140178</t>
  </si>
  <si>
    <t>Montáž trubních dílců přivařovacích Ø 89, tl. 3 mm</t>
  </si>
  <si>
    <t>1588752742</t>
  </si>
  <si>
    <t>https://podminky.urs.cz/item/CS_URS_2024_01/230140178</t>
  </si>
  <si>
    <t xml:space="preserve">4+1                     "viz příloha PD : D.7.1</t>
  </si>
  <si>
    <t>319515121X13</t>
  </si>
  <si>
    <t>plochá příruba z nerez oceli DN 80 mm PN 10 dle přílohy PD : D.7.1</t>
  </si>
  <si>
    <t>1248849484</t>
  </si>
  <si>
    <t>319515131X14</t>
  </si>
  <si>
    <t>závitová příruba z nerez oceli DN 80 mm/3" PN 10 (vnitřní závit) dle přílohy PD : D.7.1</t>
  </si>
  <si>
    <t>-704902110</t>
  </si>
  <si>
    <t>230140184</t>
  </si>
  <si>
    <t>Montáž trubních dílců přivařovacích Ø 108, tl. 3 mm</t>
  </si>
  <si>
    <t>-1780907453</t>
  </si>
  <si>
    <t>https://podminky.urs.cz/item/CS_URS_2024_01/230140184</t>
  </si>
  <si>
    <t xml:space="preserve">9+3+2+15+2                      "viz příloha PD : D.7.1</t>
  </si>
  <si>
    <t>319515011X02</t>
  </si>
  <si>
    <t xml:space="preserve">koleno z nerez oceli 90° DN 100 mm PN 10  dle přílohy PD : D.7.1</t>
  </si>
  <si>
    <t>-1199599955</t>
  </si>
  <si>
    <t>319515021X03</t>
  </si>
  <si>
    <t xml:space="preserve">redukce z nerez oceli DN 100/80 mm PN 10  dle přílohy PD : D.7.1</t>
  </si>
  <si>
    <t>-805330198</t>
  </si>
  <si>
    <t>319515031X04</t>
  </si>
  <si>
    <t xml:space="preserve">redukce z nerez oceli exentrická DN 100/50 mm PN 10  dle přílohy PD : D.7.1</t>
  </si>
  <si>
    <t>-1366904978</t>
  </si>
  <si>
    <t>319515141X15</t>
  </si>
  <si>
    <t>plochá příruba z nerez oceli DN 100 mm PN 10 dle přílohy PD : D.7.1</t>
  </si>
  <si>
    <t>-715887272</t>
  </si>
  <si>
    <t>319515151X16</t>
  </si>
  <si>
    <t>závitová příruba z nerez oceli DN 100 mm/4" PN 10 (vnější závit) dle přílohy PD : D.7.1</t>
  </si>
  <si>
    <t>1546163964</t>
  </si>
  <si>
    <t>230140210</t>
  </si>
  <si>
    <t>Montáž trubních dílců přivařovacích Ø 219, tl. 3 mm</t>
  </si>
  <si>
    <t>1144671252</t>
  </si>
  <si>
    <t>https://podminky.urs.cz/item/CS_URS_2024_01/230140210</t>
  </si>
  <si>
    <t xml:space="preserve">14+6+2+4+1+31+2                     "viz příloha PD : D.7.1</t>
  </si>
  <si>
    <t>319515041X05</t>
  </si>
  <si>
    <t xml:space="preserve">koleno z nerez oceli 90° DN 200 mm PN 10  dle přílohy PD : D.7.1</t>
  </si>
  <si>
    <t>784444373</t>
  </si>
  <si>
    <t>319515051X06</t>
  </si>
  <si>
    <t xml:space="preserve">redukce z nerez oceli DN 200/100 mm PN 10  dle přílohy PD : D.7.1</t>
  </si>
  <si>
    <t>-1387833562</t>
  </si>
  <si>
    <t>319515061X07</t>
  </si>
  <si>
    <t xml:space="preserve">T kus z nerez oceli DN 200/100 mm PN 10  dle přílohy PD : D.7.1</t>
  </si>
  <si>
    <t>437721857</t>
  </si>
  <si>
    <t>319515071X08</t>
  </si>
  <si>
    <t xml:space="preserve">T kus z nerez oceli DN 200/200 mm PN 10  dle přílohy PD : D.7.1</t>
  </si>
  <si>
    <t>-830781501</t>
  </si>
  <si>
    <t>319515081X09</t>
  </si>
  <si>
    <t xml:space="preserve">TT kus z nerez oceli DN 200/200/200 mm PN 10  dle přílohy PD : D.7.1</t>
  </si>
  <si>
    <t>1209923586</t>
  </si>
  <si>
    <t>319515091X10</t>
  </si>
  <si>
    <t xml:space="preserve">plochá příruba z nerez oceli DN 200 mm PN 10  dle přílohy PD : D.7.1</t>
  </si>
  <si>
    <t>-142516780</t>
  </si>
  <si>
    <t>319515101X11</t>
  </si>
  <si>
    <t xml:space="preserve">zaslepovací příruba z nerez oceli DN 200 mm PN 10  dle přílohy PD : D.7.1</t>
  </si>
  <si>
    <t>1789541303</t>
  </si>
  <si>
    <t>230140501X17</t>
  </si>
  <si>
    <t>Zakusovací spojka příruba hrdlo DN 100 mm PN 16 včetně výztužné vložky a montáže dle přílohy PD : D.7.1</t>
  </si>
  <si>
    <t>553667631</t>
  </si>
  <si>
    <t xml:space="preserve">1                     "viz příloha PD : D.7.1</t>
  </si>
  <si>
    <t>230140502X18</t>
  </si>
  <si>
    <t>Klapkový motýlkový uzávěr mezipřírubový ovládaný pákou DN 100 mm PN 10 včetně montáže dle přílohy PD : D.7.1</t>
  </si>
  <si>
    <t>-427147331</t>
  </si>
  <si>
    <t>230140503X19</t>
  </si>
  <si>
    <t>Vtokový koš přírubový z nerez oceli DN 200 mm PN 10 včetně montáže dle přílohy PD : D.7.1</t>
  </si>
  <si>
    <t>1308524155</t>
  </si>
  <si>
    <t>230140504X20</t>
  </si>
  <si>
    <t>Přelivný vtok z nerez oceli DN 200 mm PN 10 včetně montáže dle přílohy PD : D.7.1</t>
  </si>
  <si>
    <t>374731098</t>
  </si>
  <si>
    <t>230140505X21</t>
  </si>
  <si>
    <t>Zakusovací spojka příruba hrdlo DN 200 mm PN 10 včetně výztužné vložky a montáže dle přílohy PD : D.7.1</t>
  </si>
  <si>
    <t>-768572792</t>
  </si>
  <si>
    <t xml:space="preserve">3                     "viz příloha PD : D.7.1</t>
  </si>
  <si>
    <t>230140506X22</t>
  </si>
  <si>
    <t>Klapkový motýlkový uzávěr mezipřírubový ovládaný pákou DN 200 mm PN 10 včetně montáže dle přílohy PD : D.7.1</t>
  </si>
  <si>
    <t>-119930052</t>
  </si>
  <si>
    <t>230140507X23</t>
  </si>
  <si>
    <t>Přírubové šoupátko s elektropohonem krátká stavební délka DN 200 mm PN 10 včetně montáže dle přílohy PD : D.7.1</t>
  </si>
  <si>
    <t>-2004297915</t>
  </si>
  <si>
    <t xml:space="preserve">3                    "viz příloha PD : D.7.1</t>
  </si>
  <si>
    <t>230140508X24</t>
  </si>
  <si>
    <t>Přírubové šoupátko s s ručním kolečkem, zemní soupravou tuhou, sloupový stojan krátká stavební délka DN 200 mm PN 10 včetně montáže dle přílohy PD : D.7.1</t>
  </si>
  <si>
    <t>1875593867</t>
  </si>
  <si>
    <t xml:space="preserve">2                    "viz příloha PD : D.7.1</t>
  </si>
  <si>
    <t>230140509X25</t>
  </si>
  <si>
    <t>Přírubové šoupátko s s ručním kolečkem krátká stavební délka DN 200 mm PN 10 včetně montáže dle přílohy PD : D.7.1</t>
  </si>
  <si>
    <t>2114789438</t>
  </si>
  <si>
    <t xml:space="preserve">4                    "viz příloha PD : D.7.1</t>
  </si>
  <si>
    <t>230140510X26</t>
  </si>
  <si>
    <t>Podkladek pod nerez potrubí DN 200 mm včetně montáže dle přílohy PD : D.7.1</t>
  </si>
  <si>
    <t>1085950628</t>
  </si>
  <si>
    <t xml:space="preserve">8                   "viz příloha PD : D.7.1</t>
  </si>
  <si>
    <t>230140686X45</t>
  </si>
  <si>
    <t>Montáž průtokoměru PM1-M06 PM2-M07 PM3-M08 PM4-M09</t>
  </si>
  <si>
    <t>853555542</t>
  </si>
  <si>
    <t xml:space="preserve">1+1+1+1                      "viz příloha PD : D.7.1</t>
  </si>
  <si>
    <t>230142027X31</t>
  </si>
  <si>
    <t>Montáž nerezových přírubových spojů do PN 16 DN 50 mm</t>
  </si>
  <si>
    <t>-149215650</t>
  </si>
  <si>
    <t xml:space="preserve">1                    "viz příloha PD : D.7.1</t>
  </si>
  <si>
    <t>230142029X32</t>
  </si>
  <si>
    <t>Montáž nerezových přírubových spojů do PN 16 DN 80 mm</t>
  </si>
  <si>
    <t>-1454558078</t>
  </si>
  <si>
    <t xml:space="preserve">6                    "viz příloha PD : D.7.1</t>
  </si>
  <si>
    <t>230142030X33</t>
  </si>
  <si>
    <t>Montáž nerezových přírubových spojů do PN 16 DN 100 mm</t>
  </si>
  <si>
    <t>1015686379</t>
  </si>
  <si>
    <t xml:space="preserve">18                     "viz příloha PD : D.7.1</t>
  </si>
  <si>
    <t>230142033X34</t>
  </si>
  <si>
    <t>Montáž nerezových přírubových spojů do PN 16 DN 200 mm</t>
  </si>
  <si>
    <t>1207148100</t>
  </si>
  <si>
    <t xml:space="preserve">32                      "viz příloha PD : D.7.1</t>
  </si>
  <si>
    <t>230142041X35</t>
  </si>
  <si>
    <t>Spojovací, těsnící a montážní materiál nutný pro řádné provedení montáže potrubí, armatur a ostatních součástí technologického zařízení vodojemu</t>
  </si>
  <si>
    <t>-845189344</t>
  </si>
  <si>
    <t>230142042X43</t>
  </si>
  <si>
    <t>Podpěrné a zajišťovací konstrukce pod potrubí včetně montáže nutné pro řádné provedení technologického zařízení vodojemu</t>
  </si>
  <si>
    <t>2042230828</t>
  </si>
  <si>
    <t>230142953X39</t>
  </si>
  <si>
    <t>Napojení na stávající vodovodní síť DN 100 mm včetně potřebného materiálu</t>
  </si>
  <si>
    <t>-778597855</t>
  </si>
  <si>
    <t xml:space="preserve">1                  "viz příloha PD : D.7.1</t>
  </si>
  <si>
    <t>230142954X40</t>
  </si>
  <si>
    <t>Napojení na stávající vodovodní síť DN 200 mm včetně potřebného materiálu</t>
  </si>
  <si>
    <t>-1457669480</t>
  </si>
  <si>
    <t xml:space="preserve">3                  "viz příloha PD : D.7.1</t>
  </si>
  <si>
    <t>230170002</t>
  </si>
  <si>
    <t>Příprava pro zkoušku těsnosti potrubí DN přes 40 do 80</t>
  </si>
  <si>
    <t>sada</t>
  </si>
  <si>
    <t>-1285703607</t>
  </si>
  <si>
    <t>https://podminky.urs.cz/item/CS_URS_2024_01/230170002</t>
  </si>
  <si>
    <t>230170003</t>
  </si>
  <si>
    <t>Příprava pro zkoušku těsnosti potrubí DN přes 80 do 125</t>
  </si>
  <si>
    <t>493221022</t>
  </si>
  <si>
    <t>https://podminky.urs.cz/item/CS_URS_2024_01/230170003</t>
  </si>
  <si>
    <t>230170004</t>
  </si>
  <si>
    <t>Příprava pro zkoušku těsnosti potrubí DN přes 125 do 200</t>
  </si>
  <si>
    <t>14479617</t>
  </si>
  <si>
    <t>https://podminky.urs.cz/item/CS_URS_2024_01/230170004</t>
  </si>
  <si>
    <t>230170012</t>
  </si>
  <si>
    <t>Zkouška těsnosti potrubí DN přes 40 do 80</t>
  </si>
  <si>
    <t>-866774629</t>
  </si>
  <si>
    <t>https://podminky.urs.cz/item/CS_URS_2024_01/230170012</t>
  </si>
  <si>
    <t>230170013</t>
  </si>
  <si>
    <t>Zkouška těsnosti potrubí DN přes 80 do 125</t>
  </si>
  <si>
    <t>157972510</t>
  </si>
  <si>
    <t>https://podminky.urs.cz/item/CS_URS_2024_01/230170013</t>
  </si>
  <si>
    <t>230170014</t>
  </si>
  <si>
    <t>Zkouška těsnosti potrubí DN přes 125 do 200</t>
  </si>
  <si>
    <t>-600672330</t>
  </si>
  <si>
    <t>https://podminky.urs.cz/item/CS_URS_2024_01/230170014</t>
  </si>
  <si>
    <t>230170022X36</t>
  </si>
  <si>
    <t>Dezinfekce potrubí DN přes 40 do 80 mm</t>
  </si>
  <si>
    <t>-1684076307</t>
  </si>
  <si>
    <t>230170023X37</t>
  </si>
  <si>
    <t>Dezinfekce potrubí DN přes 80 do 125 mm</t>
  </si>
  <si>
    <t>-653593506</t>
  </si>
  <si>
    <t>230170024X38</t>
  </si>
  <si>
    <t>Dezinfekce potrubí DN přes 125 do 200 mm</t>
  </si>
  <si>
    <t>523460601</t>
  </si>
  <si>
    <t>35-M</t>
  </si>
  <si>
    <t>Montáž čerpadel, kompr.a vodoh.zař.</t>
  </si>
  <si>
    <t>350000000SCS</t>
  </si>
  <si>
    <t>Demontáž stávající čerpací stanice včetně tlakové nádoby a armatur dle přílohy PD : D.7.1</t>
  </si>
  <si>
    <t>191042517</t>
  </si>
  <si>
    <t>350000001ACS</t>
  </si>
  <si>
    <t>Montáž automatické čerpací stanice se dvěma celonerezovými vertikálními vícestupňovými čerpadly pro H = 42 m, Q = 0 - 6 l/s, druhé čerpadlo jako 100% ní namontovaná rezerva, na obou motorech integrovány regulace, možnost propojení dálkového ovládání včetně montáže tlaková nádoby 80 l s vakem PN 10 + flexi hadice pro její připojení, celonerezových zpětných klapek G 4" uzavíracích armatur dle přílohy PD : D.7.1</t>
  </si>
  <si>
    <t>963804033</t>
  </si>
  <si>
    <t>426610631ACS</t>
  </si>
  <si>
    <t>Automatická čerpací stanice se dvěma celonerezovými vertikálními vícestupňovými čerpadly pro H = 42 m, Q = 0 - 6 l/s, druhé čerpadlo jako 100% ní namontovaná rezerva, na obou motorech integrovány regulace, možnost propojení dálkového ovládání včetně tlakové nádoby 80 l s vakem PN 10 a flexi hadicí pro její připojení, celonerezové zpětné klapky G 4", uzavírací armatury dle přílohy PD : D.7.1</t>
  </si>
  <si>
    <t>794993846</t>
  </si>
  <si>
    <t>350000002ACS</t>
  </si>
  <si>
    <t>Uvedení do provozu a zaškolení obsluhy</t>
  </si>
  <si>
    <t>-83001695</t>
  </si>
  <si>
    <t>PS 02 - Elektrotechnologická část + MaR (technologické elektro)</t>
  </si>
  <si>
    <t xml:space="preserve">    PS 02 - Technologická elektroinstalace, MaR, SŘTP, přenos dat</t>
  </si>
  <si>
    <t xml:space="preserve">      741 - Elektroinstalace - silnoproud</t>
  </si>
  <si>
    <t xml:space="preserve">        RM1 - Rozvaděče a skříně</t>
  </si>
  <si>
    <t xml:space="preserve">          RM1MA - Rozvaděče a skříně materiál</t>
  </si>
  <si>
    <t xml:space="preserve">          RM1MO - Rozvaděče a skříně montáž</t>
  </si>
  <si>
    <t xml:space="preserve">        KaT - Kabeláž a trasy</t>
  </si>
  <si>
    <t xml:space="preserve">          KaTMA - Kabeláž a trasy materiál</t>
  </si>
  <si>
    <t xml:space="preserve">          KaTMO - Kabeláž a trasy montáž</t>
  </si>
  <si>
    <t xml:space="preserve">      742 - Elektroinstalace - slaboproud</t>
  </si>
  <si>
    <t xml:space="preserve">        MaR - Měření a regulace </t>
  </si>
  <si>
    <t xml:space="preserve">          MaRMA - Měření a regulace materiál</t>
  </si>
  <si>
    <t xml:space="preserve">          MaRMO - Měření a regulace montáž</t>
  </si>
  <si>
    <t xml:space="preserve">        ASŘTP - ASŘTP</t>
  </si>
  <si>
    <t xml:space="preserve">          ASŘTPMA - ASŘTP materiál</t>
  </si>
  <si>
    <t xml:space="preserve">          ASŘTPMO - ASŘTP montáž</t>
  </si>
  <si>
    <t xml:space="preserve">        PZMA - Přenosové zařízení materiál</t>
  </si>
  <si>
    <t>Technologická elektroinstalace, MaR, SŘTP, přenos dat</t>
  </si>
  <si>
    <t>RM1</t>
  </si>
  <si>
    <t>Rozvaděče a skříně</t>
  </si>
  <si>
    <t>RM1MA</t>
  </si>
  <si>
    <t>Rozvaděče a skříně materiál</t>
  </si>
  <si>
    <t xml:space="preserve">Rozvaděč [RM1] sloužící pro napájení veškerých elektrospotřebičů náležících do PS 02 sběrnice, svorky i ostatní nainstalované prvky viditelně označené _x000d_
Materiál v rozvaděči :_x000d_
Dno kabelové jednodílné ŠxH 1 000 x 400 mm 1 ks_x000d_
Podstavec - boční díl VxH 200 x 400 mm 1 ks_x000d_
Podstavec - přední a zadní díl VxŠ 200 x 1 000  mm 1 ks_x000d_
Příčník jednoduchý H 400 4 sady_x000d_
Rozváděč skříňový plné dveře montážní panel V x Š x H 2 000 x 1 000 x 400 mm 1 ks_x000d_
Rozvodnice plastová plné dveře VxŠxH 300 x 210 x 130 mm IP65 1 ks_x000d_
Sada bočnic VxH 2 000 x 400 mm 1 ks_x000d_
Bleskojistka 24V pro analogové signály 24V 0,5A 1 kanál 14 ks_x000d_
Bleskojistka 24V pro univerzální použití 24V 16A 1 ks_x000d_
Bočnice pro bleskojistku 15 ks_x000d_
Chránič proudový čtyřpólový odolný proti rušení 4p 25A 0,03A 1 ks_x000d_
Chránič proudový dvoupólový 2p 25A 0,03A 1 ks_x000d_
Jistič jednopólový B10/1 1 ks_x000d_
Jistič jednopólový C10/1 2  ks_x000d_
Jistič jednopólový C4/1 12 ks_x000d_
Jistič třípolový C16/3 1 ks_x000d_
Kabel propojovací stíněný M340/Magelis/PC - Switch 7 ks_x000d_
Koaxiální ochrana proti přepětí 170 V DC 20kA, IP68, 25.9 x 69 mm 1 ks_x000d_
Kontakt pomocný 1xNO, 1xNC 1 ks_x000d_
Kontakt pomocný 1xNO,1xNC 4 ks_x000d_
Modul ochranný 6-48V 8 ks_x000d_
Převodník odpor / proud 0-100 Ohm / 4-20mA 4 ks_x000d_
Relé kontroly síť.napětí 1x přep.kontakt 230V 1 ks_x000d_
Relé pomocné 4xpřep.kont. 230V 4 ks_x000d_
Relé pomocné 4xpřep.kont. 24V 36 ks_x000d_
Spouštěč motorů 1-1,6A 4 ks_x000d_
Stykač třípólový reverzační 6A/24V 4 ks_x000d_
Svítidlo LED 230V/4W IP20 1 ks_x000d_
Svodič přepětí čtyřpólový Typ 1 + 2 signalizační kontakt 1 ks_x000d_
Svodič přepětí dvoupólový Typ 3 2 ks_x000d_
Svorkovnice řadová s pojistkou a LED 4mm2 10-36VAC/DC max. 6,3A 20 ks_x000d_
Těleso topné 20W, IP54 1 ks_x000d_
Termostat rozpínací pro topná tělesa (0 - 60°C) 10A 1 ks_x000d_
Vypínač třípolový 20A 3p 1 ks_x000d_
Zásuvka servisní 230V/16A 1 ks_x000d_
Bočnice svorkovnice průchozí 2 ks_x000d_
Konektor pasivní ukončení Ethernet kabelu, CAT.6, DIN 4 ks_x000d_
Modul ochranný 6-250V DC 36 ks_x000d_
Patice 40 ks_x000d_
Pojistka skleněná F35A 1A 4 ks_x000d_
Pojistka skleněná F35A 2A 2 ks_x000d_
Pojistka skleněná F35A, 500mA 13 ks_x000d_
Pojistka skleněná F35A, 6,3A 1 ks_x000d_
Spona 40 ks_x000d_
Svorkovnice řadová průchozí 0,5-1,5mm2 modrá 6 polová 9 ks_x000d_
Svorkovnice řadová průchozí 0,5-1,5mm2 rudá 6 polová 9 ks_x000d_
Svorkovnice řadová průchozí napájecí 0,5-6mm2 modrá 2 ks_x000d_
Svorkovnice řadová průchozí napájecí 0,5-6mm2 rudá 2 ks_x000d_
Svorkovnice řadová PUSH-IN 1.5mm2 béžová 108 ks_x000d_
Svorkovnice řadová PUSH-IN 2.5mm2 béžová 28 ks_x000d_
Svorkovnice řadová PUSH-IN 4mm2 béžová 5 ks_x000d_
Vývodka PG 11 včetně matice IP68 12 ks_x000d_
Vývodka PG 13,5 včetně matice IP68 4 ks_x000d_
Vývodka PG 16 včetně matice IP68 1 ks_x000d_
Vývodka PG 21 včetně matice IP68 1 ks_x000d_
Vývodka PG 9 včetně matice IP68 18 ks_x000d_
Sada pomocného propojovacího a konstrukčního materiálu 1 komplet</t>
  </si>
  <si>
    <t>1178413246</t>
  </si>
  <si>
    <t>Skříň deblokační 1.šoupě venkovní, pro snímač polohy ES1MS1, ES2MS1, ES3MS1, ES4MS1</t>
  </si>
  <si>
    <t>-1532239836</t>
  </si>
  <si>
    <t>Svorkovnice exponenciální do 25 mm2 HOP</t>
  </si>
  <si>
    <t>1951387947</t>
  </si>
  <si>
    <t>Dokumentace skutečného provedení 1 ks</t>
  </si>
  <si>
    <t>525953937</t>
  </si>
  <si>
    <t>Osvědčení vydané pověřenou osobou Zajištění osvědčení dle nařízení vlády č. 190/2022 Sb. pro provoz elektrických zařízení I. Třídy</t>
  </si>
  <si>
    <t>-911919108</t>
  </si>
  <si>
    <t>Výchozí revize el. zařízení Provedení požadovaných měření a následné zpracování revizní zprávy 1 ks</t>
  </si>
  <si>
    <t>-1954535016</t>
  </si>
  <si>
    <t>Příprava ke komplexním zkouškám zprovoznění strojů a zařízení pro provedení komplexních zkoušek Komplexní zkoušky elektrotechnologie 1 ks</t>
  </si>
  <si>
    <t>778427848</t>
  </si>
  <si>
    <t>Doprava a přesun materiálu</t>
  </si>
  <si>
    <t>560876130</t>
  </si>
  <si>
    <t>Uzemňovací soustava Sada propojovacího a konstrukčního materiálu 1 kpl kompletní dodávka uzemňovací soustavy</t>
  </si>
  <si>
    <t>-1953440922</t>
  </si>
  <si>
    <t xml:space="preserve">Demontáže a provizorní řešení zprovoznění provizorních rozváděčů a kabelových tras odpojení a zabezpečení stávajících zařízení demontáž stávajících rozváděčů a kabelových tras likvidace odpadu </t>
  </si>
  <si>
    <t>-1925714773</t>
  </si>
  <si>
    <t>Ostatní materiál a práce</t>
  </si>
  <si>
    <t>-415795523</t>
  </si>
  <si>
    <t>RM1MO</t>
  </si>
  <si>
    <t>Rozvaděče a skříně montáž</t>
  </si>
  <si>
    <t>Rozvaděč sloužící pro napájení veškerých elektrospotřebičů náležících do PS 02 sběrnice, svorky i ostatní nainstalované prvky viditelně označené montáž rozvaděče včetně nosných konstrukcí, propojení všech komponent, ukončení kabelů a výroba rozvaděče_x000d_
Materiál v rozvaděči_x000d_
Dno kabelové jednodílné ŠxH 1 000 x 400 mm 1 ks_x000d_
Podstavec - boční díl VxH 200 x 400 mm 1 ks_x000d_
Podstavec - přední a zadní díl VxŠ 200 x 1 000 mm 1 ks_x000d_
Příčník jednoduchý H 400 4 sady_x000d_
Rozváděč skříňový plné dveře montážní panel VxŠxH 2 000 x 1 000 x 400 mm 1 ks_x000d_
Rozvodnice plastová plné dveře VxŠxH 300 x 210 x 130 mm IP65 1 ks_x000d_
Sada bočnic VxH 2 000 x 400 mm 1 ks_x000d_
Bleskojistka 24V pro analogové signály 24V 0,5A 1 kanál 14 ks_x000d_
Bleskojistka 24V pro univerzální použití 24V 16A 1 ks_x000d_
Bočnice pro bleskojistku 15 ks_x000d_
Chránič proudový čtyřpólový odolný proti rušení 4p 25A 0,03A 1 ks_x000d_
Chránič proudový dvoupólový 2p 25A 0,03A 1 ks_x000d_
Jistič jednopólový B10/1 1 ks_x000d_
Jistič jednopólový C10/1 2 ks_x000d_
Jistič jednopólový C4/1 12 ks_x000d_
Jistič třípolový C16/3 1 ks_x000d_
Kabel propojovací stíněný M340/Magelis/PC - Switch 7 ks_x000d_
Koaxiální ochrana proti přepětí 170 V DC 20kA, IP68, 25.9 x 69 mm 1 ks_x000d_
Kontakt pomocný 1xNO, 1xNC 1 ks_x000d_
Kontakt pomocný 1xNO,1xNC 4 ks_x000d_
Modul ochranný 6-48V 8 ks_x000d_
Převodník odpor / proud 0-100 Ohm / 4-20mA 4 ks_x000d_
Relé kontroly síť.napětí 1x přep.kontakt-230V 1 ks_x000d_
Relé pomocné 4xpřep.kont. 230V 4 ks_x000d_
Relé pomocné 4xpřep.kont. 24V 36 ks_x000d_
Spouštěč motorů 1-1,6A 4 ks_x000d_
Stykač třípólový reverzační 6A/24V 4 ks_x000d_
Svítidlo LED 230V/4W IP20 1 ks_x000d_
Svodič přepětí čtyřpólový Typ 1 + 2 signalizační kontakt 1 ks_x000d_
Svodič přepětí dvoupólový Typ 3 2 ks_x000d_
Svorkovnice řadová s pojistkou a LED 4mm2 10-36VAC/DC max. 6,3A 20 ks_x000d_
Těleso topné 20W, IP54 1 ks_x000d_
Termostat rozpínací pro topná tělesa (0 - 60°C) 10A 1 ks_x000d_
Vypínač třípolový 20A 3p 1 ks_x000d_
Zásuvka servisní 230V/16A 1 ks_x000d_
Bočnice svorkovnice průchozí 2 ks_x000d_
Konektor pasivní ukončení Ethernet kabelu, CAT.6, DIN 4 ks_x000d_
Modul ochranný 6-250V DC 36 ks_x000d_
Patice 40 ks_x000d_
Pojistka skleněná F35A 1A 4 ks_x000d_
Pojistka skleněná F35A 2A 2 ks_x000d_
Pojistka skleněná F35A, 500mA 13 ks_x000d_
Pojistka skleněná F35A, 6,3A 1 ks_x000d_
Spona 40 ks_x000d_
Svorkovnice řadová průchozí 0,5-1,5mm2 modrá 6 polová 9 ks_x000d_
Svorkovnice řadová průchozí 0,5-1,5mm2 rudá 6 polová 9 ks_x000d_
Svorkovnice řadová průchozí napájecí 0,5-6mm2 modrá 2 ks_x000d_
Svorkovnice řadová průchozí napájecí 0,5-6mm2 rudá 2 ks_x000d_
Svorkovnice řadová PUSH-IN 1.5mm2 béžová 108 ks_x000d_
Svorkovnice řadová PUSH-IN 2.5mm2 béžová 28 ks_x000d_
Svorkovnice řadová PUSH-IN 4mm2 béžová 5 ks_x000d_
Vývodka PG 11 včetně matice IP68 12 ks_x000d_
Vývodka PG 13,5 včetně matice IP68 4 ks_x000d_
Vývodka PG 16 včetně matice IP68 1 ks_x000d_
Vývodka PG 21 včetně matice IP68 1 ks_x000d_
Vývodka PG 9 včetně matice IP68 18 ks_x000d_
Sada pomocného propojovacího a konstrukčního materiálu 1 komplet</t>
  </si>
  <si>
    <t>-525179964</t>
  </si>
  <si>
    <t>1477206901</t>
  </si>
  <si>
    <t>-1830225471</t>
  </si>
  <si>
    <t xml:space="preserve">Zapojení a seřízení elektropohonu šoupátka - gravitační nátok do akumulace </t>
  </si>
  <si>
    <t>kpl</t>
  </si>
  <si>
    <t>1402010252</t>
  </si>
  <si>
    <t xml:space="preserve">zapojení a seřízení elektropohonu šoupátka - gravitační odtok do spotřebiš </t>
  </si>
  <si>
    <t>-920275695</t>
  </si>
  <si>
    <t xml:space="preserve">Zapojení a seřízení elektropohonu šoupátka - gravitační odtok do spotřebiš </t>
  </si>
  <si>
    <t>-1334613628</t>
  </si>
  <si>
    <t xml:space="preserve">Zapojení a seřízení elektropohonu šoupátka - odběr přes ATS do spotřebiště </t>
  </si>
  <si>
    <t>-1339391883</t>
  </si>
  <si>
    <t>Koordinace prací s ostatními profesemi 1 ks</t>
  </si>
  <si>
    <t>-1253656158</t>
  </si>
  <si>
    <t>Koordinace prací s provozovatelem 1 ks</t>
  </si>
  <si>
    <t>2022553606</t>
  </si>
  <si>
    <t>Uzemňovací soustava Sada propojovacího a konstrukčního materiálu 1 kpl montáž uzemňovací soustavy.</t>
  </si>
  <si>
    <t>-814139764</t>
  </si>
  <si>
    <t>Demontáže a provizorní řešení montáž a zprovoznění provizorních rozváděčů a kabelových tras odpojení a zabezpečení stávajících zařízení demontáž stávajících rozváděčů a kabelových tras likvidace odpadu</t>
  </si>
  <si>
    <t>762291619</t>
  </si>
  <si>
    <t>-1899563866</t>
  </si>
  <si>
    <t>KaT</t>
  </si>
  <si>
    <t>Kabeláž a trasy</t>
  </si>
  <si>
    <t>KaTMA</t>
  </si>
  <si>
    <t>Kabeláž a trasy materiál</t>
  </si>
  <si>
    <t>Kabel datový slaněný 4x2x0,5 Cat6 kompletní dodávka</t>
  </si>
  <si>
    <t>899238908</t>
  </si>
  <si>
    <t>Kabel koaxiální s konektorem kompletní dodávka</t>
  </si>
  <si>
    <t>108021421</t>
  </si>
  <si>
    <t>Kabel sdělovací pevný 10x2x0,5 kompletní dodávka</t>
  </si>
  <si>
    <t>1385652540</t>
  </si>
  <si>
    <t>Kabel sdělovací pevný 3x2x0,5 kompletní dodávka</t>
  </si>
  <si>
    <t>-1720597387</t>
  </si>
  <si>
    <t>Kabel sdělovací pevný 5x2x0,5 kompletní dodávka</t>
  </si>
  <si>
    <t>-615992395</t>
  </si>
  <si>
    <t>Kabel sdělovací pevný 7x1 zž,čern kompletní dodávka</t>
  </si>
  <si>
    <t>-1805203758</t>
  </si>
  <si>
    <t>Kabel silový pevný Cu 5x4 kompletní dodávka</t>
  </si>
  <si>
    <t>-112234325</t>
  </si>
  <si>
    <t>Kabel silový pevný Cu 7x1,5 kompletní dodávka</t>
  </si>
  <si>
    <t>1936290394</t>
  </si>
  <si>
    <t>Kabel silový pevný Cu J-3x1,5 kompletní dodávka</t>
  </si>
  <si>
    <t>1480666581</t>
  </si>
  <si>
    <t>Kabel silový slaněný Cu 4Gx0,75 kompletní dodávka</t>
  </si>
  <si>
    <t>210551376</t>
  </si>
  <si>
    <t>Kabel silový slaněný Cu 5Gx0,75 kompletní dodávka</t>
  </si>
  <si>
    <t>1758345172</t>
  </si>
  <si>
    <t>Kabel silový slaněný Cu 7Gx0,5 kompletní dodávka</t>
  </si>
  <si>
    <t>2109816593</t>
  </si>
  <si>
    <t>Vodič slaněný Cu 4 zž kompletní dodávka</t>
  </si>
  <si>
    <t>-1440455935</t>
  </si>
  <si>
    <t>Vodič slaněný Cu 6 zž kompletní dodávka</t>
  </si>
  <si>
    <t>-992892419</t>
  </si>
  <si>
    <t xml:space="preserve">Nosné konstrukce  kompletní dodávka všech prvků pro vytvoření nosných vodičových konstrukcí._x000d_
Sada nosných konstrukcí 1 kpl_x000d_
Sada pomocného konstrukčního materiálu 1 kpl</t>
  </si>
  <si>
    <t>1915714348</t>
  </si>
  <si>
    <t>Demontáže a provizorní řešení zprovoznění provizorních rozváděčů a kabelových tras odpojení a zabezpečení stávajících zařízení demontáž stávajících rozváděčů a kabelových tras likvidace odpadu</t>
  </si>
  <si>
    <t>981894256</t>
  </si>
  <si>
    <t>Ostatní materiál a práce pro kabely a kabelové konstrukce</t>
  </si>
  <si>
    <t>1381233736</t>
  </si>
  <si>
    <t>KaTMO</t>
  </si>
  <si>
    <t>Kabeláž a trasy montáž</t>
  </si>
  <si>
    <t>Kabel datový slaněný 4x2x0,5 Cat6 montáž a pokládka kabelu</t>
  </si>
  <si>
    <t>-143214445</t>
  </si>
  <si>
    <t>Kabel koaxiální s konektorem montáž a pokládka kabelu</t>
  </si>
  <si>
    <t>-226327463</t>
  </si>
  <si>
    <t>Kabel sdělovací pevný 10x2x0,5 montáž a pokládka kabelu</t>
  </si>
  <si>
    <t>890134312</t>
  </si>
  <si>
    <t>Kabel sdělovací pevný 3x2x0,5 montáž a pokládka kabelu</t>
  </si>
  <si>
    <t>-568639396</t>
  </si>
  <si>
    <t>Kabel sdělovací pevný 5x2x0,5 montáž a pokládka kabelu</t>
  </si>
  <si>
    <t>286301116</t>
  </si>
  <si>
    <t>Kabel sdělovací pevný 7x1 zž,čern montáž a pokládka kabelu</t>
  </si>
  <si>
    <t>1569039139</t>
  </si>
  <si>
    <t>Kabel silový pevný Cu 5x4 montáž a pokládka kabelu</t>
  </si>
  <si>
    <t>1856992593</t>
  </si>
  <si>
    <t>Kabel silový pevný Cu 7x1,5 montáž a pokládka kabelu</t>
  </si>
  <si>
    <t>158592063</t>
  </si>
  <si>
    <t>Kabel silový pevný Cu J-3x1,5 montáž a pokládka kabelu</t>
  </si>
  <si>
    <t>627508961</t>
  </si>
  <si>
    <t>Kabel silový slaněný Cu 4Gx0,75 montáž a pokládka kabelu</t>
  </si>
  <si>
    <t>-1269895192</t>
  </si>
  <si>
    <t>Kabel silový slaněný Cu 5Gx0,75 montáž a pokládka kabelu</t>
  </si>
  <si>
    <t>-1599201522</t>
  </si>
  <si>
    <t>Kabel silový slaněný Cu 7Gx0,5 montáž a pokládka kabelu</t>
  </si>
  <si>
    <t>904445818</t>
  </si>
  <si>
    <t>Vodič slaněný Cu 4 zž montáž a pokládka kabelu</t>
  </si>
  <si>
    <t>-547375609</t>
  </si>
  <si>
    <t>Vodič slaněný Cu 6 zž montáž a pokládka kabelu</t>
  </si>
  <si>
    <t>-86447556</t>
  </si>
  <si>
    <t>Nosné konstrukce Sada nosných konstrukcí 1 kpl Sada pomocného konstrukčního materiálu 1 kpl montáž všech prvků pro vytvoření nosných vodičových konstrukcí</t>
  </si>
  <si>
    <t>714092377</t>
  </si>
  <si>
    <t>-927926858</t>
  </si>
  <si>
    <t>-2093552292</t>
  </si>
  <si>
    <t>MaR</t>
  </si>
  <si>
    <t xml:space="preserve">Měření a regulace </t>
  </si>
  <si>
    <t>MaRMA</t>
  </si>
  <si>
    <t>Měření a regulace materiál</t>
  </si>
  <si>
    <t>Bleskojistka do krabice 24V/1 kanál LIC1MX1, LIC2MX1</t>
  </si>
  <si>
    <t>-1635242795</t>
  </si>
  <si>
    <t>Krabice svorková prázdná 110x110x67, IP65, UV, 6mm2 dodávka</t>
  </si>
  <si>
    <t>1661824901</t>
  </si>
  <si>
    <t>Ip - gravitační odtok do spotřebiště (PM1-M07) [FIQ2] dodávka_x000d_
Senzor indukčního průtokoměru DN100, PN16, krytí IP67, atest pro pitnou vodu [FIQ2] 1 ks_x000d_
Převodník indukčního průtokoměru napájení 115/230 V stř., analog. výstup 4-20mA, 1x relé, 1x pulzní výstup, LCD displej, plastové pouzdro, krytí IP67 [FIQ2] 1 ks_x000d_
Držák převodníku pro oddělenou montáž [FIQ2] 1 ks_x000d_
Sada kabelů 25m stíněný cívkový kabel 3x1,5mm2 a dvojitě stíněný elektrodový kabel 3x0,25 mm2 [FIQ2] 1 ks</t>
  </si>
  <si>
    <t>-1493893003</t>
  </si>
  <si>
    <t>Ip - gravitační odtok do spotřebiště (PM3-M08) [FIQ3] dodávka_x000d_
Senzor indukčního průtokoměru DN100, PN16, krytí IP67, atest pro pitnou vodu [FIQ3] 1 ks_x000d_
Převodník indukčního průtokoměru napájení 115/230 V stř., analog. výstup 4-20mA, 1x relé, 1x pulzní výstup, LCD displej, plastové pouzdro, krytí IP67 [FIQ3] 1 ks_x000d_
Držák převodníku pro oddělenou montáž [FIQ3] 1 ks_x000d_
Sada kabelů 25m stíněný cívkový kabel 3x1,5mm2 a dvojitě stíněný elektrodový kabel 3x0,25 mm2 [FIQ3] 1 ks</t>
  </si>
  <si>
    <t>-1259928228</t>
  </si>
  <si>
    <t>Měření hladiny v akumulaci 1 [LIC1] dodávka _x000d_
Snímač hladiny tenzometrický pro pitnou vodu 0-6m/4-20mA, 10m kabel [LIC1] 1 ks</t>
  </si>
  <si>
    <t>1038952605</t>
  </si>
  <si>
    <t>Měření hladiny v akumulaci 2 [LIC2] dodávka_x000d_
Snímač hladiny tenzometrický pro pitnou vodu 0-6m/4-20mA, 10m kabel [LIC2] 1 ks</t>
  </si>
  <si>
    <t>1220976482</t>
  </si>
  <si>
    <t>Mezní měření hladiny v akumulaci 1 [LZ1] dodávka_x000d_
Spínač plovákový 20m [LZ1.1] 1 ks_x000d_
Závaží k plováku [LZ1.1] 1 ks_x000d_
Závaží k plováku [LZ1.1] 1 ks_x000d_
Spínač plovákový 20m [LZ1.2] 1 ks_x000d_
Závaží k plováku [LZ1.2] 1 ks_x000d_
Závaží k plováku [LZ1.2] 1 ks</t>
  </si>
  <si>
    <t>184978797</t>
  </si>
  <si>
    <t>Mezní měření hladiny v akumulaci 2 [LZ2] dodávka_x000d_
Spínač plovákový 20m [LZ2.1] 1 ks_x000d_
Závaží k plováku [LZ2.1] 1 ks_x000d_
Závaží k plováku [LZ2.1] 1 ks_x000d_
Spínač plovákový 20m [LZ2.2] 1 ks_x000d_
Závaží k plováku [LZ2.2] 1 ks_x000d_
Závaží k plováku [LZ2.2] 1 ks</t>
  </si>
  <si>
    <t>-1770479272</t>
  </si>
  <si>
    <t>Zaplavení suterénu objektu [LZA1] dodávka_x000d_
Spínač plovákový 20m [LZA1] 1 ks_x000d_
Závaží k plováku [LZA1] 1 ks_x000d_
Závaží k plováku [LZA1] 1 ks</t>
  </si>
  <si>
    <t>1309015646</t>
  </si>
  <si>
    <t>Měření tlaku na nátoku z ÚV studená voda [PIC1] dodávka_x000d_
Snímač relativního tlaku 0-1MPa (0-10bar) / 4-20mA, 10-36V DC [PIC1] 1 ks</t>
  </si>
  <si>
    <t>1956886957</t>
  </si>
  <si>
    <t>MaRMO</t>
  </si>
  <si>
    <t>Měření a regulace montáž</t>
  </si>
  <si>
    <t>1011269879</t>
  </si>
  <si>
    <t>Krabice svorková prázdná 110x110x67, IP65, UV, 6mm2 montáž a zapojení</t>
  </si>
  <si>
    <t>-254697268</t>
  </si>
  <si>
    <t xml:space="preserve">Monitoring a povolení automatické tlakové stanice zapojení zařízení </t>
  </si>
  <si>
    <t>982608361</t>
  </si>
  <si>
    <t>Zabezpečení objektu zapojení zařízení</t>
  </si>
  <si>
    <t>1197447352</t>
  </si>
  <si>
    <t>Ip - gravitační nátok do akumulace (PM1-M06) zapojení, nastavení a zprovoznění zařízení</t>
  </si>
  <si>
    <t>834664366</t>
  </si>
  <si>
    <t>Ip - odběr přes ATS do spotřebiště (PM4-M09) zapojení, nastavení a zprovoznění zařízení, montáž ve strojní části</t>
  </si>
  <si>
    <t>-623319883</t>
  </si>
  <si>
    <t xml:space="preserve">zapojení zařízení analyzátoru kvality vody na nátoku z ÚV studená voda </t>
  </si>
  <si>
    <t>-96964556</t>
  </si>
  <si>
    <t xml:space="preserve">zapojení zařízení analyzátoru kvality vody na výtlaku ATS </t>
  </si>
  <si>
    <t>247722859</t>
  </si>
  <si>
    <t xml:space="preserve">zapojení zařízení měření srážek na střeše objektu </t>
  </si>
  <si>
    <t>1941775845</t>
  </si>
  <si>
    <t xml:space="preserve">Ip - gravitační odtok do spotřebiště (PM2-M07) zapojení, nastavení a zprovoznění zařízení, montáž ve strojní části_x000d_
Senzor indukčního průtokoměru DN100 mm PN16, krytí IP67, atest pro pitnou vodu 1 ks_x000d_
Převodník indukčního průtokoměru napájení 115/230 V stř., analog. výstup 4-20mA, 1x relé, 1x pulzní výstup, LCD displej, plastové pouzdro, krytí IP67 1 ks_x000d_
Držák převodníku pro oddělenou montáž 1 ks_x000d_
Sada kabelů 25m stíněný cívkový kabel 3x1,5mm2 a dvojitě stíněný elektrodový kabel 3x0,25 mm2 1 ks </t>
  </si>
  <si>
    <t>-1710379643</t>
  </si>
  <si>
    <t>Ip - gravitační odtok do spotřebiště (PM3-M08) zapojení, nastavení a zprovoznění zařízení, montáž ve strojní části_x000d_
Senzor indukčního průtokoměru DN100 mm PN16, krytí IP67, atest pro pitnou vodu 1 ks_x000d_
Převodník indukčního průtokoměru napájení 115/230 V stř., analog. výstup 4-20mA, 1x relé, 1x pulzní výstup, LCD displej, plastové pouzdro, krytí IP67 1 ks_x000d_
Držák převodníku pro oddělenou montáž 1 ks_x000d_
Sada kabelů 25m stíněný cívkový kabel 3x1,5mm2 a dvojitě stíněný elektrodový kabel 3x0,25 mm2 1 ks</t>
  </si>
  <si>
    <t>152911391</t>
  </si>
  <si>
    <t>Měření hladiny v akumulaci 1 montáž, zapojení, nastavení a zprovoznění zařízení_x000d_
Snímač hladiny tenzometrický pro pitnou vodu 0-6m/4-20mA 10 m kabel 1 ks</t>
  </si>
  <si>
    <t>-869976060</t>
  </si>
  <si>
    <t>Měření hladiny v akumulaci 2 montáž, zapojení, nastavení a zprovoznění zařízení_x000d_
Snímač hladiny tenzometrický pro pitnou vodu 0-6m/4-20mA 10 m kabel 1 ks</t>
  </si>
  <si>
    <t>-86118062</t>
  </si>
  <si>
    <t>Mezní měření hladiny v akumulaci 1 montáž, zapojení, nastavení a zprovoznění zařízení_x000d_
Spínač plovákový 20m 1 ks_x000d_
Závaží k plováku 1 ks_x000d_
Závaží k plováku 1 ks_x000d_
Spínač plovákový 20m 1 ks_x000d_
Závaží k plováku 1 ks_x000d_
Závaží k plováku 1 ks</t>
  </si>
  <si>
    <t>167989125</t>
  </si>
  <si>
    <t>Mezní měření hladiny v akumulaci 2 montáž, zapojení, nastavení a zprovoznění zařízení_x000d_
Spínač plovákový 20m 1 ks_x000d_
Závaží k plováku 1 ks_x000d_
Závaží k plováku 1 ks_x000d_
Spínač plovákový 20m 1 ks_x000d_
Závaží k plováku 1 ks_x000d_
Závaží k plováku 1 ks</t>
  </si>
  <si>
    <t>175580637</t>
  </si>
  <si>
    <t>Zaplavení suterénu objektu montáž, zapojení, nastavení a zprovoznění zařízení_x000d_
Spínač plovákový 20m 1 ks_x000d_
Závaží k plováku 1 ks_x000d_
Závaží k plováku 1 ks</t>
  </si>
  <si>
    <t>-378292148</t>
  </si>
  <si>
    <t>Měření tlaku na nátoku z úv studená voda montáž, zapojení, nastavení a zprovoznění zařízení_x000d_
Snímač relativního tlaku 0-1MPa (0-10bar) / 4-20mA, 10-36V DC 1 ks</t>
  </si>
  <si>
    <t>1231263244</t>
  </si>
  <si>
    <t>Oživení měřících okruhů</t>
  </si>
  <si>
    <t>930145895</t>
  </si>
  <si>
    <t>ASŘTP</t>
  </si>
  <si>
    <t>ASŘTPMA</t>
  </si>
  <si>
    <t>ASŘTP materiál</t>
  </si>
  <si>
    <t>Trubka ohebná korugovaná 50 mm AE1WS1, SWI2WS0, SWI3WS0</t>
  </si>
  <si>
    <t>-475663683</t>
  </si>
  <si>
    <t>Modem/switch pro příjem internetu [SWI3]</t>
  </si>
  <si>
    <t>881108506</t>
  </si>
  <si>
    <t>RDS - příslušenství [AE1]_x000d_
Přepěťová ochrana pro koaxiální vedení 1m kabel, BNC konektor [AE1FV1] 1 ks_x000d_
Kabel propojovací CDA70/CDM70 - M232 [AE1MI1] 1 ks_x000d_
Kabel propojovací M340 - MI232 [AE1MI1] 1 ks_x000d_
Modul komunikace 232-oddělovač [AE1MI1] 1 ks</t>
  </si>
  <si>
    <t>-300218903</t>
  </si>
  <si>
    <t>Zdrojová soustava [GU1]_x000d_
Modul bateriový 24V DC7.2AH [GU1A] 1 ks_x000d_
Řídící jednotka UPS UPS 24V 20A/10A [GU1N] 1 ks_x000d_
Zdroj spínaný 24V, 240W [GU1Z] 1 ks</t>
  </si>
  <si>
    <t>-1064071634</t>
  </si>
  <si>
    <t>Zdrojová soustava pro CCTV (48V DC) [GU2]_x000d_
Modul bateriový 24V DC7.2AH [GU2A] 1 ks_x000d_
Měnič napětí DC/DC uzavřený 200W vstup 24VDC/ výstup 48VDC [GU2M] 1 ks_x000d_
Řídící jednotka UPS UPS 24V 20A/10A [GU2N] 1 ks_x000d_
Zdroj spínaný 24V, 240W [GU2Z] 1 ks</t>
  </si>
  <si>
    <t>-1042263134</t>
  </si>
  <si>
    <t>Měnič napětí pro RDS [GU3] _x000d_
Měnič napětí DC/DC 24V/12V, 30W [GU3Z] 1 ks_x000d_
Karta napájení / poloviční 12Z,24,24Z= [GU3Z] 1 ks</t>
  </si>
  <si>
    <t>-224899611</t>
  </si>
  <si>
    <t>Operátorský panel [OP] Panel grafický 7,5" color TFT, 2x serial, 2x USB, SD, Ethernet, IP65 [OP] 1 ks</t>
  </si>
  <si>
    <t>-1970768934</t>
  </si>
  <si>
    <t>Řídicí jednotka [PLC]_x000d_
Modul analogových vstupů 8 vstupů, 16 bit, isolované jako skup. [PLC] 3 ks_x000d_
Zdroj pro PLC 31W, 24-48VDC [PLC] 1 ks_x000d_
Modul digitálních vstupů 64, 24VDC, poz.log., s 2x konekt.40 pinů [PLC] 1 ks_x000d_
Modul digitálních výstupů 32, 24VDC / 0,1A, poz.log, konektor 40 pinů [PLC] 1 ks_x000d_
Kabel s konektorem 40 pinů, 2 volné konce s 2x20 vodiči, 3m [PLC] 3 ks_x000d_
Svorkovnice 28 šroubových svorek, průměr 3mm [PLC] 3 ks_x000d_
Modul komunikační Ethernet 10/100 Mb/s RJ45 [PLC] 1 ks_x000d_
PLC jednotka 1xUSB, Modbus (38.2 kbaud) [PLC] 1 ks_x000d_
Backplane 8 pozic [PLC] 1 ks</t>
  </si>
  <si>
    <t>-1935165153</t>
  </si>
  <si>
    <t>Switch [SWI1]_x000d_
Switch 10/100 Mbit/s, 5 metalických portů [SWI1] 1 ks</t>
  </si>
  <si>
    <t>469614056</t>
  </si>
  <si>
    <t>CCTV [SWI2]_x000d_
Switch PoE 1x 10/100/100Mbps + 4x 10/100/100Mbps PoE [SWI2] 1 ks_x000d_
Kamera - pevná 8Mpix, obj. 2,8 mm, PoE, IR 30m [KAMERA 1] 2 ks</t>
  </si>
  <si>
    <t>-1012268907</t>
  </si>
  <si>
    <t>Programové vybavení pro řídicí jednotku_x000d_
SW komunikační 1 ks_x000d_
SW aplikační pro PLC 1 ks_x000d_
SW projekt 1 ks</t>
  </si>
  <si>
    <t>1427830292</t>
  </si>
  <si>
    <t>Programové vybavení pro ovládací panel operátora_x000d_
SW aplikační pro ovládací panel 1 ks</t>
  </si>
  <si>
    <t>175992754</t>
  </si>
  <si>
    <t>Programové vybavení pro dispečerské pracoviště_x000d_
SW aplikační pro vizualizaci na DSP 1 ks</t>
  </si>
  <si>
    <t>1077970504</t>
  </si>
  <si>
    <t>ASŘTPMO</t>
  </si>
  <si>
    <t>ASŘTP montáž</t>
  </si>
  <si>
    <t>Trubka ohebná korugovaná 50mm AE1WS1, SWI2WS0, SWI3WS0</t>
  </si>
  <si>
    <t>130129862</t>
  </si>
  <si>
    <t>Modem/switch pro příjem internetu včetně zapojení zařízení</t>
  </si>
  <si>
    <t>1896783986</t>
  </si>
  <si>
    <t>Zaškolení pracovníků provozovatele na obsluhu zařízení 1 kpl</t>
  </si>
  <si>
    <t>-1371152052</t>
  </si>
  <si>
    <t>RDS - příslušenství _x000d_
Přepěťová ochrana pro koaxiální vedení 1m kabel, BNC konektor 1 ks_x000d_
Kabel propojovací CDA70/CDM70 - M232 1 ks_x000d_
Kabel propojovací M340 - MI232 1 ks_x000d_
Modul komunikace 232-oddělovač 1 ks</t>
  </si>
  <si>
    <t>337299464</t>
  </si>
  <si>
    <t>Zdrojová soustava pro CCTV (48vdc) _x000d_
Modul bateriový 24V DC7.2AH 1 ks_x000d_
Měnič napětí DC/DC uzavřený 200W vstup 24VDC/ výstup 48VDC 1 ks_x000d_
Řídící jednotka UPS UPS 24V 20A/10A 1 ks_x000d_
Zdroj spínaný 24V, 240W 1 ks</t>
  </si>
  <si>
    <t>-969292616</t>
  </si>
  <si>
    <t>CCTV _x000d_
Switch PoE 1x 10/100/100Mbps + 4x 10/100/100Mbps PoE 1 ks_x000d_
Kamera - pevná 8Mpix, obj. 2,8 mm, PoE, IR 30m 2 ks</t>
  </si>
  <si>
    <t>-604602102</t>
  </si>
  <si>
    <t>1915428420</t>
  </si>
  <si>
    <t>Oživení řídícího systému</t>
  </si>
  <si>
    <t>-611588284</t>
  </si>
  <si>
    <t>PZMA</t>
  </si>
  <si>
    <t>Přenosové zařízení materiál</t>
  </si>
  <si>
    <t>Parametrizace stávající RDS [AE1]_x000d_
Parametrizace radiostanice [AE1] 1 ks</t>
  </si>
  <si>
    <t>-1136278109</t>
  </si>
  <si>
    <t>PS 03 - Elektronický zabezpečovací systém</t>
  </si>
  <si>
    <t xml:space="preserve">      742-1MA - EZS materiál</t>
  </si>
  <si>
    <t xml:space="preserve">      742-1MO - EZS montáž</t>
  </si>
  <si>
    <t>742-1MA</t>
  </si>
  <si>
    <t>EZS materiál</t>
  </si>
  <si>
    <t>7421MA01</t>
  </si>
  <si>
    <t>Ústředna EZS</t>
  </si>
  <si>
    <t>809789550</t>
  </si>
  <si>
    <t>7421MA02</t>
  </si>
  <si>
    <t>Ethernet modul</t>
  </si>
  <si>
    <t>1266221657</t>
  </si>
  <si>
    <t>7421MA03</t>
  </si>
  <si>
    <t>Klávesnice</t>
  </si>
  <si>
    <t>-948369821</t>
  </si>
  <si>
    <t>7421MA04</t>
  </si>
  <si>
    <t>Čtečky</t>
  </si>
  <si>
    <t>697496299</t>
  </si>
  <si>
    <t>7421MA05</t>
  </si>
  <si>
    <t>Řídící modul pro připojení dvou bezkontaktních čteček</t>
  </si>
  <si>
    <t>1630151964</t>
  </si>
  <si>
    <t>7421MA06</t>
  </si>
  <si>
    <t>Zdroj 12V</t>
  </si>
  <si>
    <t>-1838341264</t>
  </si>
  <si>
    <t>7421MA07</t>
  </si>
  <si>
    <t>Siréna vnitřní</t>
  </si>
  <si>
    <t>1787968926</t>
  </si>
  <si>
    <t>7421MA08</t>
  </si>
  <si>
    <t>PIR</t>
  </si>
  <si>
    <t>1085461031</t>
  </si>
  <si>
    <t>7421MA09</t>
  </si>
  <si>
    <t>MK</t>
  </si>
  <si>
    <t>-608108368</t>
  </si>
  <si>
    <t>7421MA10</t>
  </si>
  <si>
    <t>MK vratový</t>
  </si>
  <si>
    <t>2047798833</t>
  </si>
  <si>
    <t>7421MA11</t>
  </si>
  <si>
    <t>Pajeci krabice</t>
  </si>
  <si>
    <t>1322369057</t>
  </si>
  <si>
    <t>7421MA12</t>
  </si>
  <si>
    <t>1760020389</t>
  </si>
  <si>
    <t>7421MA13</t>
  </si>
  <si>
    <t>Kamera IP bullet</t>
  </si>
  <si>
    <t>-653199661</t>
  </si>
  <si>
    <t>7421MA14</t>
  </si>
  <si>
    <t>Instalační krabice pro kameru</t>
  </si>
  <si>
    <t>-1586544424</t>
  </si>
  <si>
    <t>7421MA15</t>
  </si>
  <si>
    <t>Licence pro kameru</t>
  </si>
  <si>
    <t>1104234678</t>
  </si>
  <si>
    <t>7421MA16</t>
  </si>
  <si>
    <t>Akumulátor</t>
  </si>
  <si>
    <t>-1983609631</t>
  </si>
  <si>
    <t>7421MA17</t>
  </si>
  <si>
    <t>tlačítko armovací</t>
  </si>
  <si>
    <t>-863849007</t>
  </si>
  <si>
    <t>7421MA18</t>
  </si>
  <si>
    <t>Jistič 6A/B</t>
  </si>
  <si>
    <t>-1377713601</t>
  </si>
  <si>
    <t>7421MA19</t>
  </si>
  <si>
    <t>Modul releový 12V/3A, signalizace poruch. stavů</t>
  </si>
  <si>
    <t>1329472519</t>
  </si>
  <si>
    <t>7421MA20</t>
  </si>
  <si>
    <t>Krabice rozbočná</t>
  </si>
  <si>
    <t>-2079327429</t>
  </si>
  <si>
    <t>7421MA21</t>
  </si>
  <si>
    <t>Racková skříň celokovová 800x600x400 včetně příslušenství</t>
  </si>
  <si>
    <t>534684126</t>
  </si>
  <si>
    <t>7421MA22</t>
  </si>
  <si>
    <t>PC pro CCTV s OS, který bude plně kompatibilní se stávajícím operačním systémem Windows IoT</t>
  </si>
  <si>
    <t>-450628556</t>
  </si>
  <si>
    <t>7421MA23</t>
  </si>
  <si>
    <t>Switch POE</t>
  </si>
  <si>
    <t>1734499772</t>
  </si>
  <si>
    <t>7421MA24</t>
  </si>
  <si>
    <t>UPS 1500VA/1350W</t>
  </si>
  <si>
    <t>1486051942</t>
  </si>
  <si>
    <t>7421MA25</t>
  </si>
  <si>
    <t>Elektromechanický zámek</t>
  </si>
  <si>
    <t>1280945077</t>
  </si>
  <si>
    <t>7421MA27</t>
  </si>
  <si>
    <t xml:space="preserve">Kabel FTP cat.5e komunikační EZS, čtečka </t>
  </si>
  <si>
    <t>-180533869</t>
  </si>
  <si>
    <t>7421MA28</t>
  </si>
  <si>
    <t>Kabel FTP cat.6e komunikační venkovní kmera, internet</t>
  </si>
  <si>
    <t>-1401651690</t>
  </si>
  <si>
    <t>1418019677</t>
  </si>
  <si>
    <t xml:space="preserve">15,00               "napájecí</t>
  </si>
  <si>
    <t>7421MA30</t>
  </si>
  <si>
    <t>Kabel napájecí CYSY 2x1,5 el. zámek</t>
  </si>
  <si>
    <t>-392635855</t>
  </si>
  <si>
    <t>34121046</t>
  </si>
  <si>
    <t>kabel sdělovací stíněný laminovanou Al fólií s příložným Cu drátem jádro Cu plné izolace PVC plášť PVC 100V (SYKFY) 3x2x0,5mm2</t>
  </si>
  <si>
    <t>-2133155969</t>
  </si>
  <si>
    <t xml:space="preserve">120,00               "kabel EZS</t>
  </si>
  <si>
    <t>7421MA32</t>
  </si>
  <si>
    <t>Trubka korugovaná</t>
  </si>
  <si>
    <t>-405874256</t>
  </si>
  <si>
    <t>7421MA33</t>
  </si>
  <si>
    <t>nosné konstrukce</t>
  </si>
  <si>
    <t>-1129525846</t>
  </si>
  <si>
    <t>742-1MO</t>
  </si>
  <si>
    <t>EZS montáž</t>
  </si>
  <si>
    <t>7421MO01</t>
  </si>
  <si>
    <t>2080425226</t>
  </si>
  <si>
    <t>7421MO03</t>
  </si>
  <si>
    <t>1378615205</t>
  </si>
  <si>
    <t>7421MO04</t>
  </si>
  <si>
    <t>1161669602</t>
  </si>
  <si>
    <t>7421MO05</t>
  </si>
  <si>
    <t>-198268305</t>
  </si>
  <si>
    <t>7421MO06</t>
  </si>
  <si>
    <t>-1561354989</t>
  </si>
  <si>
    <t>7421MO07</t>
  </si>
  <si>
    <t>-1963355447</t>
  </si>
  <si>
    <t>7421MO08</t>
  </si>
  <si>
    <t>203906554</t>
  </si>
  <si>
    <t>7421MO09</t>
  </si>
  <si>
    <t>1849844655</t>
  </si>
  <si>
    <t>7421MO10</t>
  </si>
  <si>
    <t>-1139899964</t>
  </si>
  <si>
    <t>7421MO11</t>
  </si>
  <si>
    <t>993607792</t>
  </si>
  <si>
    <t>7421MO12</t>
  </si>
  <si>
    <t>319254313</t>
  </si>
  <si>
    <t>7421MO13</t>
  </si>
  <si>
    <t>-545588274</t>
  </si>
  <si>
    <t>7421MO14</t>
  </si>
  <si>
    <t>1418404564</t>
  </si>
  <si>
    <t>7421MO16</t>
  </si>
  <si>
    <t>255886875</t>
  </si>
  <si>
    <t>7421MO17</t>
  </si>
  <si>
    <t>-696450208</t>
  </si>
  <si>
    <t>7421MO18</t>
  </si>
  <si>
    <t>-1295663759</t>
  </si>
  <si>
    <t>7421MO19</t>
  </si>
  <si>
    <t>814446783</t>
  </si>
  <si>
    <t>7421MO20</t>
  </si>
  <si>
    <t>1853545503</t>
  </si>
  <si>
    <t>7421MO21</t>
  </si>
  <si>
    <t>22314839</t>
  </si>
  <si>
    <t>7421MO22</t>
  </si>
  <si>
    <t>133663374</t>
  </si>
  <si>
    <t>7421MO23</t>
  </si>
  <si>
    <t>-472206261</t>
  </si>
  <si>
    <t>7421MO24</t>
  </si>
  <si>
    <t>1439006324</t>
  </si>
  <si>
    <t>7421MO25</t>
  </si>
  <si>
    <t>-1945663250</t>
  </si>
  <si>
    <t>7421MO26</t>
  </si>
  <si>
    <t>Kabelová přechodka, kabel, instal. materiál</t>
  </si>
  <si>
    <t>-1571727821</t>
  </si>
  <si>
    <t>742124003</t>
  </si>
  <si>
    <t>Montáž kabelů datových FTP, UTP, STP pro vnitřní rozvody pevně</t>
  </si>
  <si>
    <t>-258485022</t>
  </si>
  <si>
    <t>https://podminky.urs.cz/item/CS_URS_2024_01/742124003</t>
  </si>
  <si>
    <t xml:space="preserve">50,00         "komunikační EZS, čtečka</t>
  </si>
  <si>
    <t>-265931974</t>
  </si>
  <si>
    <t xml:space="preserve">180,00                    "komunikační venkovní kamera, internet</t>
  </si>
  <si>
    <t>7421MO29</t>
  </si>
  <si>
    <t>Kabel napájecí</t>
  </si>
  <si>
    <t>-1236017977</t>
  </si>
  <si>
    <t>7421MO30</t>
  </si>
  <si>
    <t>Kabel napájecí el. zámek</t>
  </si>
  <si>
    <t>1269794170</t>
  </si>
  <si>
    <t>-664349745</t>
  </si>
  <si>
    <t xml:space="preserve">120,00                "Kabel sykfy 3x2x0,5 EZS</t>
  </si>
  <si>
    <t>7421MO32</t>
  </si>
  <si>
    <t>495721175</t>
  </si>
  <si>
    <t>7421MO33</t>
  </si>
  <si>
    <t>249994654</t>
  </si>
  <si>
    <t>7421MO34</t>
  </si>
  <si>
    <t>Revize</t>
  </si>
  <si>
    <t>-1474329726</t>
  </si>
  <si>
    <t>7421MO35</t>
  </si>
  <si>
    <t>Drobný instalanční materiál</t>
  </si>
  <si>
    <t>-832290133</t>
  </si>
  <si>
    <t>7421MO36</t>
  </si>
  <si>
    <t>Funkční zkouška systému</t>
  </si>
  <si>
    <t>-1695555464</t>
  </si>
  <si>
    <t>7421MO37</t>
  </si>
  <si>
    <t>Oživení a uvedení do provozu</t>
  </si>
  <si>
    <t>1300968566</t>
  </si>
  <si>
    <t>7421MO38</t>
  </si>
  <si>
    <t>Programování ústředny EZS</t>
  </si>
  <si>
    <t>68274825</t>
  </si>
  <si>
    <t>7421MO39</t>
  </si>
  <si>
    <t>Zkreslení skutečného stavu</t>
  </si>
  <si>
    <t>-218752059</t>
  </si>
  <si>
    <t>7421MO40</t>
  </si>
  <si>
    <t>Školení, předání</t>
  </si>
  <si>
    <t>1244424047</t>
  </si>
  <si>
    <t>7421MO41</t>
  </si>
  <si>
    <t>Doprava</t>
  </si>
  <si>
    <t>1864216706</t>
  </si>
  <si>
    <t>VON - Vedlejší a ostatní náklady</t>
  </si>
  <si>
    <t>VON - Vedlejší a ostaní náklady</t>
  </si>
  <si>
    <t xml:space="preserve">    O02 - Ostatní náklady</t>
  </si>
  <si>
    <t xml:space="preserve">    0 - Vedlejší rozpočtové náklady</t>
  </si>
  <si>
    <t>Vedlejší a ostaní náklady</t>
  </si>
  <si>
    <t>O02</t>
  </si>
  <si>
    <t>Ostatní náklady</t>
  </si>
  <si>
    <t>0330020X1</t>
  </si>
  <si>
    <t>Inženýrské sítě stávající, vytyčení stavby, staveniště náklady na seznámení se s rozmístěním a trasou stávajících známých inženýrských sítí na staveništi a přilehlých pozemcích dotčených prováděním díla, jejich ochrana tak, aby v průběhu provádění díla nedošlo k jejich poškození, včetně zpětného protokolárního předání jejich správcům</t>
  </si>
  <si>
    <t>1024</t>
  </si>
  <si>
    <t>-207368634</t>
  </si>
  <si>
    <t>0132540X3</t>
  </si>
  <si>
    <t>Geodetické zaměření skutečného provedení díla bude provedeno a ověřeno oprávněným zeměměřičským inženýrem podle zák. 200/1994 Sb., ve znění pozdějších předpisů a bude předáno zadavateli třikrát v grafické a jedenkrát v digitální podobě</t>
  </si>
  <si>
    <t>-685514970</t>
  </si>
  <si>
    <t>013254X00</t>
  </si>
  <si>
    <t>Vypracování dokumentace skutečného provedení stavby 3x v tištěné podobě 1x v elektronické podobě na CD zpracována v souladu s platnou legislativou</t>
  </si>
  <si>
    <t>968004298</t>
  </si>
  <si>
    <t>043103X00</t>
  </si>
  <si>
    <t>Zkoušky, zkušební provoz, atesty a revize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t>
  </si>
  <si>
    <t>-2027873514</t>
  </si>
  <si>
    <t>043194X12</t>
  </si>
  <si>
    <t>Fotodokumentace prováděného díla zajištěná průběžně při provádění díla v 1 digitálním vyhotovení dokladující průběh díla a zejména provedení částí stavby a konstrukcí před jejich zakrytím</t>
  </si>
  <si>
    <t>590670772</t>
  </si>
  <si>
    <t>045002X00</t>
  </si>
  <si>
    <t>Koordinační a kompletační činnost náklady na zajištění oznámení zahájení stavebních prací v souladu s pravomocnými rozhodnutími a vyjádřeními například správců sítí, zajištění koordinační činnosti poddodavatelů zhotovitele, zajištění a provedení všech nezbytných opatření organizačního a stavebně technologického charakteru k řádnému provedení předmětu díla předání všech dokladů o dokončené stavbě</t>
  </si>
  <si>
    <t>1985398920</t>
  </si>
  <si>
    <t>Vedlejší rozpočtové náklady</t>
  </si>
  <si>
    <t>031103X00</t>
  </si>
  <si>
    <t>Vybudování, provoz, údržba a odstranění zařízení staveniště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úklid ploch a na úpravu povrchů po odstranění zařízení staveniště , na kterých bylo zařízení staveniště provozováno do původního stavu dodávka, skladování, správa, zabudování a montáž veškerých dílů a materiálů a zařízení týkající se veřejné zakázky zajištění staveniště proti přístupu nepovolaných osob náklady na vybavení objektů zařízení staveniště a odstranění objektů zařízení staveniště včetně odvozu náklady na vhodné zabezpečení staveniště</t>
  </si>
  <si>
    <t>989847817</t>
  </si>
  <si>
    <t>03240X001</t>
  </si>
  <si>
    <t xml:space="preserve">Vyspravení příjezdové komunikace frézinkem šířky 0,5 m + 0,5 m v tlouštce 150 až 200 mm </t>
  </si>
  <si>
    <t>1323898761</t>
  </si>
  <si>
    <t>03240X002</t>
  </si>
  <si>
    <t>Oprava a udržování příjezdové komunikace v délce 250 m</t>
  </si>
  <si>
    <t>-1190281639</t>
  </si>
  <si>
    <t>0600010X1</t>
  </si>
  <si>
    <t>Územní vlivy náklady vlivem klimatických podmínek, na práce ve zdraví škodlivém prostředí a na mimostaveništní dopravu materiáli a výrobků</t>
  </si>
  <si>
    <t>937074999</t>
  </si>
  <si>
    <t>0700010X1</t>
  </si>
  <si>
    <t>Provozní vlivy naklady na provoz investora případně třetích osob</t>
  </si>
  <si>
    <t>-1572986530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</si>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</sst>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4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6"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5" fillId="2" borderId="20" xfId="0" applyFont="1" applyFill="1" applyBorder="1" applyAlignment="1" applyProtection="1">
      <alignment horizontal="left" vertical="center"/>
      <protection locked="0"/>
    </xf>
    <xf numFmtId="0" fontId="25"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5" fillId="0" borderId="21" xfId="0" applyNumberFormat="1" applyFont="1" applyBorder="1" applyAlignment="1" applyProtection="1">
      <alignment vertical="center"/>
    </xf>
    <xf numFmtId="166" fontId="25" fillId="0" borderId="22" xfId="0" applyNumberFormat="1" applyFont="1" applyBorder="1" applyAlignment="1" applyProtection="1">
      <alignmen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40" fillId="0" borderId="23" xfId="0" applyFont="1" applyBorder="1" applyAlignment="1" applyProtection="1">
      <alignment horizontal="left" vertical="top" wrapText="1"/>
    </xf>
    <xf numFmtId="0" fontId="24" fillId="0" borderId="23" xfId="0" applyFont="1" applyBorder="1" applyAlignment="1" applyProtection="1">
      <alignment horizontal="left" vertical="top" wrapText="1"/>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21112003" TargetMode="External" /><Relationship Id="rId2" Type="http://schemas.openxmlformats.org/officeDocument/2006/relationships/hyperlink" Target="https://podminky.urs.cz/item/CS_URS_2024_01/121151103" TargetMode="External" /><Relationship Id="rId3" Type="http://schemas.openxmlformats.org/officeDocument/2006/relationships/hyperlink" Target="https://podminky.urs.cz/item/CS_URS_2024_01/122211101" TargetMode="External" /><Relationship Id="rId4" Type="http://schemas.openxmlformats.org/officeDocument/2006/relationships/hyperlink" Target="https://podminky.urs.cz/item/CS_URS_2024_01/122251105" TargetMode="External" /><Relationship Id="rId5" Type="http://schemas.openxmlformats.org/officeDocument/2006/relationships/hyperlink" Target="https://podminky.urs.cz/item/CS_URS_2024_01/131213701" TargetMode="External" /><Relationship Id="rId6" Type="http://schemas.openxmlformats.org/officeDocument/2006/relationships/hyperlink" Target="https://podminky.urs.cz/item/CS_URS_2024_01/131251104" TargetMode="External" /><Relationship Id="rId7" Type="http://schemas.openxmlformats.org/officeDocument/2006/relationships/hyperlink" Target="https://podminky.urs.cz/item/CS_URS_2024_01/139911103" TargetMode="External" /><Relationship Id="rId8" Type="http://schemas.openxmlformats.org/officeDocument/2006/relationships/hyperlink" Target="https://podminky.urs.cz/item/CS_URS_2024_01/139911121" TargetMode="External" /><Relationship Id="rId9" Type="http://schemas.openxmlformats.org/officeDocument/2006/relationships/hyperlink" Target="https://podminky.urs.cz/item/CS_URS_2024_01/139911123" TargetMode="External" /><Relationship Id="rId10" Type="http://schemas.openxmlformats.org/officeDocument/2006/relationships/hyperlink" Target="https://podminky.urs.cz/item/CS_URS_2024_01/139951103" TargetMode="External" /><Relationship Id="rId11" Type="http://schemas.openxmlformats.org/officeDocument/2006/relationships/hyperlink" Target="https://podminky.urs.cz/item/CS_URS_2024_01/139951121" TargetMode="External" /><Relationship Id="rId12" Type="http://schemas.openxmlformats.org/officeDocument/2006/relationships/hyperlink" Target="https://podminky.urs.cz/item/CS_URS_2024_01/139951123" TargetMode="External" /><Relationship Id="rId13" Type="http://schemas.openxmlformats.org/officeDocument/2006/relationships/hyperlink" Target="https://podminky.urs.cz/item/CS_URS_2024_01/162351103" TargetMode="External" /><Relationship Id="rId14" Type="http://schemas.openxmlformats.org/officeDocument/2006/relationships/hyperlink" Target="https://podminky.urs.cz/item/CS_URS_2024_01/162751157" TargetMode="External" /><Relationship Id="rId15" Type="http://schemas.openxmlformats.org/officeDocument/2006/relationships/hyperlink" Target="https://podminky.urs.cz/item/CS_URS_2024_01/162751159" TargetMode="External" /><Relationship Id="rId16" Type="http://schemas.openxmlformats.org/officeDocument/2006/relationships/hyperlink" Target="https://podminky.urs.cz/item/CS_URS_2024_01/167151111" TargetMode="External" /><Relationship Id="rId17" Type="http://schemas.openxmlformats.org/officeDocument/2006/relationships/hyperlink" Target="https://podminky.urs.cz/item/CS_URS_2024_01/171251201" TargetMode="External" /><Relationship Id="rId18" Type="http://schemas.openxmlformats.org/officeDocument/2006/relationships/hyperlink" Target="https://podminky.urs.cz/item/CS_URS_2024_01/174151101" TargetMode="External" /><Relationship Id="rId19" Type="http://schemas.openxmlformats.org/officeDocument/2006/relationships/hyperlink" Target="https://podminky.urs.cz/item/CS_URS_2024_01/175151201" TargetMode="External" /><Relationship Id="rId20" Type="http://schemas.openxmlformats.org/officeDocument/2006/relationships/hyperlink" Target="https://podminky.urs.cz/item/CS_URS_2024_01/181351113" TargetMode="External" /><Relationship Id="rId21" Type="http://schemas.openxmlformats.org/officeDocument/2006/relationships/hyperlink" Target="https://podminky.urs.cz/item/CS_URS_2024_01/181411133" TargetMode="External" /><Relationship Id="rId22" Type="http://schemas.openxmlformats.org/officeDocument/2006/relationships/hyperlink" Target="https://podminky.urs.cz/item/CS_URS_2024_01/181451131" TargetMode="External" /><Relationship Id="rId23" Type="http://schemas.openxmlformats.org/officeDocument/2006/relationships/hyperlink" Target="https://podminky.urs.cz/item/CS_URS_2024_01/181951111" TargetMode="External" /><Relationship Id="rId24" Type="http://schemas.openxmlformats.org/officeDocument/2006/relationships/hyperlink" Target="https://podminky.urs.cz/item/CS_URS_2024_01/181951112" TargetMode="External" /><Relationship Id="rId25" Type="http://schemas.openxmlformats.org/officeDocument/2006/relationships/hyperlink" Target="https://podminky.urs.cz/item/CS_URS_2024_01/182111111" TargetMode="External" /><Relationship Id="rId26" Type="http://schemas.openxmlformats.org/officeDocument/2006/relationships/hyperlink" Target="https://podminky.urs.cz/item/CS_URS_2024_01/182251101" TargetMode="External" /><Relationship Id="rId27" Type="http://schemas.openxmlformats.org/officeDocument/2006/relationships/hyperlink" Target="https://podminky.urs.cz/item/CS_URS_2024_01/182351133" TargetMode="External" /><Relationship Id="rId28" Type="http://schemas.openxmlformats.org/officeDocument/2006/relationships/hyperlink" Target="https://podminky.urs.cz/item/CS_URS_2024_01/183403153" TargetMode="External" /><Relationship Id="rId29" Type="http://schemas.openxmlformats.org/officeDocument/2006/relationships/hyperlink" Target="https://podminky.urs.cz/item/CS_URS_2024_01/183403161" TargetMode="External" /><Relationship Id="rId30" Type="http://schemas.openxmlformats.org/officeDocument/2006/relationships/hyperlink" Target="https://podminky.urs.cz/item/CS_URS_2024_01/183403353" TargetMode="External" /><Relationship Id="rId31" Type="http://schemas.openxmlformats.org/officeDocument/2006/relationships/hyperlink" Target="https://podminky.urs.cz/item/CS_URS_2024_01/183403371" TargetMode="External" /><Relationship Id="rId32" Type="http://schemas.openxmlformats.org/officeDocument/2006/relationships/hyperlink" Target="https://podminky.urs.cz/item/CS_URS_2024_01/184813511" TargetMode="External" /><Relationship Id="rId33" Type="http://schemas.openxmlformats.org/officeDocument/2006/relationships/hyperlink" Target="https://podminky.urs.cz/item/CS_URS_2024_01/184813513" TargetMode="External" /><Relationship Id="rId34" Type="http://schemas.openxmlformats.org/officeDocument/2006/relationships/hyperlink" Target="https://podminky.urs.cz/item/CS_URS_2024_01/184813521" TargetMode="External" /><Relationship Id="rId35" Type="http://schemas.openxmlformats.org/officeDocument/2006/relationships/hyperlink" Target="https://podminky.urs.cz/item/CS_URS_2024_01/184813523" TargetMode="External" /><Relationship Id="rId36" Type="http://schemas.openxmlformats.org/officeDocument/2006/relationships/hyperlink" Target="https://podminky.urs.cz/item/CS_URS_2024_01/113107122" TargetMode="External" /><Relationship Id="rId37" Type="http://schemas.openxmlformats.org/officeDocument/2006/relationships/hyperlink" Target="https://podminky.urs.cz/item/CS_URS_2024_01/113107130" TargetMode="External" /><Relationship Id="rId38" Type="http://schemas.openxmlformats.org/officeDocument/2006/relationships/hyperlink" Target="https://podminky.urs.cz/item/CS_URS_2024_01/113107322" TargetMode="External" /><Relationship Id="rId39" Type="http://schemas.openxmlformats.org/officeDocument/2006/relationships/hyperlink" Target="https://podminky.urs.cz/item/CS_URS_2024_01/113107330" TargetMode="External" /><Relationship Id="rId40" Type="http://schemas.openxmlformats.org/officeDocument/2006/relationships/hyperlink" Target="https://podminky.urs.cz/item/CS_URS_2024_01/213141111" TargetMode="External" /><Relationship Id="rId41" Type="http://schemas.openxmlformats.org/officeDocument/2006/relationships/hyperlink" Target="https://podminky.urs.cz/item/CS_URS_2024_01/271542211" TargetMode="External" /><Relationship Id="rId42" Type="http://schemas.openxmlformats.org/officeDocument/2006/relationships/hyperlink" Target="https://podminky.urs.cz/item/CS_URS_2024_01/274313711" TargetMode="External" /><Relationship Id="rId43" Type="http://schemas.openxmlformats.org/officeDocument/2006/relationships/hyperlink" Target="https://podminky.urs.cz/item/CS_URS_2024_01/274351121" TargetMode="External" /><Relationship Id="rId44" Type="http://schemas.openxmlformats.org/officeDocument/2006/relationships/hyperlink" Target="https://podminky.urs.cz/item/CS_URS_2024_01/274351122" TargetMode="External" /><Relationship Id="rId45" Type="http://schemas.openxmlformats.org/officeDocument/2006/relationships/hyperlink" Target="https://podminky.urs.cz/item/CS_URS_2024_01/275316121" TargetMode="External" /><Relationship Id="rId46" Type="http://schemas.openxmlformats.org/officeDocument/2006/relationships/hyperlink" Target="https://podminky.urs.cz/item/CS_URS_2024_01/275356021" TargetMode="External" /><Relationship Id="rId47" Type="http://schemas.openxmlformats.org/officeDocument/2006/relationships/hyperlink" Target="https://podminky.urs.cz/item/CS_URS_2024_01/275356022" TargetMode="External" /><Relationship Id="rId48" Type="http://schemas.openxmlformats.org/officeDocument/2006/relationships/hyperlink" Target="https://podminky.urs.cz/item/CS_URS_2024_01/310321111" TargetMode="External" /><Relationship Id="rId49" Type="http://schemas.openxmlformats.org/officeDocument/2006/relationships/hyperlink" Target="https://podminky.urs.cz/item/CS_URS_2024_01/311235131" TargetMode="External" /><Relationship Id="rId50" Type="http://schemas.openxmlformats.org/officeDocument/2006/relationships/hyperlink" Target="https://podminky.urs.cz/item/CS_URS_2024_01/311237121" TargetMode="External" /><Relationship Id="rId51" Type="http://schemas.openxmlformats.org/officeDocument/2006/relationships/hyperlink" Target="https://podminky.urs.cz/item/CS_URS_2024_01/311238969" TargetMode="External" /><Relationship Id="rId52" Type="http://schemas.openxmlformats.org/officeDocument/2006/relationships/hyperlink" Target="https://podminky.urs.cz/item/CS_URS_2024_01/311311951" TargetMode="External" /><Relationship Id="rId53" Type="http://schemas.openxmlformats.org/officeDocument/2006/relationships/hyperlink" Target="https://podminky.urs.cz/item/CS_URS_2024_01/311351121" TargetMode="External" /><Relationship Id="rId54" Type="http://schemas.openxmlformats.org/officeDocument/2006/relationships/hyperlink" Target="https://podminky.urs.cz/item/CS_URS_2024_01/311351122" TargetMode="External" /><Relationship Id="rId55" Type="http://schemas.openxmlformats.org/officeDocument/2006/relationships/hyperlink" Target="https://podminky.urs.cz/item/CS_URS_2024_01/311351311" TargetMode="External" /><Relationship Id="rId56" Type="http://schemas.openxmlformats.org/officeDocument/2006/relationships/hyperlink" Target="https://podminky.urs.cz/item/CS_URS_2024_01/311351312" TargetMode="External" /><Relationship Id="rId57" Type="http://schemas.openxmlformats.org/officeDocument/2006/relationships/hyperlink" Target="https://podminky.urs.cz/item/CS_URS_2024_01/317168053" TargetMode="External" /><Relationship Id="rId58" Type="http://schemas.openxmlformats.org/officeDocument/2006/relationships/hyperlink" Target="https://podminky.urs.cz/item/CS_URS_2024_01/317941123" TargetMode="External" /><Relationship Id="rId59" Type="http://schemas.openxmlformats.org/officeDocument/2006/relationships/hyperlink" Target="https://podminky.urs.cz/item/CS_URS_2024_01/317998115" TargetMode="External" /><Relationship Id="rId60" Type="http://schemas.openxmlformats.org/officeDocument/2006/relationships/hyperlink" Target="https://podminky.urs.cz/item/CS_URS_2024_01/327215141" TargetMode="External" /><Relationship Id="rId61" Type="http://schemas.openxmlformats.org/officeDocument/2006/relationships/hyperlink" Target="https://podminky.urs.cz/item/CS_URS_2024_01/339921132" TargetMode="External" /><Relationship Id="rId62" Type="http://schemas.openxmlformats.org/officeDocument/2006/relationships/hyperlink" Target="https://podminky.urs.cz/item/CS_URS_2024_01/341941001" TargetMode="External" /><Relationship Id="rId63" Type="http://schemas.openxmlformats.org/officeDocument/2006/relationships/hyperlink" Target="https://podminky.urs.cz/item/CS_URS_2024_01/342244211" TargetMode="External" /><Relationship Id="rId64" Type="http://schemas.openxmlformats.org/officeDocument/2006/relationships/hyperlink" Target="https://podminky.urs.cz/item/CS_URS_2024_01/380321441" TargetMode="External" /><Relationship Id="rId65" Type="http://schemas.openxmlformats.org/officeDocument/2006/relationships/hyperlink" Target="https://podminky.urs.cz/item/CS_URS_2024_01/380326131" TargetMode="External" /><Relationship Id="rId66" Type="http://schemas.openxmlformats.org/officeDocument/2006/relationships/hyperlink" Target="https://podminky.urs.cz/item/CS_URS_2024_01/380326142" TargetMode="External" /><Relationship Id="rId67" Type="http://schemas.openxmlformats.org/officeDocument/2006/relationships/hyperlink" Target="https://podminky.urs.cz/item/CS_URS_2024_01/380356231" TargetMode="External" /><Relationship Id="rId68" Type="http://schemas.openxmlformats.org/officeDocument/2006/relationships/hyperlink" Target="https://podminky.urs.cz/item/CS_URS_2024_01/380356232" TargetMode="External" /><Relationship Id="rId69" Type="http://schemas.openxmlformats.org/officeDocument/2006/relationships/hyperlink" Target="https://podminky.urs.cz/item/CS_URS_2024_01/380356241" TargetMode="External" /><Relationship Id="rId70" Type="http://schemas.openxmlformats.org/officeDocument/2006/relationships/hyperlink" Target="https://podminky.urs.cz/item/CS_URS_2024_01/380356242" TargetMode="External" /><Relationship Id="rId71" Type="http://schemas.openxmlformats.org/officeDocument/2006/relationships/hyperlink" Target="https://podminky.urs.cz/item/CS_URS_2024_01/380361006" TargetMode="External" /><Relationship Id="rId72" Type="http://schemas.openxmlformats.org/officeDocument/2006/relationships/hyperlink" Target="https://podminky.urs.cz/item/CS_URS_2024_01/380361011" TargetMode="External" /><Relationship Id="rId73" Type="http://schemas.openxmlformats.org/officeDocument/2006/relationships/hyperlink" Target="https://podminky.urs.cz/item/CS_URS_2024_01/389361001" TargetMode="External" /><Relationship Id="rId74" Type="http://schemas.openxmlformats.org/officeDocument/2006/relationships/hyperlink" Target="https://podminky.urs.cz/item/CS_URS_2024_01/411133901" TargetMode="External" /><Relationship Id="rId75" Type="http://schemas.openxmlformats.org/officeDocument/2006/relationships/hyperlink" Target="https://podminky.urs.cz/item/CS_URS_2024_01/413941123" TargetMode="External" /><Relationship Id="rId76" Type="http://schemas.openxmlformats.org/officeDocument/2006/relationships/hyperlink" Target="https://podminky.urs.cz/item/CS_URS_2024_01/417238233" TargetMode="External" /><Relationship Id="rId77" Type="http://schemas.openxmlformats.org/officeDocument/2006/relationships/hyperlink" Target="https://podminky.urs.cz/item/CS_URS_2024_01/417321414" TargetMode="External" /><Relationship Id="rId78" Type="http://schemas.openxmlformats.org/officeDocument/2006/relationships/hyperlink" Target="https://podminky.urs.cz/item/CS_URS_2024_01/417351115" TargetMode="External" /><Relationship Id="rId79" Type="http://schemas.openxmlformats.org/officeDocument/2006/relationships/hyperlink" Target="https://podminky.urs.cz/item/CS_URS_2024_01/417351116" TargetMode="External" /><Relationship Id="rId80" Type="http://schemas.openxmlformats.org/officeDocument/2006/relationships/hyperlink" Target="https://podminky.urs.cz/item/CS_URS_2024_01/417361821" TargetMode="External" /><Relationship Id="rId81" Type="http://schemas.openxmlformats.org/officeDocument/2006/relationships/hyperlink" Target="https://podminky.urs.cz/item/CS_URS_2024_01/564851011" TargetMode="External" /><Relationship Id="rId82" Type="http://schemas.openxmlformats.org/officeDocument/2006/relationships/hyperlink" Target="https://podminky.urs.cz/item/CS_URS_2024_01/567122114" TargetMode="External" /><Relationship Id="rId83" Type="http://schemas.openxmlformats.org/officeDocument/2006/relationships/hyperlink" Target="https://podminky.urs.cz/item/CS_URS_2024_01/596212210" TargetMode="External" /><Relationship Id="rId84" Type="http://schemas.openxmlformats.org/officeDocument/2006/relationships/hyperlink" Target="https://podminky.urs.cz/item/CS_URS_2024_01/611131101" TargetMode="External" /><Relationship Id="rId85" Type="http://schemas.openxmlformats.org/officeDocument/2006/relationships/hyperlink" Target="https://podminky.urs.cz/item/CS_URS_2024_01/611142001" TargetMode="External" /><Relationship Id="rId86" Type="http://schemas.openxmlformats.org/officeDocument/2006/relationships/hyperlink" Target="https://podminky.urs.cz/item/CS_URS_2024_01/611321141" TargetMode="External" /><Relationship Id="rId87" Type="http://schemas.openxmlformats.org/officeDocument/2006/relationships/hyperlink" Target="https://podminky.urs.cz/item/CS_URS_2024_01/612131101" TargetMode="External" /><Relationship Id="rId88" Type="http://schemas.openxmlformats.org/officeDocument/2006/relationships/hyperlink" Target="https://podminky.urs.cz/item/CS_URS_2024_01/612142001" TargetMode="External" /><Relationship Id="rId89" Type="http://schemas.openxmlformats.org/officeDocument/2006/relationships/hyperlink" Target="https://podminky.urs.cz/item/CS_URS_2024_01/612311121" TargetMode="External" /><Relationship Id="rId90" Type="http://schemas.openxmlformats.org/officeDocument/2006/relationships/hyperlink" Target="https://podminky.urs.cz/item/CS_URS_2024_01/612321141" TargetMode="External" /><Relationship Id="rId91" Type="http://schemas.openxmlformats.org/officeDocument/2006/relationships/hyperlink" Target="https://podminky.urs.cz/item/CS_URS_2024_01/618631111" TargetMode="External" /><Relationship Id="rId92" Type="http://schemas.openxmlformats.org/officeDocument/2006/relationships/hyperlink" Target="https://podminky.urs.cz/item/CS_URS_2024_01/618631112" TargetMode="External" /><Relationship Id="rId93" Type="http://schemas.openxmlformats.org/officeDocument/2006/relationships/hyperlink" Target="https://podminky.urs.cz/item/CS_URS_2024_01/619991001" TargetMode="External" /><Relationship Id="rId94" Type="http://schemas.openxmlformats.org/officeDocument/2006/relationships/hyperlink" Target="https://podminky.urs.cz/item/CS_URS_2024_01/622131101" TargetMode="External" /><Relationship Id="rId95" Type="http://schemas.openxmlformats.org/officeDocument/2006/relationships/hyperlink" Target="https://podminky.urs.cz/item/CS_URS_2024_01/622142001" TargetMode="External" /><Relationship Id="rId96" Type="http://schemas.openxmlformats.org/officeDocument/2006/relationships/hyperlink" Target="https://podminky.urs.cz/item/CS_URS_2024_01/622151001" TargetMode="External" /><Relationship Id="rId97" Type="http://schemas.openxmlformats.org/officeDocument/2006/relationships/hyperlink" Target="https://podminky.urs.cz/item/CS_URS_2024_01/622151021" TargetMode="External" /><Relationship Id="rId98" Type="http://schemas.openxmlformats.org/officeDocument/2006/relationships/hyperlink" Target="https://podminky.urs.cz/item/CS_URS_2024_01/622322121" TargetMode="External" /><Relationship Id="rId99" Type="http://schemas.openxmlformats.org/officeDocument/2006/relationships/hyperlink" Target="https://podminky.urs.cz/item/CS_URS_2024_01/622322191" TargetMode="External" /><Relationship Id="rId100" Type="http://schemas.openxmlformats.org/officeDocument/2006/relationships/hyperlink" Target="https://podminky.urs.cz/item/CS_URS_2024_01/622511112" TargetMode="External" /><Relationship Id="rId101" Type="http://schemas.openxmlformats.org/officeDocument/2006/relationships/hyperlink" Target="https://podminky.urs.cz/item/CS_URS_2024_01/622531012" TargetMode="External" /><Relationship Id="rId102" Type="http://schemas.openxmlformats.org/officeDocument/2006/relationships/hyperlink" Target="https://podminky.urs.cz/item/CS_URS_2024_01/629991012" TargetMode="External" /><Relationship Id="rId103" Type="http://schemas.openxmlformats.org/officeDocument/2006/relationships/hyperlink" Target="https://podminky.urs.cz/item/CS_URS_2024_01/631311115" TargetMode="External" /><Relationship Id="rId104" Type="http://schemas.openxmlformats.org/officeDocument/2006/relationships/hyperlink" Target="https://podminky.urs.cz/item/CS_URS_2024_01/631311125" TargetMode="External" /><Relationship Id="rId105" Type="http://schemas.openxmlformats.org/officeDocument/2006/relationships/hyperlink" Target="https://podminky.urs.cz/item/CS_URS_2024_01/631311224" TargetMode="External" /><Relationship Id="rId106" Type="http://schemas.openxmlformats.org/officeDocument/2006/relationships/hyperlink" Target="https://podminky.urs.cz/item/CS_URS_2024_01/631311225" TargetMode="External" /><Relationship Id="rId107" Type="http://schemas.openxmlformats.org/officeDocument/2006/relationships/hyperlink" Target="https://podminky.urs.cz/item/CS_URS_2024_01/631319171" TargetMode="External" /><Relationship Id="rId108" Type="http://schemas.openxmlformats.org/officeDocument/2006/relationships/hyperlink" Target="https://podminky.urs.cz/item/CS_URS_2024_01/631319173" TargetMode="External" /><Relationship Id="rId109" Type="http://schemas.openxmlformats.org/officeDocument/2006/relationships/hyperlink" Target="https://podminky.urs.cz/item/CS_URS_2024_01/631319183" TargetMode="External" /><Relationship Id="rId110" Type="http://schemas.openxmlformats.org/officeDocument/2006/relationships/hyperlink" Target="https://podminky.urs.cz/item/CS_URS_2024_01/631341132" TargetMode="External" /><Relationship Id="rId111" Type="http://schemas.openxmlformats.org/officeDocument/2006/relationships/hyperlink" Target="https://podminky.urs.cz/item/CS_URS_2024_01/631351101" TargetMode="External" /><Relationship Id="rId112" Type="http://schemas.openxmlformats.org/officeDocument/2006/relationships/hyperlink" Target="https://podminky.urs.cz/item/CS_URS_2024_01/631351102" TargetMode="External" /><Relationship Id="rId113" Type="http://schemas.openxmlformats.org/officeDocument/2006/relationships/hyperlink" Target="https://podminky.urs.cz/item/CS_URS_2024_01/631351111" TargetMode="External" /><Relationship Id="rId114" Type="http://schemas.openxmlformats.org/officeDocument/2006/relationships/hyperlink" Target="https://podminky.urs.cz/item/CS_URS_2024_01/631351112" TargetMode="External" /><Relationship Id="rId115" Type="http://schemas.openxmlformats.org/officeDocument/2006/relationships/hyperlink" Target="https://podminky.urs.cz/item/CS_URS_2024_01/631362021" TargetMode="External" /><Relationship Id="rId116" Type="http://schemas.openxmlformats.org/officeDocument/2006/relationships/hyperlink" Target="https://podminky.urs.cz/item/CS_URS_2024_01/632451445" TargetMode="External" /><Relationship Id="rId117" Type="http://schemas.openxmlformats.org/officeDocument/2006/relationships/hyperlink" Target="https://podminky.urs.cz/item/CS_URS_2024_01/632451494" TargetMode="External" /><Relationship Id="rId118" Type="http://schemas.openxmlformats.org/officeDocument/2006/relationships/hyperlink" Target="https://podminky.urs.cz/item/CS_URS_2024_01/632457201" TargetMode="External" /><Relationship Id="rId119" Type="http://schemas.openxmlformats.org/officeDocument/2006/relationships/hyperlink" Target="https://podminky.urs.cz/item/CS_URS_2024_01/632457205" TargetMode="External" /><Relationship Id="rId120" Type="http://schemas.openxmlformats.org/officeDocument/2006/relationships/hyperlink" Target="https://podminky.urs.cz/item/CS_URS_2024_01/634112112" TargetMode="External" /><Relationship Id="rId121" Type="http://schemas.openxmlformats.org/officeDocument/2006/relationships/hyperlink" Target="https://podminky.urs.cz/item/CS_URS_2024_01/634663111" TargetMode="External" /><Relationship Id="rId122" Type="http://schemas.openxmlformats.org/officeDocument/2006/relationships/hyperlink" Target="https://podminky.urs.cz/item/CS_URS_2024_01/634911113" TargetMode="External" /><Relationship Id="rId123" Type="http://schemas.openxmlformats.org/officeDocument/2006/relationships/hyperlink" Target="https://podminky.urs.cz/item/CS_URS_2024_01/635111241" TargetMode="External" /><Relationship Id="rId124" Type="http://schemas.openxmlformats.org/officeDocument/2006/relationships/hyperlink" Target="https://podminky.urs.cz/item/CS_URS_2024_01/637311131" TargetMode="External" /><Relationship Id="rId125" Type="http://schemas.openxmlformats.org/officeDocument/2006/relationships/hyperlink" Target="https://podminky.urs.cz/item/CS_URS_2024_01/933901111" TargetMode="External" /><Relationship Id="rId126" Type="http://schemas.openxmlformats.org/officeDocument/2006/relationships/hyperlink" Target="https://podminky.urs.cz/item/CS_URS_2024_01/933901311" TargetMode="External" /><Relationship Id="rId127" Type="http://schemas.openxmlformats.org/officeDocument/2006/relationships/hyperlink" Target="https://podminky.urs.cz/item/CS_URS_2024_01/935112111" TargetMode="External" /><Relationship Id="rId128" Type="http://schemas.openxmlformats.org/officeDocument/2006/relationships/hyperlink" Target="https://podminky.urs.cz/item/CS_URS_2024_01/938901411" TargetMode="External" /><Relationship Id="rId129" Type="http://schemas.openxmlformats.org/officeDocument/2006/relationships/hyperlink" Target="https://podminky.urs.cz/item/CS_URS_2024_01/941211111" TargetMode="External" /><Relationship Id="rId130" Type="http://schemas.openxmlformats.org/officeDocument/2006/relationships/hyperlink" Target="https://podminky.urs.cz/item/CS_URS_2024_01/941211211" TargetMode="External" /><Relationship Id="rId131" Type="http://schemas.openxmlformats.org/officeDocument/2006/relationships/hyperlink" Target="https://podminky.urs.cz/item/CS_URS_2024_01/941211811" TargetMode="External" /><Relationship Id="rId132" Type="http://schemas.openxmlformats.org/officeDocument/2006/relationships/hyperlink" Target="https://podminky.urs.cz/item/CS_URS_2024_01/944611111" TargetMode="External" /><Relationship Id="rId133" Type="http://schemas.openxmlformats.org/officeDocument/2006/relationships/hyperlink" Target="https://podminky.urs.cz/item/CS_URS_2024_01/944611211" TargetMode="External" /><Relationship Id="rId134" Type="http://schemas.openxmlformats.org/officeDocument/2006/relationships/hyperlink" Target="https://podminky.urs.cz/item/CS_URS_2024_01/944611811" TargetMode="External" /><Relationship Id="rId135" Type="http://schemas.openxmlformats.org/officeDocument/2006/relationships/hyperlink" Target="https://podminky.urs.cz/item/CS_URS_2024_01/949101111" TargetMode="External" /><Relationship Id="rId136" Type="http://schemas.openxmlformats.org/officeDocument/2006/relationships/hyperlink" Target="https://podminky.urs.cz/item/CS_URS_2024_01/949101112" TargetMode="External" /><Relationship Id="rId137" Type="http://schemas.openxmlformats.org/officeDocument/2006/relationships/hyperlink" Target="https://podminky.urs.cz/item/CS_URS_2024_01/952901221" TargetMode="External" /><Relationship Id="rId138" Type="http://schemas.openxmlformats.org/officeDocument/2006/relationships/hyperlink" Target="https://podminky.urs.cz/item/CS_URS_2024_01/952903112" TargetMode="External" /><Relationship Id="rId139" Type="http://schemas.openxmlformats.org/officeDocument/2006/relationships/hyperlink" Target="https://podminky.urs.cz/item/CS_URS_2024_01/953321111" TargetMode="External" /><Relationship Id="rId140" Type="http://schemas.openxmlformats.org/officeDocument/2006/relationships/hyperlink" Target="https://podminky.urs.cz/item/CS_URS_2024_01/953943211" TargetMode="External" /><Relationship Id="rId141" Type="http://schemas.openxmlformats.org/officeDocument/2006/relationships/hyperlink" Target="https://podminky.urs.cz/item/CS_URS_2024_01/953961211" TargetMode="External" /><Relationship Id="rId142" Type="http://schemas.openxmlformats.org/officeDocument/2006/relationships/hyperlink" Target="https://podminky.urs.cz/item/CS_URS_2024_01/953961212" TargetMode="External" /><Relationship Id="rId143" Type="http://schemas.openxmlformats.org/officeDocument/2006/relationships/hyperlink" Target="https://podminky.urs.cz/item/CS_URS_2024_01/953961213" TargetMode="External" /><Relationship Id="rId144" Type="http://schemas.openxmlformats.org/officeDocument/2006/relationships/hyperlink" Target="https://podminky.urs.cz/item/CS_URS_2024_01/953961216" TargetMode="External" /><Relationship Id="rId145" Type="http://schemas.openxmlformats.org/officeDocument/2006/relationships/hyperlink" Target="https://podminky.urs.cz/item/CS_URS_2024_01/953965112" TargetMode="External" /><Relationship Id="rId146" Type="http://schemas.openxmlformats.org/officeDocument/2006/relationships/hyperlink" Target="https://podminky.urs.cz/item/CS_URS_2024_01/985112112" TargetMode="External" /><Relationship Id="rId147" Type="http://schemas.openxmlformats.org/officeDocument/2006/relationships/hyperlink" Target="https://podminky.urs.cz/item/CS_URS_2024_01/985112113" TargetMode="External" /><Relationship Id="rId148" Type="http://schemas.openxmlformats.org/officeDocument/2006/relationships/hyperlink" Target="https://podminky.urs.cz/item/CS_URS_2024_01/985112122" TargetMode="External" /><Relationship Id="rId149" Type="http://schemas.openxmlformats.org/officeDocument/2006/relationships/hyperlink" Target="https://podminky.urs.cz/item/CS_URS_2024_01/985112123" TargetMode="External" /><Relationship Id="rId150" Type="http://schemas.openxmlformats.org/officeDocument/2006/relationships/hyperlink" Target="https://podminky.urs.cz/item/CS_URS_2024_01/985112133" TargetMode="External" /><Relationship Id="rId151" Type="http://schemas.openxmlformats.org/officeDocument/2006/relationships/hyperlink" Target="https://podminky.urs.cz/item/CS_URS_2024_01/985112192" TargetMode="External" /><Relationship Id="rId152" Type="http://schemas.openxmlformats.org/officeDocument/2006/relationships/hyperlink" Target="https://podminky.urs.cz/item/CS_URS_2024_01/985112193" TargetMode="External" /><Relationship Id="rId153" Type="http://schemas.openxmlformats.org/officeDocument/2006/relationships/hyperlink" Target="https://podminky.urs.cz/item/CS_URS_2024_01/985121122" TargetMode="External" /><Relationship Id="rId154" Type="http://schemas.openxmlformats.org/officeDocument/2006/relationships/hyperlink" Target="https://podminky.urs.cz/item/CS_URS_2024_01/985121123" TargetMode="External" /><Relationship Id="rId155" Type="http://schemas.openxmlformats.org/officeDocument/2006/relationships/hyperlink" Target="https://podminky.urs.cz/item/CS_URS_2024_01/985121223" TargetMode="External" /><Relationship Id="rId156" Type="http://schemas.openxmlformats.org/officeDocument/2006/relationships/hyperlink" Target="https://podminky.urs.cz/item/CS_URS_2024_01/985121911" TargetMode="External" /><Relationship Id="rId157" Type="http://schemas.openxmlformats.org/officeDocument/2006/relationships/hyperlink" Target="https://podminky.urs.cz/item/CS_URS_2024_01/985121912" TargetMode="External" /><Relationship Id="rId158" Type="http://schemas.openxmlformats.org/officeDocument/2006/relationships/hyperlink" Target="https://podminky.urs.cz/item/CS_URS_2024_01/985131111" TargetMode="External" /><Relationship Id="rId159" Type="http://schemas.openxmlformats.org/officeDocument/2006/relationships/hyperlink" Target="https://podminky.urs.cz/item/CS_URS_2024_01/985131221" TargetMode="External" /><Relationship Id="rId160" Type="http://schemas.openxmlformats.org/officeDocument/2006/relationships/hyperlink" Target="https://podminky.urs.cz/item/CS_URS_2024_01/985131311" TargetMode="External" /><Relationship Id="rId161" Type="http://schemas.openxmlformats.org/officeDocument/2006/relationships/hyperlink" Target="https://podminky.urs.cz/item/CS_URS_2024_01/985132111" TargetMode="External" /><Relationship Id="rId162" Type="http://schemas.openxmlformats.org/officeDocument/2006/relationships/hyperlink" Target="https://podminky.urs.cz/item/CS_URS_2024_01/985132221" TargetMode="External" /><Relationship Id="rId163" Type="http://schemas.openxmlformats.org/officeDocument/2006/relationships/hyperlink" Target="https://podminky.urs.cz/item/CS_URS_2024_01/985132311" TargetMode="External" /><Relationship Id="rId164" Type="http://schemas.openxmlformats.org/officeDocument/2006/relationships/hyperlink" Target="https://podminky.urs.cz/item/CS_URS_2024_01/985139111" TargetMode="External" /><Relationship Id="rId165" Type="http://schemas.openxmlformats.org/officeDocument/2006/relationships/hyperlink" Target="https://podminky.urs.cz/item/CS_URS_2024_01/985139112" TargetMode="External" /><Relationship Id="rId166" Type="http://schemas.openxmlformats.org/officeDocument/2006/relationships/hyperlink" Target="https://podminky.urs.cz/item/CS_URS_2024_01/985311911" TargetMode="External" /><Relationship Id="rId167" Type="http://schemas.openxmlformats.org/officeDocument/2006/relationships/hyperlink" Target="https://podminky.urs.cz/item/CS_URS_2024_01/985311912" TargetMode="External" /><Relationship Id="rId168" Type="http://schemas.openxmlformats.org/officeDocument/2006/relationships/hyperlink" Target="https://podminky.urs.cz/item/CS_URS_2024_01/985312191" TargetMode="External" /><Relationship Id="rId169" Type="http://schemas.openxmlformats.org/officeDocument/2006/relationships/hyperlink" Target="https://podminky.urs.cz/item/CS_URS_2024_01/985312192" TargetMode="External" /><Relationship Id="rId170" Type="http://schemas.openxmlformats.org/officeDocument/2006/relationships/hyperlink" Target="https://podminky.urs.cz/item/CS_URS_2024_01/985321111" TargetMode="External" /><Relationship Id="rId171" Type="http://schemas.openxmlformats.org/officeDocument/2006/relationships/hyperlink" Target="https://podminky.urs.cz/item/CS_URS_2024_01/985321911" TargetMode="External" /><Relationship Id="rId172" Type="http://schemas.openxmlformats.org/officeDocument/2006/relationships/hyperlink" Target="https://podminky.urs.cz/item/CS_URS_2024_01/985321912" TargetMode="External" /><Relationship Id="rId173" Type="http://schemas.openxmlformats.org/officeDocument/2006/relationships/hyperlink" Target="https://podminky.urs.cz/item/CS_URS_2024_01/985323111" TargetMode="External" /><Relationship Id="rId174" Type="http://schemas.openxmlformats.org/officeDocument/2006/relationships/hyperlink" Target="https://podminky.urs.cz/item/CS_URS_2024_01/985323112" TargetMode="External" /><Relationship Id="rId175" Type="http://schemas.openxmlformats.org/officeDocument/2006/relationships/hyperlink" Target="https://podminky.urs.cz/item/CS_URS_2024_01/961044111" TargetMode="External" /><Relationship Id="rId176" Type="http://schemas.openxmlformats.org/officeDocument/2006/relationships/hyperlink" Target="https://podminky.urs.cz/item/CS_URS_2024_01/962031132" TargetMode="External" /><Relationship Id="rId177" Type="http://schemas.openxmlformats.org/officeDocument/2006/relationships/hyperlink" Target="https://podminky.urs.cz/item/CS_URS_2024_01/962051115" TargetMode="External" /><Relationship Id="rId178" Type="http://schemas.openxmlformats.org/officeDocument/2006/relationships/hyperlink" Target="https://podminky.urs.cz/item/CS_URS_2024_01/962052211" TargetMode="External" /><Relationship Id="rId179" Type="http://schemas.openxmlformats.org/officeDocument/2006/relationships/hyperlink" Target="https://podminky.urs.cz/item/CS_URS_2024_01/963051113" TargetMode="External" /><Relationship Id="rId180" Type="http://schemas.openxmlformats.org/officeDocument/2006/relationships/hyperlink" Target="https://podminky.urs.cz/item/CS_URS_2024_01/965042131" TargetMode="External" /><Relationship Id="rId181" Type="http://schemas.openxmlformats.org/officeDocument/2006/relationships/hyperlink" Target="https://podminky.urs.cz/item/CS_URS_2024_01/965042141" TargetMode="External" /><Relationship Id="rId182" Type="http://schemas.openxmlformats.org/officeDocument/2006/relationships/hyperlink" Target="https://podminky.urs.cz/item/CS_URS_2024_01/977271110" TargetMode="External" /><Relationship Id="rId183" Type="http://schemas.openxmlformats.org/officeDocument/2006/relationships/hyperlink" Target="https://podminky.urs.cz/item/CS_URS_2024_01/967041112" TargetMode="External" /><Relationship Id="rId184" Type="http://schemas.openxmlformats.org/officeDocument/2006/relationships/hyperlink" Target="https://podminky.urs.cz/item/CS_URS_2024_01/968072455" TargetMode="External" /><Relationship Id="rId185" Type="http://schemas.openxmlformats.org/officeDocument/2006/relationships/hyperlink" Target="https://podminky.urs.cz/item/CS_URS_2024_01/972054321" TargetMode="External" /><Relationship Id="rId186" Type="http://schemas.openxmlformats.org/officeDocument/2006/relationships/hyperlink" Target="https://podminky.urs.cz/item/CS_URS_2024_01/976074141" TargetMode="External" /><Relationship Id="rId187" Type="http://schemas.openxmlformats.org/officeDocument/2006/relationships/hyperlink" Target="https://podminky.urs.cz/item/CS_URS_2024_01/981011316" TargetMode="External" /><Relationship Id="rId188" Type="http://schemas.openxmlformats.org/officeDocument/2006/relationships/hyperlink" Target="https://podminky.urs.cz/item/CS_URS_2024_01/981511116" TargetMode="External" /><Relationship Id="rId189" Type="http://schemas.openxmlformats.org/officeDocument/2006/relationships/hyperlink" Target="https://podminky.urs.cz/item/CS_URS_2024_01/997006002" TargetMode="External" /><Relationship Id="rId190" Type="http://schemas.openxmlformats.org/officeDocument/2006/relationships/hyperlink" Target="https://podminky.urs.cz/item/CS_URS_2024_01/997006012" TargetMode="External" /><Relationship Id="rId191" Type="http://schemas.openxmlformats.org/officeDocument/2006/relationships/hyperlink" Target="https://podminky.urs.cz/item/CS_URS_2024_01/997013111" TargetMode="External" /><Relationship Id="rId192" Type="http://schemas.openxmlformats.org/officeDocument/2006/relationships/hyperlink" Target="https://podminky.urs.cz/item/CS_URS_2024_01/997013501" TargetMode="External" /><Relationship Id="rId193" Type="http://schemas.openxmlformats.org/officeDocument/2006/relationships/hyperlink" Target="https://podminky.urs.cz/item/CS_URS_2024_01/997013509" TargetMode="External" /><Relationship Id="rId194" Type="http://schemas.openxmlformats.org/officeDocument/2006/relationships/hyperlink" Target="https://podminky.urs.cz/item/CS_URS_2024_01/997013814" TargetMode="External" /><Relationship Id="rId195" Type="http://schemas.openxmlformats.org/officeDocument/2006/relationships/hyperlink" Target="https://podminky.urs.cz/item/CS_URS_2024_01/997013863" TargetMode="External" /><Relationship Id="rId196" Type="http://schemas.openxmlformats.org/officeDocument/2006/relationships/hyperlink" Target="https://podminky.urs.cz/item/CS_URS_2024_01/997013871" TargetMode="External" /><Relationship Id="rId197" Type="http://schemas.openxmlformats.org/officeDocument/2006/relationships/hyperlink" Target="https://podminky.urs.cz/item/CS_URS_2024_01/997013861" TargetMode="External" /><Relationship Id="rId198" Type="http://schemas.openxmlformats.org/officeDocument/2006/relationships/hyperlink" Target="https://podminky.urs.cz/item/CS_URS_2024_01/997013862" TargetMode="External" /><Relationship Id="rId199" Type="http://schemas.openxmlformats.org/officeDocument/2006/relationships/hyperlink" Target="https://podminky.urs.cz/item/CS_URS_2024_01/998142251" TargetMode="External" /><Relationship Id="rId200" Type="http://schemas.openxmlformats.org/officeDocument/2006/relationships/hyperlink" Target="https://podminky.urs.cz/item/CS_URS_2024_01/711131821" TargetMode="External" /><Relationship Id="rId201" Type="http://schemas.openxmlformats.org/officeDocument/2006/relationships/hyperlink" Target="https://podminky.urs.cz/item/CS_URS_2024_01/711132101" TargetMode="External" /><Relationship Id="rId202" Type="http://schemas.openxmlformats.org/officeDocument/2006/relationships/hyperlink" Target="https://podminky.urs.cz/item/CS_URS_2024_01/711161273" TargetMode="External" /><Relationship Id="rId203" Type="http://schemas.openxmlformats.org/officeDocument/2006/relationships/hyperlink" Target="https://podminky.urs.cz/item/CS_URS_2024_01/711411011" TargetMode="External" /><Relationship Id="rId204" Type="http://schemas.openxmlformats.org/officeDocument/2006/relationships/hyperlink" Target="https://podminky.urs.cz/item/CS_URS_2024_01/711412011" TargetMode="External" /><Relationship Id="rId205" Type="http://schemas.openxmlformats.org/officeDocument/2006/relationships/hyperlink" Target="https://podminky.urs.cz/item/CS_URS_2024_01/711441559" TargetMode="External" /><Relationship Id="rId206" Type="http://schemas.openxmlformats.org/officeDocument/2006/relationships/hyperlink" Target="https://podminky.urs.cz/item/CS_URS_2024_01/711442559" TargetMode="External" /><Relationship Id="rId207" Type="http://schemas.openxmlformats.org/officeDocument/2006/relationships/hyperlink" Target="https://podminky.urs.cz/item/CS_URS_2024_01/711511111" TargetMode="External" /><Relationship Id="rId208" Type="http://schemas.openxmlformats.org/officeDocument/2006/relationships/hyperlink" Target="https://podminky.urs.cz/item/CS_URS_2024_01/711531110" TargetMode="External" /><Relationship Id="rId209" Type="http://schemas.openxmlformats.org/officeDocument/2006/relationships/hyperlink" Target="https://podminky.urs.cz/item/CS_URS_2024_01/711541164" TargetMode="External" /><Relationship Id="rId210" Type="http://schemas.openxmlformats.org/officeDocument/2006/relationships/hyperlink" Target="https://podminky.urs.cz/item/CS_URS_2024_01/998711101" TargetMode="External" /><Relationship Id="rId211" Type="http://schemas.openxmlformats.org/officeDocument/2006/relationships/hyperlink" Target="https://podminky.urs.cz/item/CS_URS_2024_01/712311111" TargetMode="External" /><Relationship Id="rId212" Type="http://schemas.openxmlformats.org/officeDocument/2006/relationships/hyperlink" Target="https://podminky.urs.cz/item/CS_URS_2024_01/712331111" TargetMode="External" /><Relationship Id="rId213" Type="http://schemas.openxmlformats.org/officeDocument/2006/relationships/hyperlink" Target="https://podminky.urs.cz/item/CS_URS_2024_01/712340832" TargetMode="External" /><Relationship Id="rId214" Type="http://schemas.openxmlformats.org/officeDocument/2006/relationships/hyperlink" Target="https://podminky.urs.cz/item/CS_URS_2024_01/712341659" TargetMode="External" /><Relationship Id="rId215" Type="http://schemas.openxmlformats.org/officeDocument/2006/relationships/hyperlink" Target="https://podminky.urs.cz/item/CS_URS_2024_01/712391171" TargetMode="External" /><Relationship Id="rId216" Type="http://schemas.openxmlformats.org/officeDocument/2006/relationships/hyperlink" Target="https://podminky.urs.cz/item/CS_URS_2024_01/712391172" TargetMode="External" /><Relationship Id="rId217" Type="http://schemas.openxmlformats.org/officeDocument/2006/relationships/hyperlink" Target="https://podminky.urs.cz/item/CS_URS_2024_01/712811111" TargetMode="External" /><Relationship Id="rId218" Type="http://schemas.openxmlformats.org/officeDocument/2006/relationships/hyperlink" Target="https://podminky.urs.cz/item/CS_URS_2024_01/712831101" TargetMode="External" /><Relationship Id="rId219" Type="http://schemas.openxmlformats.org/officeDocument/2006/relationships/hyperlink" Target="https://podminky.urs.cz/item/CS_URS_2024_01/712841559" TargetMode="External" /><Relationship Id="rId220" Type="http://schemas.openxmlformats.org/officeDocument/2006/relationships/hyperlink" Target="https://podminky.urs.cz/item/CS_URS_2024_01/712861703" TargetMode="External" /><Relationship Id="rId221" Type="http://schemas.openxmlformats.org/officeDocument/2006/relationships/hyperlink" Target="https://podminky.urs.cz/item/CS_URS_2024_01/712998004" TargetMode="External" /><Relationship Id="rId222" Type="http://schemas.openxmlformats.org/officeDocument/2006/relationships/hyperlink" Target="https://podminky.urs.cz/item/CS_URS_2024_01/712998106" TargetMode="External" /><Relationship Id="rId223" Type="http://schemas.openxmlformats.org/officeDocument/2006/relationships/hyperlink" Target="https://podminky.urs.cz/item/CS_URS_2024_01/998712101" TargetMode="External" /><Relationship Id="rId224" Type="http://schemas.openxmlformats.org/officeDocument/2006/relationships/hyperlink" Target="https://podminky.urs.cz/item/CS_URS_2024_01/713131141" TargetMode="External" /><Relationship Id="rId225" Type="http://schemas.openxmlformats.org/officeDocument/2006/relationships/hyperlink" Target="https://podminky.urs.cz/item/CS_URS_2024_01/713131151" TargetMode="External" /><Relationship Id="rId226" Type="http://schemas.openxmlformats.org/officeDocument/2006/relationships/hyperlink" Target="https://podminky.urs.cz/item/CS_URS_2024_01/713141131" TargetMode="External" /><Relationship Id="rId227" Type="http://schemas.openxmlformats.org/officeDocument/2006/relationships/hyperlink" Target="https://podminky.urs.cz/item/CS_URS_2024_01/713141151" TargetMode="External" /><Relationship Id="rId228" Type="http://schemas.openxmlformats.org/officeDocument/2006/relationships/hyperlink" Target="https://podminky.urs.cz/item/CS_URS_2024_01/713141212" TargetMode="External" /><Relationship Id="rId229" Type="http://schemas.openxmlformats.org/officeDocument/2006/relationships/hyperlink" Target="https://podminky.urs.cz/item/CS_URS_2024_01/713141263" TargetMode="External" /><Relationship Id="rId230" Type="http://schemas.openxmlformats.org/officeDocument/2006/relationships/hyperlink" Target="https://podminky.urs.cz/item/CS_URS_2024_01/713141311" TargetMode="External" /><Relationship Id="rId231" Type="http://schemas.openxmlformats.org/officeDocument/2006/relationships/hyperlink" Target="https://podminky.urs.cz/item/CS_URS_2024_01/713141312" TargetMode="External" /><Relationship Id="rId232" Type="http://schemas.openxmlformats.org/officeDocument/2006/relationships/hyperlink" Target="https://podminky.urs.cz/item/CS_URS_2024_01/713141396" TargetMode="External" /><Relationship Id="rId233" Type="http://schemas.openxmlformats.org/officeDocument/2006/relationships/hyperlink" Target="https://podminky.urs.cz/item/CS_URS_2024_01/713141414" TargetMode="External" /><Relationship Id="rId234" Type="http://schemas.openxmlformats.org/officeDocument/2006/relationships/hyperlink" Target="https://podminky.urs.cz/item/CS_URS_2024_01/713141422" TargetMode="External" /><Relationship Id="rId235" Type="http://schemas.openxmlformats.org/officeDocument/2006/relationships/hyperlink" Target="https://podminky.urs.cz/item/CS_URS_2024_01/998713101" TargetMode="External" /><Relationship Id="rId236" Type="http://schemas.openxmlformats.org/officeDocument/2006/relationships/hyperlink" Target="https://podminky.urs.cz/item/CS_URS_2024_01/998762111" TargetMode="External" /><Relationship Id="rId237" Type="http://schemas.openxmlformats.org/officeDocument/2006/relationships/hyperlink" Target="https://podminky.urs.cz/item/CS_URS_2024_01/764011614" TargetMode="External" /><Relationship Id="rId238" Type="http://schemas.openxmlformats.org/officeDocument/2006/relationships/hyperlink" Target="https://podminky.urs.cz/item/CS_URS_2024_01/764011624" TargetMode="External" /><Relationship Id="rId239" Type="http://schemas.openxmlformats.org/officeDocument/2006/relationships/hyperlink" Target="https://podminky.urs.cz/item/CS_URS_2024_01/764212634" TargetMode="External" /><Relationship Id="rId240" Type="http://schemas.openxmlformats.org/officeDocument/2006/relationships/hyperlink" Target="https://podminky.urs.cz/item/CS_URS_2024_01/764315635" TargetMode="External" /><Relationship Id="rId241" Type="http://schemas.openxmlformats.org/officeDocument/2006/relationships/hyperlink" Target="https://podminky.urs.cz/item/CS_URS_2024_01/764511662" TargetMode="External" /><Relationship Id="rId242" Type="http://schemas.openxmlformats.org/officeDocument/2006/relationships/hyperlink" Target="https://podminky.urs.cz/item/CS_URS_2024_01/764518622" TargetMode="External" /><Relationship Id="rId243" Type="http://schemas.openxmlformats.org/officeDocument/2006/relationships/hyperlink" Target="https://podminky.urs.cz/item/CS_URS_2024_01/998764111" TargetMode="External" /><Relationship Id="rId244" Type="http://schemas.openxmlformats.org/officeDocument/2006/relationships/hyperlink" Target="https://podminky.urs.cz/item/CS_URS_2024_01/766660001" TargetMode="External" /><Relationship Id="rId245" Type="http://schemas.openxmlformats.org/officeDocument/2006/relationships/hyperlink" Target="https://podminky.urs.cz/item/CS_URS_2024_01/766660002" TargetMode="External" /><Relationship Id="rId246" Type="http://schemas.openxmlformats.org/officeDocument/2006/relationships/hyperlink" Target="https://podminky.urs.cz/item/CS_URS_2024_01/998766111" TargetMode="External" /><Relationship Id="rId247" Type="http://schemas.openxmlformats.org/officeDocument/2006/relationships/hyperlink" Target="https://podminky.urs.cz/item/CS_URS_2024_01/767161123" TargetMode="External" /><Relationship Id="rId248" Type="http://schemas.openxmlformats.org/officeDocument/2006/relationships/hyperlink" Target="https://podminky.urs.cz/item/CS_URS_2024_01/767531213" TargetMode="External" /><Relationship Id="rId249" Type="http://schemas.openxmlformats.org/officeDocument/2006/relationships/hyperlink" Target="https://podminky.urs.cz/item/CS_URS_2024_01/767531121" TargetMode="External" /><Relationship Id="rId250" Type="http://schemas.openxmlformats.org/officeDocument/2006/relationships/hyperlink" Target="https://podminky.urs.cz/item/CS_URS_2024_01/767591002" TargetMode="External" /><Relationship Id="rId251" Type="http://schemas.openxmlformats.org/officeDocument/2006/relationships/hyperlink" Target="https://podminky.urs.cz/item/CS_URS_2024_01/767640111" TargetMode="External" /><Relationship Id="rId252" Type="http://schemas.openxmlformats.org/officeDocument/2006/relationships/hyperlink" Target="https://podminky.urs.cz/item/CS_URS_2024_01/767833801" TargetMode="External" /><Relationship Id="rId253" Type="http://schemas.openxmlformats.org/officeDocument/2006/relationships/hyperlink" Target="https://podminky.urs.cz/item/CS_URS_2024_01/767833802" TargetMode="External" /><Relationship Id="rId254" Type="http://schemas.openxmlformats.org/officeDocument/2006/relationships/hyperlink" Target="https://podminky.urs.cz/item/CS_URS_2024_01/767861000" TargetMode="External" /><Relationship Id="rId255" Type="http://schemas.openxmlformats.org/officeDocument/2006/relationships/hyperlink" Target="https://podminky.urs.cz/item/CS_URS_2024_01/767861011" TargetMode="External" /><Relationship Id="rId256" Type="http://schemas.openxmlformats.org/officeDocument/2006/relationships/hyperlink" Target="https://podminky.urs.cz/item/CS_URS_2024_01/767991002" TargetMode="External" /><Relationship Id="rId257" Type="http://schemas.openxmlformats.org/officeDocument/2006/relationships/hyperlink" Target="https://podminky.urs.cz/item/CS_URS_2024_01/767991003" TargetMode="External" /><Relationship Id="rId258" Type="http://schemas.openxmlformats.org/officeDocument/2006/relationships/hyperlink" Target="https://podminky.urs.cz/item/CS_URS_2024_01/767995111" TargetMode="External" /><Relationship Id="rId259" Type="http://schemas.openxmlformats.org/officeDocument/2006/relationships/hyperlink" Target="https://podminky.urs.cz/item/CS_URS_2024_01/767995112" TargetMode="External" /><Relationship Id="rId260" Type="http://schemas.openxmlformats.org/officeDocument/2006/relationships/hyperlink" Target="https://podminky.urs.cz/item/CS_URS_2024_01/767996803" TargetMode="External" /><Relationship Id="rId261" Type="http://schemas.openxmlformats.org/officeDocument/2006/relationships/hyperlink" Target="https://podminky.urs.cz/item/CS_URS_2024_01/767996804" TargetMode="External" /><Relationship Id="rId262" Type="http://schemas.openxmlformats.org/officeDocument/2006/relationships/hyperlink" Target="https://podminky.urs.cz/item/CS_URS_2024_01/998767101" TargetMode="External" /><Relationship Id="rId263" Type="http://schemas.openxmlformats.org/officeDocument/2006/relationships/hyperlink" Target="https://podminky.urs.cz/item/CS_URS_2024_01/771111011" TargetMode="External" /><Relationship Id="rId264" Type="http://schemas.openxmlformats.org/officeDocument/2006/relationships/hyperlink" Target="https://podminky.urs.cz/item/CS_URS_2024_01/771121011" TargetMode="External" /><Relationship Id="rId265" Type="http://schemas.openxmlformats.org/officeDocument/2006/relationships/hyperlink" Target="https://podminky.urs.cz/item/CS_URS_2024_01/771151021" TargetMode="External" /><Relationship Id="rId266" Type="http://schemas.openxmlformats.org/officeDocument/2006/relationships/hyperlink" Target="https://podminky.urs.cz/item/CS_URS_2024_01/771574436" TargetMode="External" /><Relationship Id="rId267" Type="http://schemas.openxmlformats.org/officeDocument/2006/relationships/hyperlink" Target="https://podminky.urs.cz/item/CS_URS_2024_01/998771111" TargetMode="External" /><Relationship Id="rId268" Type="http://schemas.openxmlformats.org/officeDocument/2006/relationships/hyperlink" Target="https://podminky.urs.cz/item/CS_URS_2024_01/781111011" TargetMode="External" /><Relationship Id="rId269" Type="http://schemas.openxmlformats.org/officeDocument/2006/relationships/hyperlink" Target="https://podminky.urs.cz/item/CS_URS_2024_01/781121011" TargetMode="External" /><Relationship Id="rId270" Type="http://schemas.openxmlformats.org/officeDocument/2006/relationships/hyperlink" Target="https://podminky.urs.cz/item/CS_URS_2024_01/781474112" TargetMode="External" /><Relationship Id="rId271" Type="http://schemas.openxmlformats.org/officeDocument/2006/relationships/hyperlink" Target="https://podminky.urs.cz/item/CS_URS_2024_01/781495211" TargetMode="External" /><Relationship Id="rId272" Type="http://schemas.openxmlformats.org/officeDocument/2006/relationships/hyperlink" Target="https://podminky.urs.cz/item/CS_URS_2024_01/998781111" TargetMode="External" /><Relationship Id="rId273" Type="http://schemas.openxmlformats.org/officeDocument/2006/relationships/hyperlink" Target="https://podminky.urs.cz/item/CS_URS_2024_01/783000103" TargetMode="External" /><Relationship Id="rId274" Type="http://schemas.openxmlformats.org/officeDocument/2006/relationships/hyperlink" Target="https://podminky.urs.cz/item/CS_URS_2024_01/783000111" TargetMode="External" /><Relationship Id="rId275" Type="http://schemas.openxmlformats.org/officeDocument/2006/relationships/hyperlink" Target="https://podminky.urs.cz/item/CS_URS_2024_01/783000125" TargetMode="External" /><Relationship Id="rId276" Type="http://schemas.openxmlformats.org/officeDocument/2006/relationships/hyperlink" Target="https://podminky.urs.cz/item/CS_URS_2024_01/783801201" TargetMode="External" /><Relationship Id="rId277" Type="http://schemas.openxmlformats.org/officeDocument/2006/relationships/hyperlink" Target="https://podminky.urs.cz/item/CS_URS_2024_01/783801403" TargetMode="External" /><Relationship Id="rId278" Type="http://schemas.openxmlformats.org/officeDocument/2006/relationships/hyperlink" Target="https://podminky.urs.cz/item/CS_URS_2024_01/783823133" TargetMode="External" /><Relationship Id="rId279" Type="http://schemas.openxmlformats.org/officeDocument/2006/relationships/hyperlink" Target="https://podminky.urs.cz/item/CS_URS_2024_01/783827423" TargetMode="External" /><Relationship Id="rId28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751122393" TargetMode="External" /><Relationship Id="rId2" Type="http://schemas.openxmlformats.org/officeDocument/2006/relationships/hyperlink" Target="https://podminky.urs.cz/item/CS_URS_2024_01/751514613" TargetMode="External" /><Relationship Id="rId3" Type="http://schemas.openxmlformats.org/officeDocument/2006/relationships/hyperlink" Target="https://podminky.urs.cz/item/CS_URS_2024_01/751398051" TargetMode="External" /><Relationship Id="rId4" Type="http://schemas.openxmlformats.org/officeDocument/2006/relationships/hyperlink" Target="https://podminky.urs.cz/item/CS_URS_2024_01/751344121" TargetMode="External" /><Relationship Id="rId5" Type="http://schemas.openxmlformats.org/officeDocument/2006/relationships/hyperlink" Target="https://podminky.urs.cz/item/CS_URS_2024_01/751311092" TargetMode="External" /><Relationship Id="rId6" Type="http://schemas.openxmlformats.org/officeDocument/2006/relationships/hyperlink" Target="https://podminky.urs.cz/item/CS_URS_2024_01/751398102" TargetMode="External" /><Relationship Id="rId7" Type="http://schemas.openxmlformats.org/officeDocument/2006/relationships/hyperlink" Target="https://podminky.urs.cz/item/CS_URS_2024_01/751514762" TargetMode="External" /><Relationship Id="rId8" Type="http://schemas.openxmlformats.org/officeDocument/2006/relationships/hyperlink" Target="https://podminky.urs.cz/item/CS_URS_2024_01/751311091" TargetMode="External" /><Relationship Id="rId9" Type="http://schemas.openxmlformats.org/officeDocument/2006/relationships/hyperlink" Target="https://podminky.urs.cz/item/CS_URS_2024_01/751514662" TargetMode="External" /><Relationship Id="rId10" Type="http://schemas.openxmlformats.org/officeDocument/2006/relationships/hyperlink" Target="https://podminky.urs.cz/item/CS_URS_2024_01/751398012" TargetMode="External" /><Relationship Id="rId11" Type="http://schemas.openxmlformats.org/officeDocument/2006/relationships/hyperlink" Target="https://podminky.urs.cz/item/CS_URS_2024_01/751344112" TargetMode="External" /><Relationship Id="rId12" Type="http://schemas.openxmlformats.org/officeDocument/2006/relationships/hyperlink" Target="https://podminky.urs.cz/item/CS_URS_2024_01/751398051" TargetMode="External" /><Relationship Id="rId13" Type="http://schemas.openxmlformats.org/officeDocument/2006/relationships/hyperlink" Target="https://podminky.urs.cz/item/CS_URS_2024_01/751514662" TargetMode="External" /><Relationship Id="rId14" Type="http://schemas.openxmlformats.org/officeDocument/2006/relationships/hyperlink" Target="https://podminky.urs.cz/item/CS_URS_2024_01/751398102" TargetMode="External" /><Relationship Id="rId15" Type="http://schemas.openxmlformats.org/officeDocument/2006/relationships/hyperlink" Target="https://podminky.urs.cz/item/CS_URS_2024_01/751344112" TargetMode="External" /><Relationship Id="rId16" Type="http://schemas.openxmlformats.org/officeDocument/2006/relationships/hyperlink" Target="https://podminky.urs.cz/item/CS_URS_2024_01/751344112" TargetMode="External" /><Relationship Id="rId17" Type="http://schemas.openxmlformats.org/officeDocument/2006/relationships/hyperlink" Target="https://podminky.urs.cz/item/CS_URS_2024_01/751366012" TargetMode="External" /><Relationship Id="rId18" Type="http://schemas.openxmlformats.org/officeDocument/2006/relationships/hyperlink" Target="https://podminky.urs.cz/item/CS_URS_2024_01/751311111" TargetMode="External" /><Relationship Id="rId19" Type="http://schemas.openxmlformats.org/officeDocument/2006/relationships/hyperlink" Target="https://podminky.urs.cz/item/CS_URS_2024_01/751311111" TargetMode="External" /><Relationship Id="rId20" Type="http://schemas.openxmlformats.org/officeDocument/2006/relationships/hyperlink" Target="https://podminky.urs.cz/item/CS_URS_2024_01/751355011" TargetMode="External" /><Relationship Id="rId21" Type="http://schemas.openxmlformats.org/officeDocument/2006/relationships/hyperlink" Target="https://podminky.urs.cz/item/CS_URS_2024_01/751514762" TargetMode="External" /><Relationship Id="rId22" Type="http://schemas.openxmlformats.org/officeDocument/2006/relationships/hyperlink" Target="https://podminky.urs.cz/item/CS_URS_2024_01/751398012" TargetMode="External" /><Relationship Id="rId2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741122611" TargetMode="External" /><Relationship Id="rId2" Type="http://schemas.openxmlformats.org/officeDocument/2006/relationships/hyperlink" Target="https://podminky.urs.cz/item/CS_URS_2024_01/741122611" TargetMode="External" /><Relationship Id="rId3" Type="http://schemas.openxmlformats.org/officeDocument/2006/relationships/hyperlink" Target="https://podminky.urs.cz/item/CS_URS_2024_01/741122611" TargetMode="External" /><Relationship Id="rId4" Type="http://schemas.openxmlformats.org/officeDocument/2006/relationships/hyperlink" Target="https://podminky.urs.cz/item/CS_URS_2024_01/741122641" TargetMode="External" /><Relationship Id="rId5" Type="http://schemas.openxmlformats.org/officeDocument/2006/relationships/hyperlink" Target="https://podminky.urs.cz/item/CS_URS_2024_01/741122641" TargetMode="External" /><Relationship Id="rId6" Type="http://schemas.openxmlformats.org/officeDocument/2006/relationships/hyperlink" Target="https://podminky.urs.cz/item/CS_URS_2024_01/741122642" TargetMode="External" /><Relationship Id="rId7" Type="http://schemas.openxmlformats.org/officeDocument/2006/relationships/hyperlink" Target="https://podminky.urs.cz/item/CS_URS_2024_01/741122642" TargetMode="External" /><Relationship Id="rId8" Type="http://schemas.openxmlformats.org/officeDocument/2006/relationships/hyperlink" Target="https://podminky.urs.cz/item/CS_URS_2024_01/741120501" TargetMode="External" /><Relationship Id="rId9" Type="http://schemas.openxmlformats.org/officeDocument/2006/relationships/hyperlink" Target="https://podminky.urs.cz/item/CS_URS_2024_01/741120501" TargetMode="External" /><Relationship Id="rId10" Type="http://schemas.openxmlformats.org/officeDocument/2006/relationships/hyperlink" Target="https://podminky.urs.cz/item/CS_URS_2024_01/741120301" TargetMode="External" /><Relationship Id="rId11" Type="http://schemas.openxmlformats.org/officeDocument/2006/relationships/hyperlink" Target="https://podminky.urs.cz/item/CS_URS_2024_01/741120301" TargetMode="External" /><Relationship Id="rId12" Type="http://schemas.openxmlformats.org/officeDocument/2006/relationships/hyperlink" Target="https://podminky.urs.cz/item/CS_URS_2024_01/741410041" TargetMode="External" /><Relationship Id="rId13" Type="http://schemas.openxmlformats.org/officeDocument/2006/relationships/hyperlink" Target="https://podminky.urs.cz/item/CS_URS_2024_01/741130115" TargetMode="External" /><Relationship Id="rId14" Type="http://schemas.openxmlformats.org/officeDocument/2006/relationships/hyperlink" Target="https://podminky.urs.cz/item/CS_URS_2024_01/741130144" TargetMode="External" /><Relationship Id="rId15" Type="http://schemas.openxmlformats.org/officeDocument/2006/relationships/hyperlink" Target="https://podminky.urs.cz/item/CS_URS_2024_01/741132103" TargetMode="External" /><Relationship Id="rId16" Type="http://schemas.openxmlformats.org/officeDocument/2006/relationships/hyperlink" Target="https://podminky.urs.cz/item/CS_URS_2024_01/741132145" TargetMode="External" /><Relationship Id="rId17" Type="http://schemas.openxmlformats.org/officeDocument/2006/relationships/hyperlink" Target="https://podminky.urs.cz/item/CS_URS_2024_01/741132146" TargetMode="External" /><Relationship Id="rId18" Type="http://schemas.openxmlformats.org/officeDocument/2006/relationships/hyperlink" Target="https://podminky.urs.cz/item/CS_URS_2024_01/741990041" TargetMode="External" /><Relationship Id="rId19" Type="http://schemas.openxmlformats.org/officeDocument/2006/relationships/hyperlink" Target="https://podminky.urs.cz/item/CS_URS_2024_01/741210002" TargetMode="External" /><Relationship Id="rId20" Type="http://schemas.openxmlformats.org/officeDocument/2006/relationships/hyperlink" Target="https://podminky.urs.cz/item/CS_URS_2024_01/468101411" TargetMode="External" /><Relationship Id="rId21" Type="http://schemas.openxmlformats.org/officeDocument/2006/relationships/hyperlink" Target="https://podminky.urs.cz/item/CS_URS_2024_01/468101413" TargetMode="External" /><Relationship Id="rId22" Type="http://schemas.openxmlformats.org/officeDocument/2006/relationships/hyperlink" Target="https://podminky.urs.cz/item/CS_URS_2024_01/460941211" TargetMode="External" /><Relationship Id="rId23" Type="http://schemas.openxmlformats.org/officeDocument/2006/relationships/hyperlink" Target="https://podminky.urs.cz/item/CS_URS_2024_01/460941213" TargetMode="External" /><Relationship Id="rId24" Type="http://schemas.openxmlformats.org/officeDocument/2006/relationships/hyperlink" Target="https://podminky.urs.cz/item/CS_URS_2024_01/741811011" TargetMode="External" /><Relationship Id="rId25" Type="http://schemas.openxmlformats.org/officeDocument/2006/relationships/hyperlink" Target="https://podminky.urs.cz/item/CS_URS_2024_01/997006012" TargetMode="External" /><Relationship Id="rId26" Type="http://schemas.openxmlformats.org/officeDocument/2006/relationships/hyperlink" Target="https://podminky.urs.cz/item/CS_URS_2024_01/469971111" TargetMode="External" /><Relationship Id="rId27" Type="http://schemas.openxmlformats.org/officeDocument/2006/relationships/hyperlink" Target="https://podminky.urs.cz/item/CS_URS_2024_01/469972111" TargetMode="External" /><Relationship Id="rId28" Type="http://schemas.openxmlformats.org/officeDocument/2006/relationships/hyperlink" Target="https://podminky.urs.cz/item/CS_URS_2024_01/469972121" TargetMode="External" /><Relationship Id="rId29" Type="http://schemas.openxmlformats.org/officeDocument/2006/relationships/hyperlink" Target="https://podminky.urs.cz/item/CS_URS_2024_01/469973122" TargetMode="External" /><Relationship Id="rId30" Type="http://schemas.openxmlformats.org/officeDocument/2006/relationships/hyperlink" Target="https://podminky.urs.cz/item/CS_URS_2024_01/741410021" TargetMode="External" /><Relationship Id="rId31" Type="http://schemas.openxmlformats.org/officeDocument/2006/relationships/hyperlink" Target="https://podminky.urs.cz/item/CS_URS_2024_01/741410041" TargetMode="External" /><Relationship Id="rId32" Type="http://schemas.openxmlformats.org/officeDocument/2006/relationships/hyperlink" Target="https://podminky.urs.cz/item/CS_URS_2024_01/741420051" TargetMode="External" /><Relationship Id="rId33" Type="http://schemas.openxmlformats.org/officeDocument/2006/relationships/hyperlink" Target="https://podminky.urs.cz/item/CS_URS_2024_01/741420021" TargetMode="External" /><Relationship Id="rId34" Type="http://schemas.openxmlformats.org/officeDocument/2006/relationships/hyperlink" Target="https://podminky.urs.cz/item/CS_URS_2024_01/741420020" TargetMode="External" /><Relationship Id="rId35" Type="http://schemas.openxmlformats.org/officeDocument/2006/relationships/hyperlink" Target="https://podminky.urs.cz/item/CS_URS_2024_01/741420023" TargetMode="External" /><Relationship Id="rId36" Type="http://schemas.openxmlformats.org/officeDocument/2006/relationships/hyperlink" Target="https://podminky.urs.cz/item/CS_URS_2024_01/741420021" TargetMode="External" /><Relationship Id="rId37" Type="http://schemas.openxmlformats.org/officeDocument/2006/relationships/hyperlink" Target="https://podminky.urs.cz/item/CS_URS_2024_01/741420021" TargetMode="External" /><Relationship Id="rId38" Type="http://schemas.openxmlformats.org/officeDocument/2006/relationships/hyperlink" Target="https://podminky.urs.cz/item/CS_URS_2024_01/741420022" TargetMode="External" /><Relationship Id="rId39" Type="http://schemas.openxmlformats.org/officeDocument/2006/relationships/hyperlink" Target="https://podminky.urs.cz/item/CS_URS_2024_01/741420024" TargetMode="External" /><Relationship Id="rId40" Type="http://schemas.openxmlformats.org/officeDocument/2006/relationships/hyperlink" Target="https://podminky.urs.cz/item/CS_URS_2024_01/741420031" TargetMode="External" /><Relationship Id="rId41" Type="http://schemas.openxmlformats.org/officeDocument/2006/relationships/hyperlink" Target="https://podminky.urs.cz/item/CS_URS_2024_01/741420022" TargetMode="External" /><Relationship Id="rId42" Type="http://schemas.openxmlformats.org/officeDocument/2006/relationships/hyperlink" Target="https://podminky.urs.cz/item/CS_URS_2024_01/741420022" TargetMode="External" /><Relationship Id="rId43" Type="http://schemas.openxmlformats.org/officeDocument/2006/relationships/hyperlink" Target="https://podminky.urs.cz/item/CS_URS_2024_01/460171172" TargetMode="External" /><Relationship Id="rId44" Type="http://schemas.openxmlformats.org/officeDocument/2006/relationships/hyperlink" Target="https://podminky.urs.cz/item/CS_URS_2024_01/460451182" TargetMode="External" /><Relationship Id="rId45" Type="http://schemas.openxmlformats.org/officeDocument/2006/relationships/hyperlink" Target="https://podminky.urs.cz/item/CS_URS_2024_01/741420083" TargetMode="External" /><Relationship Id="rId46" Type="http://schemas.openxmlformats.org/officeDocument/2006/relationships/hyperlink" Target="https://podminky.urs.cz/item/CS_URS_2024_01/742121001" TargetMode="External" /><Relationship Id="rId47" Type="http://schemas.openxmlformats.org/officeDocument/2006/relationships/hyperlink" Target="https://podminky.urs.cz/item/CS_URS_2024_01/742110504" TargetMode="External" /><Relationship Id="rId48" Type="http://schemas.openxmlformats.org/officeDocument/2006/relationships/hyperlink" Target="https://podminky.urs.cz/item/CS_URS_2024_01/742110002" TargetMode="External" /><Relationship Id="rId49" Type="http://schemas.openxmlformats.org/officeDocument/2006/relationships/hyperlink" Target="https://podminky.urs.cz/item/CS_URS_2024_01/742110002" TargetMode="External" /><Relationship Id="rId50" Type="http://schemas.openxmlformats.org/officeDocument/2006/relationships/hyperlink" Target="https://podminky.urs.cz/item/CS_URS_2024_01/742110041" TargetMode="External" /><Relationship Id="rId51" Type="http://schemas.openxmlformats.org/officeDocument/2006/relationships/hyperlink" Target="https://podminky.urs.cz/item/CS_URS_2024_01/468101411" TargetMode="External" /><Relationship Id="rId52" Type="http://schemas.openxmlformats.org/officeDocument/2006/relationships/hyperlink" Target="https://podminky.urs.cz/item/CS_URS_2024_01/468101413" TargetMode="External" /><Relationship Id="rId53" Type="http://schemas.openxmlformats.org/officeDocument/2006/relationships/hyperlink" Target="https://podminky.urs.cz/item/CS_URS_2024_01/468081311" TargetMode="External" /><Relationship Id="rId54" Type="http://schemas.openxmlformats.org/officeDocument/2006/relationships/hyperlink" Target="https://podminky.urs.cz/item/CS_URS_2024_01/460941113" TargetMode="External" /><Relationship Id="rId55" Type="http://schemas.openxmlformats.org/officeDocument/2006/relationships/hyperlink" Target="https://podminky.urs.cz/item/CS_URS_2024_01/460941211" TargetMode="External" /><Relationship Id="rId56" Type="http://schemas.openxmlformats.org/officeDocument/2006/relationships/hyperlink" Target="https://podminky.urs.cz/item/CS_URS_2024_01/460941213" TargetMode="External" /><Relationship Id="rId57" Type="http://schemas.openxmlformats.org/officeDocument/2006/relationships/hyperlink" Target="https://podminky.urs.cz/item/CS_URS_2024_01/997006012" TargetMode="External" /><Relationship Id="rId58" Type="http://schemas.openxmlformats.org/officeDocument/2006/relationships/hyperlink" Target="https://podminky.urs.cz/item/CS_URS_2024_01/469971111" TargetMode="External" /><Relationship Id="rId59" Type="http://schemas.openxmlformats.org/officeDocument/2006/relationships/hyperlink" Target="https://podminky.urs.cz/item/CS_URS_2024_01/469972111" TargetMode="External" /><Relationship Id="rId60" Type="http://schemas.openxmlformats.org/officeDocument/2006/relationships/hyperlink" Target="https://podminky.urs.cz/item/CS_URS_2024_01/469972121" TargetMode="External" /><Relationship Id="rId61" Type="http://schemas.openxmlformats.org/officeDocument/2006/relationships/hyperlink" Target="https://podminky.urs.cz/item/CS_URS_2024_01/469973120" TargetMode="External" /><Relationship Id="rId62" Type="http://schemas.openxmlformats.org/officeDocument/2006/relationships/hyperlink" Target="https://podminky.urs.cz/item/CS_URS_2024_01/469973122" TargetMode="External" /><Relationship Id="rId6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741122611" TargetMode="External" /><Relationship Id="rId2" Type="http://schemas.openxmlformats.org/officeDocument/2006/relationships/hyperlink" Target="https://podminky.urs.cz/item/CS_URS_2024_01/741122642" TargetMode="External" /><Relationship Id="rId3" Type="http://schemas.openxmlformats.org/officeDocument/2006/relationships/hyperlink" Target="https://podminky.urs.cz/item/CS_URS_2024_01/741122643" TargetMode="External" /><Relationship Id="rId4" Type="http://schemas.openxmlformats.org/officeDocument/2006/relationships/hyperlink" Target="https://podminky.urs.cz/item/CS_URS_2024_01/741122623" TargetMode="External" /><Relationship Id="rId5" Type="http://schemas.openxmlformats.org/officeDocument/2006/relationships/hyperlink" Target="https://podminky.urs.cz/item/CS_URS_2024_01/741132103" TargetMode="External" /><Relationship Id="rId6" Type="http://schemas.openxmlformats.org/officeDocument/2006/relationships/hyperlink" Target="https://podminky.urs.cz/item/CS_URS_2024_01/741130144" TargetMode="External" /><Relationship Id="rId7" Type="http://schemas.openxmlformats.org/officeDocument/2006/relationships/hyperlink" Target="https://podminky.urs.cz/item/CS_URS_2024_01/741132147" TargetMode="External" /><Relationship Id="rId8" Type="http://schemas.openxmlformats.org/officeDocument/2006/relationships/hyperlink" Target="https://podminky.urs.cz/item/CS_URS_2024_01/741410021" TargetMode="External" /><Relationship Id="rId9" Type="http://schemas.openxmlformats.org/officeDocument/2006/relationships/hyperlink" Target="https://podminky.urs.cz/item/CS_URS_2024_01/741410041" TargetMode="External" /><Relationship Id="rId10" Type="http://schemas.openxmlformats.org/officeDocument/2006/relationships/hyperlink" Target="https://podminky.urs.cz/item/CS_URS_2024_01/741420022" TargetMode="External" /><Relationship Id="rId11" Type="http://schemas.openxmlformats.org/officeDocument/2006/relationships/hyperlink" Target="https://podminky.urs.cz/item/CS_URS_2024_01/741120301" TargetMode="External" /><Relationship Id="rId12" Type="http://schemas.openxmlformats.org/officeDocument/2006/relationships/hyperlink" Target="https://podminky.urs.cz/item/CS_URS_2024_01/460010024" TargetMode="External" /><Relationship Id="rId13" Type="http://schemas.openxmlformats.org/officeDocument/2006/relationships/hyperlink" Target="https://podminky.urs.cz/item/CS_URS_2024_01/460171272" TargetMode="External" /><Relationship Id="rId14" Type="http://schemas.openxmlformats.org/officeDocument/2006/relationships/hyperlink" Target="https://podminky.urs.cz/item/CS_URS_2024_01/460171322" TargetMode="External" /><Relationship Id="rId15" Type="http://schemas.openxmlformats.org/officeDocument/2006/relationships/hyperlink" Target="https://podminky.urs.cz/item/CS_URS_2024_01/460371121" TargetMode="External" /><Relationship Id="rId16" Type="http://schemas.openxmlformats.org/officeDocument/2006/relationships/hyperlink" Target="https://podminky.urs.cz/item/CS_URS_2024_01/460671113" TargetMode="External" /><Relationship Id="rId17" Type="http://schemas.openxmlformats.org/officeDocument/2006/relationships/hyperlink" Target="https://podminky.urs.cz/item/CS_URS_2024_01/460661112" TargetMode="External" /><Relationship Id="rId18" Type="http://schemas.openxmlformats.org/officeDocument/2006/relationships/hyperlink" Target="https://podminky.urs.cz/item/CS_URS_2024_01/460791213" TargetMode="External" /><Relationship Id="rId19" Type="http://schemas.openxmlformats.org/officeDocument/2006/relationships/hyperlink" Target="https://podminky.urs.cz/item/CS_URS_2024_01/460762111" TargetMode="External" /><Relationship Id="rId20" Type="http://schemas.openxmlformats.org/officeDocument/2006/relationships/hyperlink" Target="https://podminky.urs.cz/item/CS_URS_2024_01/460671123" TargetMode="External" /><Relationship Id="rId21" Type="http://schemas.openxmlformats.org/officeDocument/2006/relationships/hyperlink" Target="https://podminky.urs.cz/item/CS_URS_2024_01/460451282" TargetMode="External" /><Relationship Id="rId22" Type="http://schemas.openxmlformats.org/officeDocument/2006/relationships/hyperlink" Target="https://podminky.urs.cz/item/CS_URS_2024_01/460451332" TargetMode="External" /><Relationship Id="rId23" Type="http://schemas.openxmlformats.org/officeDocument/2006/relationships/hyperlink" Target="https://podminky.urs.cz/item/CS_URS_2024_01/460541112" TargetMode="External" /><Relationship Id="rId24" Type="http://schemas.openxmlformats.org/officeDocument/2006/relationships/hyperlink" Target="https://podminky.urs.cz/item/CS_URS_2024_01/460341113" TargetMode="External" /><Relationship Id="rId25" Type="http://schemas.openxmlformats.org/officeDocument/2006/relationships/hyperlink" Target="https://podminky.urs.cz/item/CS_URS_2024_01/460341121" TargetMode="External" /><Relationship Id="rId26" Type="http://schemas.openxmlformats.org/officeDocument/2006/relationships/hyperlink" Target="https://podminky.urs.cz/item/CS_URS_2024_01/460361121" TargetMode="External" /><Relationship Id="rId27"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1/998132211" TargetMode="External" /><Relationship Id="rId2" Type="http://schemas.openxmlformats.org/officeDocument/2006/relationships/hyperlink" Target="https://podminky.urs.cz/item/CS_URS_2024_01/742420021" TargetMode="External" /><Relationship Id="rId3" Type="http://schemas.openxmlformats.org/officeDocument/2006/relationships/hyperlink" Target="https://podminky.urs.cz/item/CS_URS_2024_01/998742102" TargetMode="External" /><Relationship Id="rId4"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121151113" TargetMode="External" /><Relationship Id="rId2" Type="http://schemas.openxmlformats.org/officeDocument/2006/relationships/hyperlink" Target="https://podminky.urs.cz/item/CS_URS_2024_01/122251103" TargetMode="External" /><Relationship Id="rId3" Type="http://schemas.openxmlformats.org/officeDocument/2006/relationships/hyperlink" Target="https://podminky.urs.cz/item/CS_URS_2024_01/162351103" TargetMode="External" /><Relationship Id="rId4" Type="http://schemas.openxmlformats.org/officeDocument/2006/relationships/hyperlink" Target="https://podminky.urs.cz/item/CS_URS_2024_01/162751117" TargetMode="External" /><Relationship Id="rId5" Type="http://schemas.openxmlformats.org/officeDocument/2006/relationships/hyperlink" Target="https://podminky.urs.cz/item/CS_URS_2024_01/162751119" TargetMode="External" /><Relationship Id="rId6" Type="http://schemas.openxmlformats.org/officeDocument/2006/relationships/hyperlink" Target="https://podminky.urs.cz/item/CS_URS_2024_01/167151101" TargetMode="External" /><Relationship Id="rId7" Type="http://schemas.openxmlformats.org/officeDocument/2006/relationships/hyperlink" Target="https://podminky.urs.cz/item/CS_URS_2024_01/171152111"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171251201" TargetMode="External" /><Relationship Id="rId10" Type="http://schemas.openxmlformats.org/officeDocument/2006/relationships/hyperlink" Target="https://podminky.urs.cz/item/CS_URS_2024_01/174151101" TargetMode="External" /><Relationship Id="rId11" Type="http://schemas.openxmlformats.org/officeDocument/2006/relationships/hyperlink" Target="https://podminky.urs.cz/item/CS_URS_2024_01/180405114" TargetMode="External" /><Relationship Id="rId12" Type="http://schemas.openxmlformats.org/officeDocument/2006/relationships/hyperlink" Target="https://podminky.urs.cz/item/CS_URS_2024_01/181451131" TargetMode="External" /><Relationship Id="rId13" Type="http://schemas.openxmlformats.org/officeDocument/2006/relationships/hyperlink" Target="https://podminky.urs.cz/item/CS_URS_2024_01/181951111" TargetMode="External" /><Relationship Id="rId14" Type="http://schemas.openxmlformats.org/officeDocument/2006/relationships/hyperlink" Target="https://podminky.urs.cz/item/CS_URS_2024_01/181951112" TargetMode="External" /><Relationship Id="rId15" Type="http://schemas.openxmlformats.org/officeDocument/2006/relationships/hyperlink" Target="https://podminky.urs.cz/item/CS_URS_2024_01/182313101" TargetMode="External" /><Relationship Id="rId16" Type="http://schemas.openxmlformats.org/officeDocument/2006/relationships/hyperlink" Target="https://podminky.urs.cz/item/CS_URS_2024_01/182351023" TargetMode="External" /><Relationship Id="rId17" Type="http://schemas.openxmlformats.org/officeDocument/2006/relationships/hyperlink" Target="https://podminky.urs.cz/item/CS_URS_2024_01/183403153" TargetMode="External" /><Relationship Id="rId18" Type="http://schemas.openxmlformats.org/officeDocument/2006/relationships/hyperlink" Target="https://podminky.urs.cz/item/CS_URS_2024_01/183403161" TargetMode="External" /><Relationship Id="rId19" Type="http://schemas.openxmlformats.org/officeDocument/2006/relationships/hyperlink" Target="https://podminky.urs.cz/item/CS_URS_2024_01/184813511" TargetMode="External" /><Relationship Id="rId20" Type="http://schemas.openxmlformats.org/officeDocument/2006/relationships/hyperlink" Target="https://podminky.urs.cz/item/CS_URS_2024_01/184813521" TargetMode="External" /><Relationship Id="rId21" Type="http://schemas.openxmlformats.org/officeDocument/2006/relationships/hyperlink" Target="https://podminky.urs.cz/item/CS_URS_2024_01/213141112" TargetMode="External" /><Relationship Id="rId22" Type="http://schemas.openxmlformats.org/officeDocument/2006/relationships/hyperlink" Target="https://podminky.urs.cz/item/CS_URS_2024_01/564731112" TargetMode="External" /><Relationship Id="rId23" Type="http://schemas.openxmlformats.org/officeDocument/2006/relationships/hyperlink" Target="https://podminky.urs.cz/item/CS_URS_2024_01/564741111" TargetMode="External" /><Relationship Id="rId24" Type="http://schemas.openxmlformats.org/officeDocument/2006/relationships/hyperlink" Target="https://podminky.urs.cz/item/CS_URS_2024_01/564760111" TargetMode="External" /><Relationship Id="rId25" Type="http://schemas.openxmlformats.org/officeDocument/2006/relationships/hyperlink" Target="https://podminky.urs.cz/item/CS_URS_2024_01/596412312" TargetMode="External" /><Relationship Id="rId26" Type="http://schemas.openxmlformats.org/officeDocument/2006/relationships/hyperlink" Target="https://podminky.urs.cz/item/CS_URS_2024_01/916131212" TargetMode="External" /><Relationship Id="rId27" Type="http://schemas.openxmlformats.org/officeDocument/2006/relationships/hyperlink" Target="https://podminky.urs.cz/item/CS_URS_2024_01/998223011" TargetMode="External" /><Relationship Id="rId28"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133251101" TargetMode="External" /><Relationship Id="rId2" Type="http://schemas.openxmlformats.org/officeDocument/2006/relationships/hyperlink" Target="https://podminky.urs.cz/item/CS_URS_2024_01/162751117" TargetMode="External" /><Relationship Id="rId3" Type="http://schemas.openxmlformats.org/officeDocument/2006/relationships/hyperlink" Target="https://podminky.urs.cz/item/CS_URS_2024_01/162751119" TargetMode="External" /><Relationship Id="rId4" Type="http://schemas.openxmlformats.org/officeDocument/2006/relationships/hyperlink" Target="https://podminky.urs.cz/item/CS_URS_2024_01/171201231"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338121127" TargetMode="External" /><Relationship Id="rId7" Type="http://schemas.openxmlformats.org/officeDocument/2006/relationships/hyperlink" Target="https://podminky.urs.cz/item/CS_URS_2024_01/348401153" TargetMode="External" /><Relationship Id="rId8" Type="http://schemas.openxmlformats.org/officeDocument/2006/relationships/hyperlink" Target="https://podminky.urs.cz/item/CS_URS_2024_01/348401350" TargetMode="External" /><Relationship Id="rId9" Type="http://schemas.openxmlformats.org/officeDocument/2006/relationships/hyperlink" Target="https://podminky.urs.cz/item/CS_URS_2024_01/966052121" TargetMode="External" /><Relationship Id="rId10" Type="http://schemas.openxmlformats.org/officeDocument/2006/relationships/hyperlink" Target="https://podminky.urs.cz/item/CS_URS_2024_01/966071822" TargetMode="External" /><Relationship Id="rId11" Type="http://schemas.openxmlformats.org/officeDocument/2006/relationships/hyperlink" Target="https://podminky.urs.cz/item/CS_URS_2024_01/997006002" TargetMode="External" /><Relationship Id="rId12" Type="http://schemas.openxmlformats.org/officeDocument/2006/relationships/hyperlink" Target="https://podminky.urs.cz/item/CS_URS_2024_01/997006012" TargetMode="External" /><Relationship Id="rId13" Type="http://schemas.openxmlformats.org/officeDocument/2006/relationships/hyperlink" Target="https://podminky.urs.cz/item/CS_URS_2024_01/997013501" TargetMode="External" /><Relationship Id="rId14" Type="http://schemas.openxmlformats.org/officeDocument/2006/relationships/hyperlink" Target="https://podminky.urs.cz/item/CS_URS_2024_01/997013509" TargetMode="External" /><Relationship Id="rId15" Type="http://schemas.openxmlformats.org/officeDocument/2006/relationships/hyperlink" Target="https://podminky.urs.cz/item/CS_URS_2024_01/997013861" TargetMode="External" /><Relationship Id="rId16" Type="http://schemas.openxmlformats.org/officeDocument/2006/relationships/hyperlink" Target="https://podminky.urs.cz/item/CS_URS_2024_01/998232110" TargetMode="External" /><Relationship Id="rId1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1/121151123" TargetMode="External" /><Relationship Id="rId2" Type="http://schemas.openxmlformats.org/officeDocument/2006/relationships/hyperlink" Target="https://podminky.urs.cz/item/CS_URS_2024_01/162351103"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6715111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171251201" TargetMode="External" /><Relationship Id="rId8" Type="http://schemas.openxmlformats.org/officeDocument/2006/relationships/hyperlink" Target="https://podminky.urs.cz/item/CS_URS_2024_01/181351113" TargetMode="External" /><Relationship Id="rId9" Type="http://schemas.openxmlformats.org/officeDocument/2006/relationships/hyperlink" Target="https://podminky.urs.cz/item/CS_URS_2024_01/181451131" TargetMode="External" /><Relationship Id="rId10" Type="http://schemas.openxmlformats.org/officeDocument/2006/relationships/hyperlink" Target="https://podminky.urs.cz/item/CS_URS_2024_01/181951111" TargetMode="External" /><Relationship Id="rId11" Type="http://schemas.openxmlformats.org/officeDocument/2006/relationships/hyperlink" Target="https://podminky.urs.cz/item/CS_URS_2024_01/183403152" TargetMode="External" /><Relationship Id="rId12" Type="http://schemas.openxmlformats.org/officeDocument/2006/relationships/hyperlink" Target="https://podminky.urs.cz/item/CS_URS_2024_01/183403153" TargetMode="External" /><Relationship Id="rId13" Type="http://schemas.openxmlformats.org/officeDocument/2006/relationships/hyperlink" Target="https://podminky.urs.cz/item/CS_URS_2024_01/183403161" TargetMode="External" /><Relationship Id="rId14" Type="http://schemas.openxmlformats.org/officeDocument/2006/relationships/hyperlink" Target="https://podminky.urs.cz/item/CS_URS_2024_01/184813511" TargetMode="External" /><Relationship Id="rId15" Type="http://schemas.openxmlformats.org/officeDocument/2006/relationships/hyperlink" Target="https://podminky.urs.cz/item/CS_URS_2024_01/184813521" TargetMode="External" /><Relationship Id="rId16" Type="http://schemas.openxmlformats.org/officeDocument/2006/relationships/hyperlink" Target="https://podminky.urs.cz/item/CS_URS_2024_01/998231311" TargetMode="External" /><Relationship Id="rId17"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997006002" TargetMode="External" /><Relationship Id="rId2" Type="http://schemas.openxmlformats.org/officeDocument/2006/relationships/hyperlink" Target="https://podminky.urs.cz/item/CS_URS_2024_01/997006012" TargetMode="External" /><Relationship Id="rId3" Type="http://schemas.openxmlformats.org/officeDocument/2006/relationships/hyperlink" Target="https://podminky.urs.cz/item/CS_URS_2024_01/997013151" TargetMode="External" /><Relationship Id="rId4" Type="http://schemas.openxmlformats.org/officeDocument/2006/relationships/hyperlink" Target="https://podminky.urs.cz/item/CS_URS_2024_01/997013501" TargetMode="External" /><Relationship Id="rId5" Type="http://schemas.openxmlformats.org/officeDocument/2006/relationships/hyperlink" Target="https://podminky.urs.cz/item/CS_URS_2024_01/997013509" TargetMode="External" /><Relationship Id="rId6" Type="http://schemas.openxmlformats.org/officeDocument/2006/relationships/hyperlink" Target="https://podminky.urs.cz/item/CS_URS_2024_01/997013871" TargetMode="External" /><Relationship Id="rId7" Type="http://schemas.openxmlformats.org/officeDocument/2006/relationships/hyperlink" Target="https://podminky.urs.cz/item/CS_URS_2024_01/721174025" TargetMode="External" /><Relationship Id="rId8" Type="http://schemas.openxmlformats.org/officeDocument/2006/relationships/hyperlink" Target="https://podminky.urs.cz/item/CS_URS_2024_01/721174042" TargetMode="External" /><Relationship Id="rId9" Type="http://schemas.openxmlformats.org/officeDocument/2006/relationships/hyperlink" Target="https://podminky.urs.cz/item/CS_URS_2024_01/721174043" TargetMode="External" /><Relationship Id="rId10" Type="http://schemas.openxmlformats.org/officeDocument/2006/relationships/hyperlink" Target="https://podminky.urs.cz/item/CS_URS_2024_01/721194105" TargetMode="External" /><Relationship Id="rId11" Type="http://schemas.openxmlformats.org/officeDocument/2006/relationships/hyperlink" Target="https://podminky.urs.cz/item/CS_URS_2024_01/721211913" TargetMode="External" /><Relationship Id="rId12" Type="http://schemas.openxmlformats.org/officeDocument/2006/relationships/hyperlink" Target="https://podminky.urs.cz/item/CS_URS_2024_01/721229111" TargetMode="External" /><Relationship Id="rId13" Type="http://schemas.openxmlformats.org/officeDocument/2006/relationships/hyperlink" Target="https://podminky.urs.cz/item/CS_URS_2024_01/721290111" TargetMode="External" /><Relationship Id="rId14" Type="http://schemas.openxmlformats.org/officeDocument/2006/relationships/hyperlink" Target="https://podminky.urs.cz/item/CS_URS_2024_01/998721101" TargetMode="External" /><Relationship Id="rId15" Type="http://schemas.openxmlformats.org/officeDocument/2006/relationships/hyperlink" Target="https://podminky.urs.cz/item/CS_URS_2024_01/722110811" TargetMode="External" /><Relationship Id="rId16" Type="http://schemas.openxmlformats.org/officeDocument/2006/relationships/hyperlink" Target="https://podminky.urs.cz/item/CS_URS_2024_01/722110815" TargetMode="External" /><Relationship Id="rId17" Type="http://schemas.openxmlformats.org/officeDocument/2006/relationships/hyperlink" Target="https://podminky.urs.cz/item/CS_URS_2024_01/722110818" TargetMode="External" /><Relationship Id="rId18" Type="http://schemas.openxmlformats.org/officeDocument/2006/relationships/hyperlink" Target="https://podminky.urs.cz/item/CS_URS_2024_01/722181232" TargetMode="External" /><Relationship Id="rId19" Type="http://schemas.openxmlformats.org/officeDocument/2006/relationships/hyperlink" Target="https://podminky.urs.cz/item/CS_URS_2024_01/722190401" TargetMode="External" /><Relationship Id="rId20" Type="http://schemas.openxmlformats.org/officeDocument/2006/relationships/hyperlink" Target="https://podminky.urs.cz/item/CS_URS_2024_01/722211814" TargetMode="External" /><Relationship Id="rId21" Type="http://schemas.openxmlformats.org/officeDocument/2006/relationships/hyperlink" Target="https://podminky.urs.cz/item/CS_URS_2024_01/722211818" TargetMode="External" /><Relationship Id="rId22" Type="http://schemas.openxmlformats.org/officeDocument/2006/relationships/hyperlink" Target="https://podminky.urs.cz/item/CS_URS_2024_01/722229101" TargetMode="External" /><Relationship Id="rId23" Type="http://schemas.openxmlformats.org/officeDocument/2006/relationships/hyperlink" Target="https://podminky.urs.cz/item/CS_URS_2024_01/722239102" TargetMode="External" /><Relationship Id="rId24" Type="http://schemas.openxmlformats.org/officeDocument/2006/relationships/hyperlink" Target="https://podminky.urs.cz/item/CS_URS_2024_01/722290226" TargetMode="External" /><Relationship Id="rId25" Type="http://schemas.openxmlformats.org/officeDocument/2006/relationships/hyperlink" Target="https://podminky.urs.cz/item/CS_URS_2024_01/722290234" TargetMode="External" /><Relationship Id="rId26" Type="http://schemas.openxmlformats.org/officeDocument/2006/relationships/hyperlink" Target="https://podminky.urs.cz/item/CS_URS_2024_01/998722101" TargetMode="External" /><Relationship Id="rId27" Type="http://schemas.openxmlformats.org/officeDocument/2006/relationships/hyperlink" Target="https://podminky.urs.cz/item/CS_URS_2024_01/725319111" TargetMode="External" /><Relationship Id="rId28" Type="http://schemas.openxmlformats.org/officeDocument/2006/relationships/hyperlink" Target="https://podminky.urs.cz/item/CS_URS_2024_01/725819201" TargetMode="External" /><Relationship Id="rId29" Type="http://schemas.openxmlformats.org/officeDocument/2006/relationships/hyperlink" Target="https://podminky.urs.cz/item/CS_URS_2024_01/725869204" TargetMode="External" /><Relationship Id="rId30" Type="http://schemas.openxmlformats.org/officeDocument/2006/relationships/hyperlink" Target="https://podminky.urs.cz/item/CS_URS_2024_01/998725101" TargetMode="External" /><Relationship Id="rId31" Type="http://schemas.openxmlformats.org/officeDocument/2006/relationships/hyperlink" Target="https://podminky.urs.cz/item/CS_URS_2024_01/230120045" TargetMode="External" /><Relationship Id="rId32" Type="http://schemas.openxmlformats.org/officeDocument/2006/relationships/hyperlink" Target="https://podminky.urs.cz/item/CS_URS_2024_01/230120046" TargetMode="External" /><Relationship Id="rId33" Type="http://schemas.openxmlformats.org/officeDocument/2006/relationships/hyperlink" Target="https://podminky.urs.cz/item/CS_URS_2024_01/230120049" TargetMode="External" /><Relationship Id="rId34" Type="http://schemas.openxmlformats.org/officeDocument/2006/relationships/hyperlink" Target="https://podminky.urs.cz/item/CS_URS_2024_01/230140048" TargetMode="External" /><Relationship Id="rId35" Type="http://schemas.openxmlformats.org/officeDocument/2006/relationships/hyperlink" Target="https://podminky.urs.cz/item/CS_URS_2024_01/230140054" TargetMode="External" /><Relationship Id="rId36" Type="http://schemas.openxmlformats.org/officeDocument/2006/relationships/hyperlink" Target="https://podminky.urs.cz/item/CS_URS_2024_01/230140080" TargetMode="External" /><Relationship Id="rId37" Type="http://schemas.openxmlformats.org/officeDocument/2006/relationships/hyperlink" Target="https://podminky.urs.cz/item/CS_URS_2024_01/230140167" TargetMode="External" /><Relationship Id="rId38" Type="http://schemas.openxmlformats.org/officeDocument/2006/relationships/hyperlink" Target="https://podminky.urs.cz/item/CS_URS_2024_01/230140178" TargetMode="External" /><Relationship Id="rId39" Type="http://schemas.openxmlformats.org/officeDocument/2006/relationships/hyperlink" Target="https://podminky.urs.cz/item/CS_URS_2024_01/230140184" TargetMode="External" /><Relationship Id="rId40" Type="http://schemas.openxmlformats.org/officeDocument/2006/relationships/hyperlink" Target="https://podminky.urs.cz/item/CS_URS_2024_01/230140210" TargetMode="External" /><Relationship Id="rId41" Type="http://schemas.openxmlformats.org/officeDocument/2006/relationships/hyperlink" Target="https://podminky.urs.cz/item/CS_URS_2024_01/230170002" TargetMode="External" /><Relationship Id="rId42" Type="http://schemas.openxmlformats.org/officeDocument/2006/relationships/hyperlink" Target="https://podminky.urs.cz/item/CS_URS_2024_01/230170003" TargetMode="External" /><Relationship Id="rId43" Type="http://schemas.openxmlformats.org/officeDocument/2006/relationships/hyperlink" Target="https://podminky.urs.cz/item/CS_URS_2024_01/230170004" TargetMode="External" /><Relationship Id="rId44" Type="http://schemas.openxmlformats.org/officeDocument/2006/relationships/hyperlink" Target="https://podminky.urs.cz/item/CS_URS_2024_01/230170012" TargetMode="External" /><Relationship Id="rId45" Type="http://schemas.openxmlformats.org/officeDocument/2006/relationships/hyperlink" Target="https://podminky.urs.cz/item/CS_URS_2024_01/230170013" TargetMode="External" /><Relationship Id="rId46" Type="http://schemas.openxmlformats.org/officeDocument/2006/relationships/hyperlink" Target="https://podminky.urs.cz/item/CS_URS_2024_01/230170014" TargetMode="External" /><Relationship Id="rId47"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1/742124003" TargetMode="External" /><Relationship Id="rId2" Type="http://schemas.openxmlformats.org/officeDocument/2006/relationships/hyperlink" Target="https://podminky.urs.cz/item/CS_URS_2024_01/742124003" TargetMode="External" /><Relationship Id="rId3" Type="http://schemas.openxmlformats.org/officeDocument/2006/relationships/hyperlink" Target="https://podminky.urs.cz/item/CS_URS_2024_01/742121001" TargetMode="External" /><Relationship Id="rId4"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27</v>
      </c>
      <c r="AO10" s="26"/>
      <c r="AP10" s="26"/>
      <c r="AQ10" s="26"/>
      <c r="AR10" s="24"/>
      <c r="BE10" s="35"/>
      <c r="BS10" s="21" t="s">
        <v>6</v>
      </c>
    </row>
    <row r="11" s="1" customFormat="1" ht="18.48" customHeight="1">
      <c r="B11" s="25"/>
      <c r="C11" s="26"/>
      <c r="D11" s="26"/>
      <c r="E11" s="31" t="s">
        <v>28</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29</v>
      </c>
      <c r="AL11" s="26"/>
      <c r="AM11" s="26"/>
      <c r="AN11" s="31" t="s">
        <v>30</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31</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32</v>
      </c>
      <c r="AO13" s="26"/>
      <c r="AP13" s="26"/>
      <c r="AQ13" s="26"/>
      <c r="AR13" s="24"/>
      <c r="BE13" s="35"/>
      <c r="BS13" s="21" t="s">
        <v>6</v>
      </c>
    </row>
    <row r="14">
      <c r="B14" s="25"/>
      <c r="C14" s="26"/>
      <c r="D14" s="26"/>
      <c r="E14" s="38" t="s">
        <v>32</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29</v>
      </c>
      <c r="AL14" s="26"/>
      <c r="AM14" s="26"/>
      <c r="AN14" s="38" t="s">
        <v>32</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33</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34</v>
      </c>
      <c r="AO16" s="26"/>
      <c r="AP16" s="26"/>
      <c r="AQ16" s="26"/>
      <c r="AR16" s="24"/>
      <c r="BE16" s="35"/>
      <c r="BS16" s="21" t="s">
        <v>4</v>
      </c>
    </row>
    <row r="17" s="1" customFormat="1" ht="18.48" customHeight="1">
      <c r="B17" s="25"/>
      <c r="C17" s="26"/>
      <c r="D17" s="26"/>
      <c r="E17" s="31" t="s">
        <v>35</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29</v>
      </c>
      <c r="AL17" s="26"/>
      <c r="AM17" s="26"/>
      <c r="AN17" s="31" t="s">
        <v>36</v>
      </c>
      <c r="AO17" s="26"/>
      <c r="AP17" s="26"/>
      <c r="AQ17" s="26"/>
      <c r="AR17" s="24"/>
      <c r="BE17" s="35"/>
      <c r="BS17" s="21" t="s">
        <v>37</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38</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19</v>
      </c>
      <c r="AO19" s="26"/>
      <c r="AP19" s="26"/>
      <c r="AQ19" s="26"/>
      <c r="AR19" s="24"/>
      <c r="BE19" s="35"/>
      <c r="BS19" s="21" t="s">
        <v>6</v>
      </c>
    </row>
    <row r="20" s="1" customFormat="1" ht="18.48" customHeight="1">
      <c r="B20" s="25"/>
      <c r="C20" s="26"/>
      <c r="D20" s="26"/>
      <c r="E20" s="31" t="s">
        <v>39</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29</v>
      </c>
      <c r="AL20" s="26"/>
      <c r="AM20" s="26"/>
      <c r="AN20" s="31" t="s">
        <v>19</v>
      </c>
      <c r="AO20" s="26"/>
      <c r="AP20" s="26"/>
      <c r="AQ20" s="26"/>
      <c r="AR20" s="24"/>
      <c r="BE20" s="35"/>
      <c r="BS20" s="21" t="s">
        <v>4</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40</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47.25" customHeight="1">
      <c r="B23" s="25"/>
      <c r="C23" s="26"/>
      <c r="D23" s="26"/>
      <c r="E23" s="40" t="s">
        <v>41</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42</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43</v>
      </c>
      <c r="M28" s="49"/>
      <c r="N28" s="49"/>
      <c r="O28" s="49"/>
      <c r="P28" s="49"/>
      <c r="Q28" s="44"/>
      <c r="R28" s="44"/>
      <c r="S28" s="44"/>
      <c r="T28" s="44"/>
      <c r="U28" s="44"/>
      <c r="V28" s="44"/>
      <c r="W28" s="49" t="s">
        <v>44</v>
      </c>
      <c r="X28" s="49"/>
      <c r="Y28" s="49"/>
      <c r="Z28" s="49"/>
      <c r="AA28" s="49"/>
      <c r="AB28" s="49"/>
      <c r="AC28" s="49"/>
      <c r="AD28" s="49"/>
      <c r="AE28" s="49"/>
      <c r="AF28" s="44"/>
      <c r="AG28" s="44"/>
      <c r="AH28" s="44"/>
      <c r="AI28" s="44"/>
      <c r="AJ28" s="44"/>
      <c r="AK28" s="49" t="s">
        <v>45</v>
      </c>
      <c r="AL28" s="49"/>
      <c r="AM28" s="49"/>
      <c r="AN28" s="49"/>
      <c r="AO28" s="49"/>
      <c r="AP28" s="44"/>
      <c r="AQ28" s="44"/>
      <c r="AR28" s="48"/>
      <c r="BE28" s="35"/>
    </row>
    <row r="29" s="3" customFormat="1" ht="14.4" customHeight="1">
      <c r="A29" s="3"/>
      <c r="B29" s="50"/>
      <c r="C29" s="51"/>
      <c r="D29" s="36" t="s">
        <v>46</v>
      </c>
      <c r="E29" s="51"/>
      <c r="F29" s="36" t="s">
        <v>47</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48</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49</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50</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51</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52</v>
      </c>
      <c r="E35" s="58"/>
      <c r="F35" s="58"/>
      <c r="G35" s="58"/>
      <c r="H35" s="58"/>
      <c r="I35" s="58"/>
      <c r="J35" s="58"/>
      <c r="K35" s="58"/>
      <c r="L35" s="58"/>
      <c r="M35" s="58"/>
      <c r="N35" s="58"/>
      <c r="O35" s="58"/>
      <c r="P35" s="58"/>
      <c r="Q35" s="58"/>
      <c r="R35" s="58"/>
      <c r="S35" s="58"/>
      <c r="T35" s="59" t="s">
        <v>53</v>
      </c>
      <c r="U35" s="58"/>
      <c r="V35" s="58"/>
      <c r="W35" s="58"/>
      <c r="X35" s="60" t="s">
        <v>54</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55</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611921</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Oprava VDJ Koudelka I. p.č. 3596/4, 3596/2, k.ú.Holice v Čechách Holice</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k.ú. Holice v Čechách p.č. 3596/4, 3596/2</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22. 2. 2024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40.05" customHeight="1">
      <c r="A49" s="42"/>
      <c r="B49" s="43"/>
      <c r="C49" s="36" t="s">
        <v>25</v>
      </c>
      <c r="D49" s="44"/>
      <c r="E49" s="44"/>
      <c r="F49" s="44"/>
      <c r="G49" s="44"/>
      <c r="H49" s="44"/>
      <c r="I49" s="44"/>
      <c r="J49" s="44"/>
      <c r="K49" s="44"/>
      <c r="L49" s="68" t="str">
        <f>IF(E11= "","",E11)</f>
        <v>Vodovody a kanalizace Pardubice, a.s. Teplého 2014</v>
      </c>
      <c r="M49" s="44"/>
      <c r="N49" s="44"/>
      <c r="O49" s="44"/>
      <c r="P49" s="44"/>
      <c r="Q49" s="44"/>
      <c r="R49" s="44"/>
      <c r="S49" s="44"/>
      <c r="T49" s="44"/>
      <c r="U49" s="44"/>
      <c r="V49" s="44"/>
      <c r="W49" s="44"/>
      <c r="X49" s="44"/>
      <c r="Y49" s="44"/>
      <c r="Z49" s="44"/>
      <c r="AA49" s="44"/>
      <c r="AB49" s="44"/>
      <c r="AC49" s="44"/>
      <c r="AD49" s="44"/>
      <c r="AE49" s="44"/>
      <c r="AF49" s="44"/>
      <c r="AG49" s="44"/>
      <c r="AH49" s="44"/>
      <c r="AI49" s="36" t="s">
        <v>33</v>
      </c>
      <c r="AJ49" s="44"/>
      <c r="AK49" s="44"/>
      <c r="AL49" s="44"/>
      <c r="AM49" s="77" t="str">
        <f>IF(E17="","",E17)</f>
        <v>BKN spol.s r.o., Vladislavova 29, 56601Vysoké Mýto</v>
      </c>
      <c r="AN49" s="68"/>
      <c r="AO49" s="68"/>
      <c r="AP49" s="68"/>
      <c r="AQ49" s="44"/>
      <c r="AR49" s="48"/>
      <c r="AS49" s="78" t="s">
        <v>56</v>
      </c>
      <c r="AT49" s="79"/>
      <c r="AU49" s="80"/>
      <c r="AV49" s="80"/>
      <c r="AW49" s="80"/>
      <c r="AX49" s="80"/>
      <c r="AY49" s="80"/>
      <c r="AZ49" s="80"/>
      <c r="BA49" s="80"/>
      <c r="BB49" s="80"/>
      <c r="BC49" s="80"/>
      <c r="BD49" s="81"/>
      <c r="BE49" s="42"/>
    </row>
    <row r="50" s="2" customFormat="1" ht="15.15" customHeight="1">
      <c r="A50" s="42"/>
      <c r="B50" s="43"/>
      <c r="C50" s="36" t="s">
        <v>31</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38</v>
      </c>
      <c r="AJ50" s="44"/>
      <c r="AK50" s="44"/>
      <c r="AL50" s="44"/>
      <c r="AM50" s="77" t="str">
        <f>IF(E20="","",E20)</f>
        <v xml:space="preserve"> </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57</v>
      </c>
      <c r="D52" s="91"/>
      <c r="E52" s="91"/>
      <c r="F52" s="91"/>
      <c r="G52" s="91"/>
      <c r="H52" s="92"/>
      <c r="I52" s="93" t="s">
        <v>58</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59</v>
      </c>
      <c r="AH52" s="91"/>
      <c r="AI52" s="91"/>
      <c r="AJ52" s="91"/>
      <c r="AK52" s="91"/>
      <c r="AL52" s="91"/>
      <c r="AM52" s="91"/>
      <c r="AN52" s="93" t="s">
        <v>60</v>
      </c>
      <c r="AO52" s="91"/>
      <c r="AP52" s="91"/>
      <c r="AQ52" s="95" t="s">
        <v>61</v>
      </c>
      <c r="AR52" s="48"/>
      <c r="AS52" s="96" t="s">
        <v>62</v>
      </c>
      <c r="AT52" s="97" t="s">
        <v>63</v>
      </c>
      <c r="AU52" s="97" t="s">
        <v>64</v>
      </c>
      <c r="AV52" s="97" t="s">
        <v>65</v>
      </c>
      <c r="AW52" s="97" t="s">
        <v>66</v>
      </c>
      <c r="AX52" s="97" t="s">
        <v>67</v>
      </c>
      <c r="AY52" s="97" t="s">
        <v>68</v>
      </c>
      <c r="AZ52" s="97" t="s">
        <v>69</v>
      </c>
      <c r="BA52" s="97" t="s">
        <v>70</v>
      </c>
      <c r="BB52" s="97" t="s">
        <v>71</v>
      </c>
      <c r="BC52" s="97" t="s">
        <v>72</v>
      </c>
      <c r="BD52" s="98" t="s">
        <v>73</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74</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ROUND(AG55+SUM(AG59:AG67),2)</f>
        <v>0</v>
      </c>
      <c r="AH54" s="105"/>
      <c r="AI54" s="105"/>
      <c r="AJ54" s="105"/>
      <c r="AK54" s="105"/>
      <c r="AL54" s="105"/>
      <c r="AM54" s="105"/>
      <c r="AN54" s="106">
        <f>SUM(AG54,AT54)</f>
        <v>0</v>
      </c>
      <c r="AO54" s="106"/>
      <c r="AP54" s="106"/>
      <c r="AQ54" s="107" t="s">
        <v>19</v>
      </c>
      <c r="AR54" s="108"/>
      <c r="AS54" s="109">
        <f>ROUND(AS55+SUM(AS59:AS67),2)</f>
        <v>0</v>
      </c>
      <c r="AT54" s="110">
        <f>ROUND(SUM(AV54:AW54),2)</f>
        <v>0</v>
      </c>
      <c r="AU54" s="111">
        <f>ROUND(AU55+SUM(AU59:AU67),5)</f>
        <v>0</v>
      </c>
      <c r="AV54" s="110">
        <f>ROUND(AZ54*L29,2)</f>
        <v>0</v>
      </c>
      <c r="AW54" s="110">
        <f>ROUND(BA54*L30,2)</f>
        <v>0</v>
      </c>
      <c r="AX54" s="110">
        <f>ROUND(BB54*L29,2)</f>
        <v>0</v>
      </c>
      <c r="AY54" s="110">
        <f>ROUND(BC54*L30,2)</f>
        <v>0</v>
      </c>
      <c r="AZ54" s="110">
        <f>ROUND(AZ55+SUM(AZ59:AZ67),2)</f>
        <v>0</v>
      </c>
      <c r="BA54" s="110">
        <f>ROUND(BA55+SUM(BA59:BA67),2)</f>
        <v>0</v>
      </c>
      <c r="BB54" s="110">
        <f>ROUND(BB55+SUM(BB59:BB67),2)</f>
        <v>0</v>
      </c>
      <c r="BC54" s="110">
        <f>ROUND(BC55+SUM(BC59:BC67),2)</f>
        <v>0</v>
      </c>
      <c r="BD54" s="112">
        <f>ROUND(BD55+SUM(BD59:BD67),2)</f>
        <v>0</v>
      </c>
      <c r="BE54" s="6"/>
      <c r="BS54" s="113" t="s">
        <v>75</v>
      </c>
      <c r="BT54" s="113" t="s">
        <v>76</v>
      </c>
      <c r="BU54" s="114" t="s">
        <v>77</v>
      </c>
      <c r="BV54" s="113" t="s">
        <v>78</v>
      </c>
      <c r="BW54" s="113" t="s">
        <v>5</v>
      </c>
      <c r="BX54" s="113" t="s">
        <v>79</v>
      </c>
      <c r="CL54" s="113" t="s">
        <v>19</v>
      </c>
    </row>
    <row r="55" s="7" customFormat="1" ht="16.5" customHeight="1">
      <c r="A55" s="7"/>
      <c r="B55" s="115"/>
      <c r="C55" s="116"/>
      <c r="D55" s="117" t="s">
        <v>80</v>
      </c>
      <c r="E55" s="117"/>
      <c r="F55" s="117"/>
      <c r="G55" s="117"/>
      <c r="H55" s="117"/>
      <c r="I55" s="118"/>
      <c r="J55" s="117" t="s">
        <v>81</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ROUND(SUM(AG56:AG58),2)</f>
        <v>0</v>
      </c>
      <c r="AH55" s="118"/>
      <c r="AI55" s="118"/>
      <c r="AJ55" s="118"/>
      <c r="AK55" s="118"/>
      <c r="AL55" s="118"/>
      <c r="AM55" s="118"/>
      <c r="AN55" s="120">
        <f>SUM(AG55,AT55)</f>
        <v>0</v>
      </c>
      <c r="AO55" s="118"/>
      <c r="AP55" s="118"/>
      <c r="AQ55" s="121" t="s">
        <v>82</v>
      </c>
      <c r="AR55" s="122"/>
      <c r="AS55" s="123">
        <f>ROUND(SUM(AS56:AS58),2)</f>
        <v>0</v>
      </c>
      <c r="AT55" s="124">
        <f>ROUND(SUM(AV55:AW55),2)</f>
        <v>0</v>
      </c>
      <c r="AU55" s="125">
        <f>ROUND(SUM(AU56:AU58),5)</f>
        <v>0</v>
      </c>
      <c r="AV55" s="124">
        <f>ROUND(AZ55*L29,2)</f>
        <v>0</v>
      </c>
      <c r="AW55" s="124">
        <f>ROUND(BA55*L30,2)</f>
        <v>0</v>
      </c>
      <c r="AX55" s="124">
        <f>ROUND(BB55*L29,2)</f>
        <v>0</v>
      </c>
      <c r="AY55" s="124">
        <f>ROUND(BC55*L30,2)</f>
        <v>0</v>
      </c>
      <c r="AZ55" s="124">
        <f>ROUND(SUM(AZ56:AZ58),2)</f>
        <v>0</v>
      </c>
      <c r="BA55" s="124">
        <f>ROUND(SUM(BA56:BA58),2)</f>
        <v>0</v>
      </c>
      <c r="BB55" s="124">
        <f>ROUND(SUM(BB56:BB58),2)</f>
        <v>0</v>
      </c>
      <c r="BC55" s="124">
        <f>ROUND(SUM(BC56:BC58),2)</f>
        <v>0</v>
      </c>
      <c r="BD55" s="126">
        <f>ROUND(SUM(BD56:BD58),2)</f>
        <v>0</v>
      </c>
      <c r="BE55" s="7"/>
      <c r="BS55" s="127" t="s">
        <v>75</v>
      </c>
      <c r="BT55" s="127" t="s">
        <v>83</v>
      </c>
      <c r="BU55" s="127" t="s">
        <v>77</v>
      </c>
      <c r="BV55" s="127" t="s">
        <v>78</v>
      </c>
      <c r="BW55" s="127" t="s">
        <v>84</v>
      </c>
      <c r="BX55" s="127" t="s">
        <v>5</v>
      </c>
      <c r="CL55" s="127" t="s">
        <v>85</v>
      </c>
      <c r="CM55" s="127" t="s">
        <v>86</v>
      </c>
    </row>
    <row r="56" s="4" customFormat="1" ht="16.5" customHeight="1">
      <c r="A56" s="128" t="s">
        <v>87</v>
      </c>
      <c r="B56" s="67"/>
      <c r="C56" s="129"/>
      <c r="D56" s="129"/>
      <c r="E56" s="130" t="s">
        <v>88</v>
      </c>
      <c r="F56" s="130"/>
      <c r="G56" s="130"/>
      <c r="H56" s="130"/>
      <c r="I56" s="130"/>
      <c r="J56" s="129"/>
      <c r="K56" s="130" t="s">
        <v>89</v>
      </c>
      <c r="L56" s="130"/>
      <c r="M56" s="130"/>
      <c r="N56" s="130"/>
      <c r="O56" s="130"/>
      <c r="P56" s="130"/>
      <c r="Q56" s="130"/>
      <c r="R56" s="130"/>
      <c r="S56" s="130"/>
      <c r="T56" s="130"/>
      <c r="U56" s="130"/>
      <c r="V56" s="130"/>
      <c r="W56" s="130"/>
      <c r="X56" s="130"/>
      <c r="Y56" s="130"/>
      <c r="Z56" s="130"/>
      <c r="AA56" s="130"/>
      <c r="AB56" s="130"/>
      <c r="AC56" s="130"/>
      <c r="AD56" s="130"/>
      <c r="AE56" s="130"/>
      <c r="AF56" s="130"/>
      <c r="AG56" s="131">
        <f>'D.1.1 - Architektonicko-s...'!J32</f>
        <v>0</v>
      </c>
      <c r="AH56" s="129"/>
      <c r="AI56" s="129"/>
      <c r="AJ56" s="129"/>
      <c r="AK56" s="129"/>
      <c r="AL56" s="129"/>
      <c r="AM56" s="129"/>
      <c r="AN56" s="131">
        <f>SUM(AG56,AT56)</f>
        <v>0</v>
      </c>
      <c r="AO56" s="129"/>
      <c r="AP56" s="129"/>
      <c r="AQ56" s="132" t="s">
        <v>90</v>
      </c>
      <c r="AR56" s="69"/>
      <c r="AS56" s="133">
        <v>0</v>
      </c>
      <c r="AT56" s="134">
        <f>ROUND(SUM(AV56:AW56),2)</f>
        <v>0</v>
      </c>
      <c r="AU56" s="135">
        <f>'D.1.1 - Architektonicko-s...'!P109</f>
        <v>0</v>
      </c>
      <c r="AV56" s="134">
        <f>'D.1.1 - Architektonicko-s...'!J35</f>
        <v>0</v>
      </c>
      <c r="AW56" s="134">
        <f>'D.1.1 - Architektonicko-s...'!J36</f>
        <v>0</v>
      </c>
      <c r="AX56" s="134">
        <f>'D.1.1 - Architektonicko-s...'!J37</f>
        <v>0</v>
      </c>
      <c r="AY56" s="134">
        <f>'D.1.1 - Architektonicko-s...'!J38</f>
        <v>0</v>
      </c>
      <c r="AZ56" s="134">
        <f>'D.1.1 - Architektonicko-s...'!F35</f>
        <v>0</v>
      </c>
      <c r="BA56" s="134">
        <f>'D.1.1 - Architektonicko-s...'!F36</f>
        <v>0</v>
      </c>
      <c r="BB56" s="134">
        <f>'D.1.1 - Architektonicko-s...'!F37</f>
        <v>0</v>
      </c>
      <c r="BC56" s="134">
        <f>'D.1.1 - Architektonicko-s...'!F38</f>
        <v>0</v>
      </c>
      <c r="BD56" s="136">
        <f>'D.1.1 - Architektonicko-s...'!F39</f>
        <v>0</v>
      </c>
      <c r="BE56" s="4"/>
      <c r="BT56" s="137" t="s">
        <v>86</v>
      </c>
      <c r="BV56" s="137" t="s">
        <v>78</v>
      </c>
      <c r="BW56" s="137" t="s">
        <v>91</v>
      </c>
      <c r="BX56" s="137" t="s">
        <v>84</v>
      </c>
      <c r="CL56" s="137" t="s">
        <v>85</v>
      </c>
    </row>
    <row r="57" s="4" customFormat="1" ht="16.5" customHeight="1">
      <c r="A57" s="128" t="s">
        <v>87</v>
      </c>
      <c r="B57" s="67"/>
      <c r="C57" s="129"/>
      <c r="D57" s="129"/>
      <c r="E57" s="130" t="s">
        <v>92</v>
      </c>
      <c r="F57" s="130"/>
      <c r="G57" s="130"/>
      <c r="H57" s="130"/>
      <c r="I57" s="130"/>
      <c r="J57" s="129"/>
      <c r="K57" s="130" t="s">
        <v>93</v>
      </c>
      <c r="L57" s="130"/>
      <c r="M57" s="130"/>
      <c r="N57" s="130"/>
      <c r="O57" s="130"/>
      <c r="P57" s="130"/>
      <c r="Q57" s="130"/>
      <c r="R57" s="130"/>
      <c r="S57" s="130"/>
      <c r="T57" s="130"/>
      <c r="U57" s="130"/>
      <c r="V57" s="130"/>
      <c r="W57" s="130"/>
      <c r="X57" s="130"/>
      <c r="Y57" s="130"/>
      <c r="Z57" s="130"/>
      <c r="AA57" s="130"/>
      <c r="AB57" s="130"/>
      <c r="AC57" s="130"/>
      <c r="AD57" s="130"/>
      <c r="AE57" s="130"/>
      <c r="AF57" s="130"/>
      <c r="AG57" s="131">
        <f>'D.1.4 - Vzduchotechnika'!J32</f>
        <v>0</v>
      </c>
      <c r="AH57" s="129"/>
      <c r="AI57" s="129"/>
      <c r="AJ57" s="129"/>
      <c r="AK57" s="129"/>
      <c r="AL57" s="129"/>
      <c r="AM57" s="129"/>
      <c r="AN57" s="131">
        <f>SUM(AG57,AT57)</f>
        <v>0</v>
      </c>
      <c r="AO57" s="129"/>
      <c r="AP57" s="129"/>
      <c r="AQ57" s="132" t="s">
        <v>90</v>
      </c>
      <c r="AR57" s="69"/>
      <c r="AS57" s="133">
        <v>0</v>
      </c>
      <c r="AT57" s="134">
        <f>ROUND(SUM(AV57:AW57),2)</f>
        <v>0</v>
      </c>
      <c r="AU57" s="135">
        <f>'D.1.4 - Vzduchotechnika'!P92</f>
        <v>0</v>
      </c>
      <c r="AV57" s="134">
        <f>'D.1.4 - Vzduchotechnika'!J35</f>
        <v>0</v>
      </c>
      <c r="AW57" s="134">
        <f>'D.1.4 - Vzduchotechnika'!J36</f>
        <v>0</v>
      </c>
      <c r="AX57" s="134">
        <f>'D.1.4 - Vzduchotechnika'!J37</f>
        <v>0</v>
      </c>
      <c r="AY57" s="134">
        <f>'D.1.4 - Vzduchotechnika'!J38</f>
        <v>0</v>
      </c>
      <c r="AZ57" s="134">
        <f>'D.1.4 - Vzduchotechnika'!F35</f>
        <v>0</v>
      </c>
      <c r="BA57" s="134">
        <f>'D.1.4 - Vzduchotechnika'!F36</f>
        <v>0</v>
      </c>
      <c r="BB57" s="134">
        <f>'D.1.4 - Vzduchotechnika'!F37</f>
        <v>0</v>
      </c>
      <c r="BC57" s="134">
        <f>'D.1.4 - Vzduchotechnika'!F38</f>
        <v>0</v>
      </c>
      <c r="BD57" s="136">
        <f>'D.1.4 - Vzduchotechnika'!F39</f>
        <v>0</v>
      </c>
      <c r="BE57" s="4"/>
      <c r="BT57" s="137" t="s">
        <v>86</v>
      </c>
      <c r="BV57" s="137" t="s">
        <v>78</v>
      </c>
      <c r="BW57" s="137" t="s">
        <v>94</v>
      </c>
      <c r="BX57" s="137" t="s">
        <v>84</v>
      </c>
      <c r="CL57" s="137" t="s">
        <v>85</v>
      </c>
    </row>
    <row r="58" s="4" customFormat="1" ht="16.5" customHeight="1">
      <c r="A58" s="128" t="s">
        <v>87</v>
      </c>
      <c r="B58" s="67"/>
      <c r="C58" s="129"/>
      <c r="D58" s="129"/>
      <c r="E58" s="130" t="s">
        <v>95</v>
      </c>
      <c r="F58" s="130"/>
      <c r="G58" s="130"/>
      <c r="H58" s="130"/>
      <c r="I58" s="130"/>
      <c r="J58" s="129"/>
      <c r="K58" s="130" t="s">
        <v>96</v>
      </c>
      <c r="L58" s="130"/>
      <c r="M58" s="130"/>
      <c r="N58" s="130"/>
      <c r="O58" s="130"/>
      <c r="P58" s="130"/>
      <c r="Q58" s="130"/>
      <c r="R58" s="130"/>
      <c r="S58" s="130"/>
      <c r="T58" s="130"/>
      <c r="U58" s="130"/>
      <c r="V58" s="130"/>
      <c r="W58" s="130"/>
      <c r="X58" s="130"/>
      <c r="Y58" s="130"/>
      <c r="Z58" s="130"/>
      <c r="AA58" s="130"/>
      <c r="AB58" s="130"/>
      <c r="AC58" s="130"/>
      <c r="AD58" s="130"/>
      <c r="AE58" s="130"/>
      <c r="AF58" s="130"/>
      <c r="AG58" s="131">
        <f>'D.1.5 - Silnoproudá elekt...'!J32</f>
        <v>0</v>
      </c>
      <c r="AH58" s="129"/>
      <c r="AI58" s="129"/>
      <c r="AJ58" s="129"/>
      <c r="AK58" s="129"/>
      <c r="AL58" s="129"/>
      <c r="AM58" s="129"/>
      <c r="AN58" s="131">
        <f>SUM(AG58,AT58)</f>
        <v>0</v>
      </c>
      <c r="AO58" s="129"/>
      <c r="AP58" s="129"/>
      <c r="AQ58" s="132" t="s">
        <v>90</v>
      </c>
      <c r="AR58" s="69"/>
      <c r="AS58" s="133">
        <v>0</v>
      </c>
      <c r="AT58" s="134">
        <f>ROUND(SUM(AV58:AW58),2)</f>
        <v>0</v>
      </c>
      <c r="AU58" s="135">
        <f>'D.1.5 - Silnoproudá elekt...'!P101</f>
        <v>0</v>
      </c>
      <c r="AV58" s="134">
        <f>'D.1.5 - Silnoproudá elekt...'!J35</f>
        <v>0</v>
      </c>
      <c r="AW58" s="134">
        <f>'D.1.5 - Silnoproudá elekt...'!J36</f>
        <v>0</v>
      </c>
      <c r="AX58" s="134">
        <f>'D.1.5 - Silnoproudá elekt...'!J37</f>
        <v>0</v>
      </c>
      <c r="AY58" s="134">
        <f>'D.1.5 - Silnoproudá elekt...'!J38</f>
        <v>0</v>
      </c>
      <c r="AZ58" s="134">
        <f>'D.1.5 - Silnoproudá elekt...'!F35</f>
        <v>0</v>
      </c>
      <c r="BA58" s="134">
        <f>'D.1.5 - Silnoproudá elekt...'!F36</f>
        <v>0</v>
      </c>
      <c r="BB58" s="134">
        <f>'D.1.5 - Silnoproudá elekt...'!F37</f>
        <v>0</v>
      </c>
      <c r="BC58" s="134">
        <f>'D.1.5 - Silnoproudá elekt...'!F38</f>
        <v>0</v>
      </c>
      <c r="BD58" s="136">
        <f>'D.1.5 - Silnoproudá elekt...'!F39</f>
        <v>0</v>
      </c>
      <c r="BE58" s="4"/>
      <c r="BT58" s="137" t="s">
        <v>86</v>
      </c>
      <c r="BV58" s="137" t="s">
        <v>78</v>
      </c>
      <c r="BW58" s="137" t="s">
        <v>97</v>
      </c>
      <c r="BX58" s="137" t="s">
        <v>84</v>
      </c>
      <c r="CL58" s="137" t="s">
        <v>85</v>
      </c>
    </row>
    <row r="59" s="7" customFormat="1" ht="16.5" customHeight="1">
      <c r="A59" s="128" t="s">
        <v>87</v>
      </c>
      <c r="B59" s="115"/>
      <c r="C59" s="116"/>
      <c r="D59" s="117" t="s">
        <v>98</v>
      </c>
      <c r="E59" s="117"/>
      <c r="F59" s="117"/>
      <c r="G59" s="117"/>
      <c r="H59" s="117"/>
      <c r="I59" s="118"/>
      <c r="J59" s="117" t="s">
        <v>99</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20">
        <f>'SO 02 - Venkovní rozvody NN'!J30</f>
        <v>0</v>
      </c>
      <c r="AH59" s="118"/>
      <c r="AI59" s="118"/>
      <c r="AJ59" s="118"/>
      <c r="AK59" s="118"/>
      <c r="AL59" s="118"/>
      <c r="AM59" s="118"/>
      <c r="AN59" s="120">
        <f>SUM(AG59,AT59)</f>
        <v>0</v>
      </c>
      <c r="AO59" s="118"/>
      <c r="AP59" s="118"/>
      <c r="AQ59" s="121" t="s">
        <v>82</v>
      </c>
      <c r="AR59" s="122"/>
      <c r="AS59" s="123">
        <v>0</v>
      </c>
      <c r="AT59" s="124">
        <f>ROUND(SUM(AV59:AW59),2)</f>
        <v>0</v>
      </c>
      <c r="AU59" s="125">
        <f>'SO 02 - Venkovní rozvody NN'!P88</f>
        <v>0</v>
      </c>
      <c r="AV59" s="124">
        <f>'SO 02 - Venkovní rozvody NN'!J33</f>
        <v>0</v>
      </c>
      <c r="AW59" s="124">
        <f>'SO 02 - Venkovní rozvody NN'!J34</f>
        <v>0</v>
      </c>
      <c r="AX59" s="124">
        <f>'SO 02 - Venkovní rozvody NN'!J35</f>
        <v>0</v>
      </c>
      <c r="AY59" s="124">
        <f>'SO 02 - Venkovní rozvody NN'!J36</f>
        <v>0</v>
      </c>
      <c r="AZ59" s="124">
        <f>'SO 02 - Venkovní rozvody NN'!F33</f>
        <v>0</v>
      </c>
      <c r="BA59" s="124">
        <f>'SO 02 - Venkovní rozvody NN'!F34</f>
        <v>0</v>
      </c>
      <c r="BB59" s="124">
        <f>'SO 02 - Venkovní rozvody NN'!F35</f>
        <v>0</v>
      </c>
      <c r="BC59" s="124">
        <f>'SO 02 - Venkovní rozvody NN'!F36</f>
        <v>0</v>
      </c>
      <c r="BD59" s="126">
        <f>'SO 02 - Venkovní rozvody NN'!F37</f>
        <v>0</v>
      </c>
      <c r="BE59" s="7"/>
      <c r="BT59" s="127" t="s">
        <v>83</v>
      </c>
      <c r="BV59" s="127" t="s">
        <v>78</v>
      </c>
      <c r="BW59" s="127" t="s">
        <v>100</v>
      </c>
      <c r="BX59" s="127" t="s">
        <v>5</v>
      </c>
      <c r="CL59" s="127" t="s">
        <v>101</v>
      </c>
      <c r="CM59" s="127" t="s">
        <v>86</v>
      </c>
    </row>
    <row r="60" s="7" customFormat="1" ht="16.5" customHeight="1">
      <c r="A60" s="128" t="s">
        <v>87</v>
      </c>
      <c r="B60" s="115"/>
      <c r="C60" s="116"/>
      <c r="D60" s="117" t="s">
        <v>102</v>
      </c>
      <c r="E60" s="117"/>
      <c r="F60" s="117"/>
      <c r="G60" s="117"/>
      <c r="H60" s="117"/>
      <c r="I60" s="118"/>
      <c r="J60" s="117" t="s">
        <v>103</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20">
        <f>'SO 03 - Stožár'!J30</f>
        <v>0</v>
      </c>
      <c r="AH60" s="118"/>
      <c r="AI60" s="118"/>
      <c r="AJ60" s="118"/>
      <c r="AK60" s="118"/>
      <c r="AL60" s="118"/>
      <c r="AM60" s="118"/>
      <c r="AN60" s="120">
        <f>SUM(AG60,AT60)</f>
        <v>0</v>
      </c>
      <c r="AO60" s="118"/>
      <c r="AP60" s="118"/>
      <c r="AQ60" s="121" t="s">
        <v>82</v>
      </c>
      <c r="AR60" s="122"/>
      <c r="AS60" s="123">
        <v>0</v>
      </c>
      <c r="AT60" s="124">
        <f>ROUND(SUM(AV60:AW60),2)</f>
        <v>0</v>
      </c>
      <c r="AU60" s="125">
        <f>'SO 03 - Stožár'!P84</f>
        <v>0</v>
      </c>
      <c r="AV60" s="124">
        <f>'SO 03 - Stožár'!J33</f>
        <v>0</v>
      </c>
      <c r="AW60" s="124">
        <f>'SO 03 - Stožár'!J34</f>
        <v>0</v>
      </c>
      <c r="AX60" s="124">
        <f>'SO 03 - Stožár'!J35</f>
        <v>0</v>
      </c>
      <c r="AY60" s="124">
        <f>'SO 03 - Stožár'!J36</f>
        <v>0</v>
      </c>
      <c r="AZ60" s="124">
        <f>'SO 03 - Stožár'!F33</f>
        <v>0</v>
      </c>
      <c r="BA60" s="124">
        <f>'SO 03 - Stožár'!F34</f>
        <v>0</v>
      </c>
      <c r="BB60" s="124">
        <f>'SO 03 - Stožár'!F35</f>
        <v>0</v>
      </c>
      <c r="BC60" s="124">
        <f>'SO 03 - Stožár'!F36</f>
        <v>0</v>
      </c>
      <c r="BD60" s="126">
        <f>'SO 03 - Stožár'!F37</f>
        <v>0</v>
      </c>
      <c r="BE60" s="7"/>
      <c r="BT60" s="127" t="s">
        <v>83</v>
      </c>
      <c r="BV60" s="127" t="s">
        <v>78</v>
      </c>
      <c r="BW60" s="127" t="s">
        <v>104</v>
      </c>
      <c r="BX60" s="127" t="s">
        <v>5</v>
      </c>
      <c r="CL60" s="127" t="s">
        <v>105</v>
      </c>
      <c r="CM60" s="127" t="s">
        <v>86</v>
      </c>
    </row>
    <row r="61" s="7" customFormat="1" ht="16.5" customHeight="1">
      <c r="A61" s="128" t="s">
        <v>87</v>
      </c>
      <c r="B61" s="115"/>
      <c r="C61" s="116"/>
      <c r="D61" s="117" t="s">
        <v>106</v>
      </c>
      <c r="E61" s="117"/>
      <c r="F61" s="117"/>
      <c r="G61" s="117"/>
      <c r="H61" s="117"/>
      <c r="I61" s="118"/>
      <c r="J61" s="117" t="s">
        <v>107</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20">
        <f>'SO 04 - Komunikace a zpev...'!J30</f>
        <v>0</v>
      </c>
      <c r="AH61" s="118"/>
      <c r="AI61" s="118"/>
      <c r="AJ61" s="118"/>
      <c r="AK61" s="118"/>
      <c r="AL61" s="118"/>
      <c r="AM61" s="118"/>
      <c r="AN61" s="120">
        <f>SUM(AG61,AT61)</f>
        <v>0</v>
      </c>
      <c r="AO61" s="118"/>
      <c r="AP61" s="118"/>
      <c r="AQ61" s="121" t="s">
        <v>82</v>
      </c>
      <c r="AR61" s="122"/>
      <c r="AS61" s="123">
        <v>0</v>
      </c>
      <c r="AT61" s="124">
        <f>ROUND(SUM(AV61:AW61),2)</f>
        <v>0</v>
      </c>
      <c r="AU61" s="125">
        <f>'SO 04 - Komunikace a zpev...'!P85</f>
        <v>0</v>
      </c>
      <c r="AV61" s="124">
        <f>'SO 04 - Komunikace a zpev...'!J33</f>
        <v>0</v>
      </c>
      <c r="AW61" s="124">
        <f>'SO 04 - Komunikace a zpev...'!J34</f>
        <v>0</v>
      </c>
      <c r="AX61" s="124">
        <f>'SO 04 - Komunikace a zpev...'!J35</f>
        <v>0</v>
      </c>
      <c r="AY61" s="124">
        <f>'SO 04 - Komunikace a zpev...'!J36</f>
        <v>0</v>
      </c>
      <c r="AZ61" s="124">
        <f>'SO 04 - Komunikace a zpev...'!F33</f>
        <v>0</v>
      </c>
      <c r="BA61" s="124">
        <f>'SO 04 - Komunikace a zpev...'!F34</f>
        <v>0</v>
      </c>
      <c r="BB61" s="124">
        <f>'SO 04 - Komunikace a zpev...'!F35</f>
        <v>0</v>
      </c>
      <c r="BC61" s="124">
        <f>'SO 04 - Komunikace a zpev...'!F36</f>
        <v>0</v>
      </c>
      <c r="BD61" s="126">
        <f>'SO 04 - Komunikace a zpev...'!F37</f>
        <v>0</v>
      </c>
      <c r="BE61" s="7"/>
      <c r="BT61" s="127" t="s">
        <v>83</v>
      </c>
      <c r="BV61" s="127" t="s">
        <v>78</v>
      </c>
      <c r="BW61" s="127" t="s">
        <v>108</v>
      </c>
      <c r="BX61" s="127" t="s">
        <v>5</v>
      </c>
      <c r="CL61" s="127" t="s">
        <v>109</v>
      </c>
      <c r="CM61" s="127" t="s">
        <v>86</v>
      </c>
    </row>
    <row r="62" s="7" customFormat="1" ht="16.5" customHeight="1">
      <c r="A62" s="128" t="s">
        <v>87</v>
      </c>
      <c r="B62" s="115"/>
      <c r="C62" s="116"/>
      <c r="D62" s="117" t="s">
        <v>110</v>
      </c>
      <c r="E62" s="117"/>
      <c r="F62" s="117"/>
      <c r="G62" s="117"/>
      <c r="H62" s="117"/>
      <c r="I62" s="118"/>
      <c r="J62" s="117" t="s">
        <v>111</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20">
        <f>'SO 05 - Oplocení'!J30</f>
        <v>0</v>
      </c>
      <c r="AH62" s="118"/>
      <c r="AI62" s="118"/>
      <c r="AJ62" s="118"/>
      <c r="AK62" s="118"/>
      <c r="AL62" s="118"/>
      <c r="AM62" s="118"/>
      <c r="AN62" s="120">
        <f>SUM(AG62,AT62)</f>
        <v>0</v>
      </c>
      <c r="AO62" s="118"/>
      <c r="AP62" s="118"/>
      <c r="AQ62" s="121" t="s">
        <v>82</v>
      </c>
      <c r="AR62" s="122"/>
      <c r="AS62" s="123">
        <v>0</v>
      </c>
      <c r="AT62" s="124">
        <f>ROUND(SUM(AV62:AW62),2)</f>
        <v>0</v>
      </c>
      <c r="AU62" s="125">
        <f>'SO 05 - Oplocení'!P85</f>
        <v>0</v>
      </c>
      <c r="AV62" s="124">
        <f>'SO 05 - Oplocení'!J33</f>
        <v>0</v>
      </c>
      <c r="AW62" s="124">
        <f>'SO 05 - Oplocení'!J34</f>
        <v>0</v>
      </c>
      <c r="AX62" s="124">
        <f>'SO 05 - Oplocení'!J35</f>
        <v>0</v>
      </c>
      <c r="AY62" s="124">
        <f>'SO 05 - Oplocení'!J36</f>
        <v>0</v>
      </c>
      <c r="AZ62" s="124">
        <f>'SO 05 - Oplocení'!F33</f>
        <v>0</v>
      </c>
      <c r="BA62" s="124">
        <f>'SO 05 - Oplocení'!F34</f>
        <v>0</v>
      </c>
      <c r="BB62" s="124">
        <f>'SO 05 - Oplocení'!F35</f>
        <v>0</v>
      </c>
      <c r="BC62" s="124">
        <f>'SO 05 - Oplocení'!F36</f>
        <v>0</v>
      </c>
      <c r="BD62" s="126">
        <f>'SO 05 - Oplocení'!F37</f>
        <v>0</v>
      </c>
      <c r="BE62" s="7"/>
      <c r="BT62" s="127" t="s">
        <v>83</v>
      </c>
      <c r="BV62" s="127" t="s">
        <v>78</v>
      </c>
      <c r="BW62" s="127" t="s">
        <v>112</v>
      </c>
      <c r="BX62" s="127" t="s">
        <v>5</v>
      </c>
      <c r="CL62" s="127" t="s">
        <v>113</v>
      </c>
      <c r="CM62" s="127" t="s">
        <v>86</v>
      </c>
    </row>
    <row r="63" s="7" customFormat="1" ht="16.5" customHeight="1">
      <c r="A63" s="128" t="s">
        <v>87</v>
      </c>
      <c r="B63" s="115"/>
      <c r="C63" s="116"/>
      <c r="D63" s="117" t="s">
        <v>114</v>
      </c>
      <c r="E63" s="117"/>
      <c r="F63" s="117"/>
      <c r="G63" s="117"/>
      <c r="H63" s="117"/>
      <c r="I63" s="118"/>
      <c r="J63" s="117" t="s">
        <v>115</v>
      </c>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20">
        <f>'SO 06 - Sadové úpravy'!J30</f>
        <v>0</v>
      </c>
      <c r="AH63" s="118"/>
      <c r="AI63" s="118"/>
      <c r="AJ63" s="118"/>
      <c r="AK63" s="118"/>
      <c r="AL63" s="118"/>
      <c r="AM63" s="118"/>
      <c r="AN63" s="120">
        <f>SUM(AG63,AT63)</f>
        <v>0</v>
      </c>
      <c r="AO63" s="118"/>
      <c r="AP63" s="118"/>
      <c r="AQ63" s="121" t="s">
        <v>82</v>
      </c>
      <c r="AR63" s="122"/>
      <c r="AS63" s="123">
        <v>0</v>
      </c>
      <c r="AT63" s="124">
        <f>ROUND(SUM(AV63:AW63),2)</f>
        <v>0</v>
      </c>
      <c r="AU63" s="125">
        <f>'SO 06 - Sadové úpravy'!P82</f>
        <v>0</v>
      </c>
      <c r="AV63" s="124">
        <f>'SO 06 - Sadové úpravy'!J33</f>
        <v>0</v>
      </c>
      <c r="AW63" s="124">
        <f>'SO 06 - Sadové úpravy'!J34</f>
        <v>0</v>
      </c>
      <c r="AX63" s="124">
        <f>'SO 06 - Sadové úpravy'!J35</f>
        <v>0</v>
      </c>
      <c r="AY63" s="124">
        <f>'SO 06 - Sadové úpravy'!J36</f>
        <v>0</v>
      </c>
      <c r="AZ63" s="124">
        <f>'SO 06 - Sadové úpravy'!F33</f>
        <v>0</v>
      </c>
      <c r="BA63" s="124">
        <f>'SO 06 - Sadové úpravy'!F34</f>
        <v>0</v>
      </c>
      <c r="BB63" s="124">
        <f>'SO 06 - Sadové úpravy'!F35</f>
        <v>0</v>
      </c>
      <c r="BC63" s="124">
        <f>'SO 06 - Sadové úpravy'!F36</f>
        <v>0</v>
      </c>
      <c r="BD63" s="126">
        <f>'SO 06 - Sadové úpravy'!F37</f>
        <v>0</v>
      </c>
      <c r="BE63" s="7"/>
      <c r="BT63" s="127" t="s">
        <v>83</v>
      </c>
      <c r="BV63" s="127" t="s">
        <v>78</v>
      </c>
      <c r="BW63" s="127" t="s">
        <v>116</v>
      </c>
      <c r="BX63" s="127" t="s">
        <v>5</v>
      </c>
      <c r="CL63" s="127" t="s">
        <v>117</v>
      </c>
      <c r="CM63" s="127" t="s">
        <v>86</v>
      </c>
    </row>
    <row r="64" s="7" customFormat="1" ht="16.5" customHeight="1">
      <c r="A64" s="128" t="s">
        <v>87</v>
      </c>
      <c r="B64" s="115"/>
      <c r="C64" s="116"/>
      <c r="D64" s="117" t="s">
        <v>118</v>
      </c>
      <c r="E64" s="117"/>
      <c r="F64" s="117"/>
      <c r="G64" s="117"/>
      <c r="H64" s="117"/>
      <c r="I64" s="118"/>
      <c r="J64" s="117" t="s">
        <v>119</v>
      </c>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20">
        <f>'PS 01 - Strojně technolog...'!J30</f>
        <v>0</v>
      </c>
      <c r="AH64" s="118"/>
      <c r="AI64" s="118"/>
      <c r="AJ64" s="118"/>
      <c r="AK64" s="118"/>
      <c r="AL64" s="118"/>
      <c r="AM64" s="118"/>
      <c r="AN64" s="120">
        <f>SUM(AG64,AT64)</f>
        <v>0</v>
      </c>
      <c r="AO64" s="118"/>
      <c r="AP64" s="118"/>
      <c r="AQ64" s="121" t="s">
        <v>120</v>
      </c>
      <c r="AR64" s="122"/>
      <c r="AS64" s="123">
        <v>0</v>
      </c>
      <c r="AT64" s="124">
        <f>ROUND(SUM(AV64:AW64),2)</f>
        <v>0</v>
      </c>
      <c r="AU64" s="125">
        <f>'PS 01 - Strojně technolog...'!P88</f>
        <v>0</v>
      </c>
      <c r="AV64" s="124">
        <f>'PS 01 - Strojně technolog...'!J33</f>
        <v>0</v>
      </c>
      <c r="AW64" s="124">
        <f>'PS 01 - Strojně technolog...'!J34</f>
        <v>0</v>
      </c>
      <c r="AX64" s="124">
        <f>'PS 01 - Strojně technolog...'!J35</f>
        <v>0</v>
      </c>
      <c r="AY64" s="124">
        <f>'PS 01 - Strojně technolog...'!J36</f>
        <v>0</v>
      </c>
      <c r="AZ64" s="124">
        <f>'PS 01 - Strojně technolog...'!F33</f>
        <v>0</v>
      </c>
      <c r="BA64" s="124">
        <f>'PS 01 - Strojně technolog...'!F34</f>
        <v>0</v>
      </c>
      <c r="BB64" s="124">
        <f>'PS 01 - Strojně technolog...'!F35</f>
        <v>0</v>
      </c>
      <c r="BC64" s="124">
        <f>'PS 01 - Strojně technolog...'!F36</f>
        <v>0</v>
      </c>
      <c r="BD64" s="126">
        <f>'PS 01 - Strojně technolog...'!F37</f>
        <v>0</v>
      </c>
      <c r="BE64" s="7"/>
      <c r="BT64" s="127" t="s">
        <v>83</v>
      </c>
      <c r="BV64" s="127" t="s">
        <v>78</v>
      </c>
      <c r="BW64" s="127" t="s">
        <v>121</v>
      </c>
      <c r="BX64" s="127" t="s">
        <v>5</v>
      </c>
      <c r="CL64" s="127" t="s">
        <v>19</v>
      </c>
      <c r="CM64" s="127" t="s">
        <v>86</v>
      </c>
    </row>
    <row r="65" s="7" customFormat="1" ht="24.75" customHeight="1">
      <c r="A65" s="128" t="s">
        <v>87</v>
      </c>
      <c r="B65" s="115"/>
      <c r="C65" s="116"/>
      <c r="D65" s="117" t="s">
        <v>122</v>
      </c>
      <c r="E65" s="117"/>
      <c r="F65" s="117"/>
      <c r="G65" s="117"/>
      <c r="H65" s="117"/>
      <c r="I65" s="118"/>
      <c r="J65" s="117" t="s">
        <v>123</v>
      </c>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20">
        <f>'PS 02 - Elektrotechnologi...'!J30</f>
        <v>0</v>
      </c>
      <c r="AH65" s="118"/>
      <c r="AI65" s="118"/>
      <c r="AJ65" s="118"/>
      <c r="AK65" s="118"/>
      <c r="AL65" s="118"/>
      <c r="AM65" s="118"/>
      <c r="AN65" s="120">
        <f>SUM(AG65,AT65)</f>
        <v>0</v>
      </c>
      <c r="AO65" s="118"/>
      <c r="AP65" s="118"/>
      <c r="AQ65" s="121" t="s">
        <v>120</v>
      </c>
      <c r="AR65" s="122"/>
      <c r="AS65" s="123">
        <v>0</v>
      </c>
      <c r="AT65" s="124">
        <f>ROUND(SUM(AV65:AW65),2)</f>
        <v>0</v>
      </c>
      <c r="AU65" s="125">
        <f>'PS 02 - Elektrotechnologi...'!P96</f>
        <v>0</v>
      </c>
      <c r="AV65" s="124">
        <f>'PS 02 - Elektrotechnologi...'!J33</f>
        <v>0</v>
      </c>
      <c r="AW65" s="124">
        <f>'PS 02 - Elektrotechnologi...'!J34</f>
        <v>0</v>
      </c>
      <c r="AX65" s="124">
        <f>'PS 02 - Elektrotechnologi...'!J35</f>
        <v>0</v>
      </c>
      <c r="AY65" s="124">
        <f>'PS 02 - Elektrotechnologi...'!J36</f>
        <v>0</v>
      </c>
      <c r="AZ65" s="124">
        <f>'PS 02 - Elektrotechnologi...'!F33</f>
        <v>0</v>
      </c>
      <c r="BA65" s="124">
        <f>'PS 02 - Elektrotechnologi...'!F34</f>
        <v>0</v>
      </c>
      <c r="BB65" s="124">
        <f>'PS 02 - Elektrotechnologi...'!F35</f>
        <v>0</v>
      </c>
      <c r="BC65" s="124">
        <f>'PS 02 - Elektrotechnologi...'!F36</f>
        <v>0</v>
      </c>
      <c r="BD65" s="126">
        <f>'PS 02 - Elektrotechnologi...'!F37</f>
        <v>0</v>
      </c>
      <c r="BE65" s="7"/>
      <c r="BT65" s="127" t="s">
        <v>83</v>
      </c>
      <c r="BV65" s="127" t="s">
        <v>78</v>
      </c>
      <c r="BW65" s="127" t="s">
        <v>124</v>
      </c>
      <c r="BX65" s="127" t="s">
        <v>5</v>
      </c>
      <c r="CL65" s="127" t="s">
        <v>19</v>
      </c>
      <c r="CM65" s="127" t="s">
        <v>86</v>
      </c>
    </row>
    <row r="66" s="7" customFormat="1" ht="16.5" customHeight="1">
      <c r="A66" s="128" t="s">
        <v>87</v>
      </c>
      <c r="B66" s="115"/>
      <c r="C66" s="116"/>
      <c r="D66" s="117" t="s">
        <v>125</v>
      </c>
      <c r="E66" s="117"/>
      <c r="F66" s="117"/>
      <c r="G66" s="117"/>
      <c r="H66" s="117"/>
      <c r="I66" s="118"/>
      <c r="J66" s="117" t="s">
        <v>126</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20">
        <f>'PS 03 - Elektronický zabe...'!J30</f>
        <v>0</v>
      </c>
      <c r="AH66" s="118"/>
      <c r="AI66" s="118"/>
      <c r="AJ66" s="118"/>
      <c r="AK66" s="118"/>
      <c r="AL66" s="118"/>
      <c r="AM66" s="118"/>
      <c r="AN66" s="120">
        <f>SUM(AG66,AT66)</f>
        <v>0</v>
      </c>
      <c r="AO66" s="118"/>
      <c r="AP66" s="118"/>
      <c r="AQ66" s="121" t="s">
        <v>120</v>
      </c>
      <c r="AR66" s="122"/>
      <c r="AS66" s="123">
        <v>0</v>
      </c>
      <c r="AT66" s="124">
        <f>ROUND(SUM(AV66:AW66),2)</f>
        <v>0</v>
      </c>
      <c r="AU66" s="125">
        <f>'PS 03 - Elektronický zabe...'!P83</f>
        <v>0</v>
      </c>
      <c r="AV66" s="124">
        <f>'PS 03 - Elektronický zabe...'!J33</f>
        <v>0</v>
      </c>
      <c r="AW66" s="124">
        <f>'PS 03 - Elektronický zabe...'!J34</f>
        <v>0</v>
      </c>
      <c r="AX66" s="124">
        <f>'PS 03 - Elektronický zabe...'!J35</f>
        <v>0</v>
      </c>
      <c r="AY66" s="124">
        <f>'PS 03 - Elektronický zabe...'!J36</f>
        <v>0</v>
      </c>
      <c r="AZ66" s="124">
        <f>'PS 03 - Elektronický zabe...'!F33</f>
        <v>0</v>
      </c>
      <c r="BA66" s="124">
        <f>'PS 03 - Elektronický zabe...'!F34</f>
        <v>0</v>
      </c>
      <c r="BB66" s="124">
        <f>'PS 03 - Elektronický zabe...'!F35</f>
        <v>0</v>
      </c>
      <c r="BC66" s="124">
        <f>'PS 03 - Elektronický zabe...'!F36</f>
        <v>0</v>
      </c>
      <c r="BD66" s="126">
        <f>'PS 03 - Elektronický zabe...'!F37</f>
        <v>0</v>
      </c>
      <c r="BE66" s="7"/>
      <c r="BT66" s="127" t="s">
        <v>83</v>
      </c>
      <c r="BV66" s="127" t="s">
        <v>78</v>
      </c>
      <c r="BW66" s="127" t="s">
        <v>127</v>
      </c>
      <c r="BX66" s="127" t="s">
        <v>5</v>
      </c>
      <c r="CL66" s="127" t="s">
        <v>19</v>
      </c>
      <c r="CM66" s="127" t="s">
        <v>86</v>
      </c>
    </row>
    <row r="67" s="7" customFormat="1" ht="16.5" customHeight="1">
      <c r="A67" s="128" t="s">
        <v>87</v>
      </c>
      <c r="B67" s="115"/>
      <c r="C67" s="116"/>
      <c r="D67" s="117" t="s">
        <v>128</v>
      </c>
      <c r="E67" s="117"/>
      <c r="F67" s="117"/>
      <c r="G67" s="117"/>
      <c r="H67" s="117"/>
      <c r="I67" s="118"/>
      <c r="J67" s="117" t="s">
        <v>129</v>
      </c>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20">
        <f>'VON - Vedlejší a ostatní ...'!J30</f>
        <v>0</v>
      </c>
      <c r="AH67" s="118"/>
      <c r="AI67" s="118"/>
      <c r="AJ67" s="118"/>
      <c r="AK67" s="118"/>
      <c r="AL67" s="118"/>
      <c r="AM67" s="118"/>
      <c r="AN67" s="120">
        <f>SUM(AG67,AT67)</f>
        <v>0</v>
      </c>
      <c r="AO67" s="118"/>
      <c r="AP67" s="118"/>
      <c r="AQ67" s="121" t="s">
        <v>128</v>
      </c>
      <c r="AR67" s="122"/>
      <c r="AS67" s="138">
        <v>0</v>
      </c>
      <c r="AT67" s="139">
        <f>ROUND(SUM(AV67:AW67),2)</f>
        <v>0</v>
      </c>
      <c r="AU67" s="140">
        <f>'VON - Vedlejší a ostatní ...'!P82</f>
        <v>0</v>
      </c>
      <c r="AV67" s="139">
        <f>'VON - Vedlejší a ostatní ...'!J33</f>
        <v>0</v>
      </c>
      <c r="AW67" s="139">
        <f>'VON - Vedlejší a ostatní ...'!J34</f>
        <v>0</v>
      </c>
      <c r="AX67" s="139">
        <f>'VON - Vedlejší a ostatní ...'!J35</f>
        <v>0</v>
      </c>
      <c r="AY67" s="139">
        <f>'VON - Vedlejší a ostatní ...'!J36</f>
        <v>0</v>
      </c>
      <c r="AZ67" s="139">
        <f>'VON - Vedlejší a ostatní ...'!F33</f>
        <v>0</v>
      </c>
      <c r="BA67" s="139">
        <f>'VON - Vedlejší a ostatní ...'!F34</f>
        <v>0</v>
      </c>
      <c r="BB67" s="139">
        <f>'VON - Vedlejší a ostatní ...'!F35</f>
        <v>0</v>
      </c>
      <c r="BC67" s="139">
        <f>'VON - Vedlejší a ostatní ...'!F36</f>
        <v>0</v>
      </c>
      <c r="BD67" s="141">
        <f>'VON - Vedlejší a ostatní ...'!F37</f>
        <v>0</v>
      </c>
      <c r="BE67" s="7"/>
      <c r="BT67" s="127" t="s">
        <v>83</v>
      </c>
      <c r="BV67" s="127" t="s">
        <v>78</v>
      </c>
      <c r="BW67" s="127" t="s">
        <v>130</v>
      </c>
      <c r="BX67" s="127" t="s">
        <v>5</v>
      </c>
      <c r="CL67" s="127" t="s">
        <v>19</v>
      </c>
      <c r="CM67" s="127" t="s">
        <v>86</v>
      </c>
    </row>
    <row r="68" s="2" customFormat="1" ht="30" customHeight="1">
      <c r="A68" s="42"/>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8"/>
      <c r="AS68" s="42"/>
      <c r="AT68" s="42"/>
      <c r="AU68" s="42"/>
      <c r="AV68" s="42"/>
      <c r="AW68" s="42"/>
      <c r="AX68" s="42"/>
      <c r="AY68" s="42"/>
      <c r="AZ68" s="42"/>
      <c r="BA68" s="42"/>
      <c r="BB68" s="42"/>
      <c r="BC68" s="42"/>
      <c r="BD68" s="42"/>
      <c r="BE68" s="42"/>
    </row>
    <row r="69" s="2" customFormat="1" ht="6.96" customHeight="1">
      <c r="A69" s="42"/>
      <c r="B69" s="63"/>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48"/>
      <c r="AS69" s="42"/>
      <c r="AT69" s="42"/>
      <c r="AU69" s="42"/>
      <c r="AV69" s="42"/>
      <c r="AW69" s="42"/>
      <c r="AX69" s="42"/>
      <c r="AY69" s="42"/>
      <c r="AZ69" s="42"/>
      <c r="BA69" s="42"/>
      <c r="BB69" s="42"/>
      <c r="BC69" s="42"/>
      <c r="BD69" s="42"/>
      <c r="BE69" s="42"/>
    </row>
  </sheetData>
  <sheetProtection sheet="1" formatColumns="0" formatRows="0" objects="1" scenarios="1" spinCount="100000" saltValue="0YpDZqHPXFhQnrhsrAMHUUA5dZN0kR8zuzOqAntgCtkvozcf+KGcuPV2ySjjzELDB32SsWIlesol2DYNstdIIg==" hashValue="uJRe8rqnzgB+1puZwrWfkl/1H4Gaw8clTB9Fy8cnnXvfqmrV0AZRVBpBaNbucnVESavfAN8FxIPxP1PZ6Ezl/g==" algorithmName="SHA-512" password="CC35"/>
  <mergeCells count="90">
    <mergeCell ref="C52:G52"/>
    <mergeCell ref="D59:H59"/>
    <mergeCell ref="D55:H55"/>
    <mergeCell ref="D61:H61"/>
    <mergeCell ref="D62:H62"/>
    <mergeCell ref="D60:H60"/>
    <mergeCell ref="D63:H63"/>
    <mergeCell ref="D64:H64"/>
    <mergeCell ref="E57:I57"/>
    <mergeCell ref="E58:I58"/>
    <mergeCell ref="E56:I56"/>
    <mergeCell ref="I52:AF52"/>
    <mergeCell ref="J62:AF62"/>
    <mergeCell ref="J63:AF63"/>
    <mergeCell ref="J59:AF59"/>
    <mergeCell ref="J61:AF61"/>
    <mergeCell ref="J60:AF60"/>
    <mergeCell ref="J64:AF64"/>
    <mergeCell ref="J55:AF55"/>
    <mergeCell ref="K58:AF58"/>
    <mergeCell ref="K56:AF56"/>
    <mergeCell ref="K57:AF57"/>
    <mergeCell ref="L45:AO45"/>
    <mergeCell ref="D65:H65"/>
    <mergeCell ref="J65:AF65"/>
    <mergeCell ref="D66:H66"/>
    <mergeCell ref="J66:AF66"/>
    <mergeCell ref="D67:H67"/>
    <mergeCell ref="J67:AF67"/>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2:AM62"/>
    <mergeCell ref="AG63:AM63"/>
    <mergeCell ref="AG64:AM64"/>
    <mergeCell ref="AG60:AM60"/>
    <mergeCell ref="AG59:AM59"/>
    <mergeCell ref="AG58:AM58"/>
    <mergeCell ref="AG57:AM57"/>
    <mergeCell ref="AG56:AM56"/>
    <mergeCell ref="AG55:AM55"/>
    <mergeCell ref="AG52:AM52"/>
    <mergeCell ref="AM47:AN47"/>
    <mergeCell ref="AM49:AP49"/>
    <mergeCell ref="AM50:AP50"/>
    <mergeCell ref="AN52:AP52"/>
    <mergeCell ref="AN63:AP63"/>
    <mergeCell ref="AN58:AP58"/>
    <mergeCell ref="AN62:AP62"/>
    <mergeCell ref="AN61:AP61"/>
    <mergeCell ref="AN55:AP55"/>
    <mergeCell ref="AN56:AP56"/>
    <mergeCell ref="AN60:AP60"/>
    <mergeCell ref="AN57:AP57"/>
    <mergeCell ref="AN59:AP59"/>
    <mergeCell ref="AN64:AP64"/>
    <mergeCell ref="AS49:AT51"/>
    <mergeCell ref="AN65:AP65"/>
    <mergeCell ref="AG65:AM65"/>
    <mergeCell ref="AN66:AP66"/>
    <mergeCell ref="AG66:AM66"/>
    <mergeCell ref="AN67:AP67"/>
    <mergeCell ref="AG67:AM67"/>
    <mergeCell ref="AN54:AP54"/>
  </mergeCells>
  <hyperlinks>
    <hyperlink ref="A56" location="'D.1.1 - Architektonicko-s...'!C2" display="/"/>
    <hyperlink ref="A57" location="'D.1.4 - Vzduchotechnika'!C2" display="/"/>
    <hyperlink ref="A58" location="'D.1.5 - Silnoproudá elekt...'!C2" display="/"/>
    <hyperlink ref="A59" location="'SO 02 - Venkovní rozvody NN'!C2" display="/"/>
    <hyperlink ref="A60" location="'SO 03 - Stožár'!C2" display="/"/>
    <hyperlink ref="A61" location="'SO 04 - Komunikace a zpev...'!C2" display="/"/>
    <hyperlink ref="A62" location="'SO 05 - Oplocení'!C2" display="/"/>
    <hyperlink ref="A63" location="'SO 06 - Sadové úpravy'!C2" display="/"/>
    <hyperlink ref="A64" location="'PS 01 - Strojně technolog...'!C2" display="/"/>
    <hyperlink ref="A65" location="'PS 02 - Elektrotechnologi...'!C2" display="/"/>
    <hyperlink ref="A66" location="'PS 03 - Elektronický zabe...'!C2" display="/"/>
    <hyperlink ref="A67"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91</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1" customFormat="1" ht="12" customHeight="1">
      <c r="B8" s="24"/>
      <c r="D8" s="146" t="s">
        <v>132</v>
      </c>
      <c r="L8" s="24"/>
    </row>
    <row r="9" s="2" customFormat="1" ht="16.5" customHeight="1">
      <c r="A9" s="42"/>
      <c r="B9" s="48"/>
      <c r="C9" s="42"/>
      <c r="D9" s="42"/>
      <c r="E9" s="147" t="s">
        <v>133</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134</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135</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85</v>
      </c>
      <c r="G13" s="42"/>
      <c r="H13" s="42"/>
      <c r="I13" s="146" t="s">
        <v>20</v>
      </c>
      <c r="J13" s="137" t="s">
        <v>19</v>
      </c>
      <c r="K13" s="42"/>
      <c r="L13" s="148"/>
      <c r="S13" s="42"/>
      <c r="T13" s="42"/>
      <c r="U13" s="42"/>
      <c r="V13" s="42"/>
      <c r="W13" s="42"/>
      <c r="X13" s="42"/>
      <c r="Y13" s="42"/>
      <c r="Z13" s="42"/>
      <c r="AA13" s="42"/>
      <c r="AB13" s="42"/>
      <c r="AC13" s="42"/>
      <c r="AD13" s="42"/>
      <c r="AE13" s="42"/>
    </row>
    <row r="14" s="2" customFormat="1" ht="12" customHeight="1">
      <c r="A14" s="42"/>
      <c r="B14" s="48"/>
      <c r="C14" s="42"/>
      <c r="D14" s="146" t="s">
        <v>21</v>
      </c>
      <c r="E14" s="42"/>
      <c r="F14" s="137" t="s">
        <v>136</v>
      </c>
      <c r="G14" s="42"/>
      <c r="H14" s="42"/>
      <c r="I14" s="146" t="s">
        <v>23</v>
      </c>
      <c r="J14" s="150" t="str">
        <f>'Rekapitulace stavby'!AN8</f>
        <v>22. 2. 2024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25</v>
      </c>
      <c r="E16" s="42"/>
      <c r="F16" s="42"/>
      <c r="G16" s="42"/>
      <c r="H16" s="42"/>
      <c r="I16" s="146" t="s">
        <v>26</v>
      </c>
      <c r="J16" s="137" t="s">
        <v>27</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137</v>
      </c>
      <c r="F17" s="42"/>
      <c r="G17" s="42"/>
      <c r="H17" s="42"/>
      <c r="I17" s="146" t="s">
        <v>29</v>
      </c>
      <c r="J17" s="137" t="s">
        <v>30</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31</v>
      </c>
      <c r="E19" s="42"/>
      <c r="F19" s="42"/>
      <c r="G19" s="42"/>
      <c r="H19" s="42"/>
      <c r="I19" s="146" t="s">
        <v>26</v>
      </c>
      <c r="J19" s="37"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6" t="s">
        <v>29</v>
      </c>
      <c r="J20" s="37"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33</v>
      </c>
      <c r="E22" s="42"/>
      <c r="F22" s="42"/>
      <c r="G22" s="42"/>
      <c r="H22" s="42"/>
      <c r="I22" s="146" t="s">
        <v>26</v>
      </c>
      <c r="J22" s="137" t="s">
        <v>34</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138</v>
      </c>
      <c r="F23" s="42"/>
      <c r="G23" s="42"/>
      <c r="H23" s="42"/>
      <c r="I23" s="146" t="s">
        <v>29</v>
      </c>
      <c r="J23" s="137" t="s">
        <v>36</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38</v>
      </c>
      <c r="E25" s="42"/>
      <c r="F25" s="42"/>
      <c r="G25" s="42"/>
      <c r="H25" s="42"/>
      <c r="I25" s="146" t="s">
        <v>26</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29</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ROUND(J109,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ROUND((SUM(BE109:BE1545)),  2)</f>
        <v>0</v>
      </c>
      <c r="G35" s="42"/>
      <c r="H35" s="42"/>
      <c r="I35" s="161">
        <v>0.20999999999999999</v>
      </c>
      <c r="J35" s="160">
        <f>ROUND(((SUM(BE109:BE1545))*I35),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ROUND((SUM(BF109:BF1545)),  2)</f>
        <v>0</v>
      </c>
      <c r="G36" s="42"/>
      <c r="H36" s="42"/>
      <c r="I36" s="161">
        <v>0.12</v>
      </c>
      <c r="J36" s="160">
        <f>ROUND(((SUM(BF109:BF1545))*I36),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ROUND((SUM(BG109:BG1545)),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ROUND((SUM(BH109:BH1545)),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ROUND((SUM(BI109:BI1545)),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7" t="s">
        <v>139</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Oprava VDJ Koudelka I. p.č. 3596/4, 3596/2, k.ú.Holice v Čechách Holice</v>
      </c>
      <c r="F50" s="36"/>
      <c r="G50" s="36"/>
      <c r="H50" s="36"/>
      <c r="I50" s="44"/>
      <c r="J50" s="44"/>
      <c r="K50" s="44"/>
      <c r="L50" s="148"/>
      <c r="S50" s="42"/>
      <c r="T50" s="42"/>
      <c r="U50" s="42"/>
      <c r="V50" s="42"/>
      <c r="W50" s="42"/>
      <c r="X50" s="42"/>
      <c r="Y50" s="42"/>
      <c r="Z50" s="42"/>
      <c r="AA50" s="42"/>
      <c r="AB50" s="42"/>
      <c r="AC50" s="42"/>
      <c r="AD50" s="42"/>
      <c r="AE50" s="42"/>
    </row>
    <row r="51" s="1" customFormat="1" ht="12" customHeight="1">
      <c r="B51" s="25"/>
      <c r="C51" s="36" t="s">
        <v>132</v>
      </c>
      <c r="D51" s="26"/>
      <c r="E51" s="26"/>
      <c r="F51" s="26"/>
      <c r="G51" s="26"/>
      <c r="H51" s="26"/>
      <c r="I51" s="26"/>
      <c r="J51" s="26"/>
      <c r="K51" s="26"/>
      <c r="L51" s="24"/>
    </row>
    <row r="52" s="2" customFormat="1" ht="16.5" customHeight="1">
      <c r="A52" s="42"/>
      <c r="B52" s="43"/>
      <c r="C52" s="44"/>
      <c r="D52" s="44"/>
      <c r="E52" s="173" t="s">
        <v>133</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6" t="s">
        <v>134</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D.1.1 - Architektonicko-stavební řešení</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k.ú. Holice v Čechách p.č.3596/4 3596/2</v>
      </c>
      <c r="G56" s="44"/>
      <c r="H56" s="44"/>
      <c r="I56" s="36" t="s">
        <v>23</v>
      </c>
      <c r="J56" s="76" t="str">
        <f>IF(J14="","",J14)</f>
        <v>22. 2. 2024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Vodovody a kanalizace Pardubice, a.s.</v>
      </c>
      <c r="G58" s="44"/>
      <c r="H58" s="44"/>
      <c r="I58" s="36" t="s">
        <v>33</v>
      </c>
      <c r="J58" s="40" t="str">
        <f>E23</f>
        <v>BKN spol.s r.o., Vladislavova 29 56601 Vysoké Mýto</v>
      </c>
      <c r="K58" s="44"/>
      <c r="L58" s="148"/>
      <c r="S58" s="42"/>
      <c r="T58" s="42"/>
      <c r="U58" s="42"/>
      <c r="V58" s="42"/>
      <c r="W58" s="42"/>
      <c r="X58" s="42"/>
      <c r="Y58" s="42"/>
      <c r="Z58" s="42"/>
      <c r="AA58" s="42"/>
      <c r="AB58" s="42"/>
      <c r="AC58" s="42"/>
      <c r="AD58" s="42"/>
      <c r="AE58" s="42"/>
    </row>
    <row r="59" s="2" customFormat="1" ht="15.15" customHeight="1">
      <c r="A59" s="42"/>
      <c r="B59" s="43"/>
      <c r="C59" s="36" t="s">
        <v>31</v>
      </c>
      <c r="D59" s="44"/>
      <c r="E59" s="44"/>
      <c r="F59" s="31" t="str">
        <f>IF(E20="","",E20)</f>
        <v>Vyplň údaj</v>
      </c>
      <c r="G59" s="44"/>
      <c r="H59" s="44"/>
      <c r="I59" s="36" t="s">
        <v>38</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140</v>
      </c>
      <c r="D61" s="175"/>
      <c r="E61" s="175"/>
      <c r="F61" s="175"/>
      <c r="G61" s="175"/>
      <c r="H61" s="175"/>
      <c r="I61" s="175"/>
      <c r="J61" s="176" t="s">
        <v>141</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J109</f>
        <v>0</v>
      </c>
      <c r="K63" s="44"/>
      <c r="L63" s="148"/>
      <c r="S63" s="42"/>
      <c r="T63" s="42"/>
      <c r="U63" s="42"/>
      <c r="V63" s="42"/>
      <c r="W63" s="42"/>
      <c r="X63" s="42"/>
      <c r="Y63" s="42"/>
      <c r="Z63" s="42"/>
      <c r="AA63" s="42"/>
      <c r="AB63" s="42"/>
      <c r="AC63" s="42"/>
      <c r="AD63" s="42"/>
      <c r="AE63" s="42"/>
      <c r="AU63" s="21" t="s">
        <v>142</v>
      </c>
    </row>
    <row r="64" s="9" customFormat="1" ht="24.96" customHeight="1">
      <c r="A64" s="9"/>
      <c r="B64" s="178"/>
      <c r="C64" s="179"/>
      <c r="D64" s="180" t="s">
        <v>143</v>
      </c>
      <c r="E64" s="181"/>
      <c r="F64" s="181"/>
      <c r="G64" s="181"/>
      <c r="H64" s="181"/>
      <c r="I64" s="181"/>
      <c r="J64" s="182">
        <f>J110</f>
        <v>0</v>
      </c>
      <c r="K64" s="179"/>
      <c r="L64" s="183"/>
      <c r="S64" s="9"/>
      <c r="T64" s="9"/>
      <c r="U64" s="9"/>
      <c r="V64" s="9"/>
      <c r="W64" s="9"/>
      <c r="X64" s="9"/>
      <c r="Y64" s="9"/>
      <c r="Z64" s="9"/>
      <c r="AA64" s="9"/>
      <c r="AB64" s="9"/>
      <c r="AC64" s="9"/>
      <c r="AD64" s="9"/>
      <c r="AE64" s="9"/>
    </row>
    <row r="65" s="10" customFormat="1" ht="19.92" customHeight="1">
      <c r="A65" s="10"/>
      <c r="B65" s="184"/>
      <c r="C65" s="129"/>
      <c r="D65" s="185" t="s">
        <v>144</v>
      </c>
      <c r="E65" s="186"/>
      <c r="F65" s="186"/>
      <c r="G65" s="186"/>
      <c r="H65" s="186"/>
      <c r="I65" s="186"/>
      <c r="J65" s="187">
        <f>J111</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145</v>
      </c>
      <c r="E66" s="186"/>
      <c r="F66" s="186"/>
      <c r="G66" s="186"/>
      <c r="H66" s="186"/>
      <c r="I66" s="186"/>
      <c r="J66" s="187">
        <f>J282</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146</v>
      </c>
      <c r="E67" s="186"/>
      <c r="F67" s="186"/>
      <c r="G67" s="186"/>
      <c r="H67" s="186"/>
      <c r="I67" s="186"/>
      <c r="J67" s="187">
        <f>J295</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147</v>
      </c>
      <c r="E68" s="186"/>
      <c r="F68" s="186"/>
      <c r="G68" s="186"/>
      <c r="H68" s="186"/>
      <c r="I68" s="186"/>
      <c r="J68" s="187">
        <f>J334</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148</v>
      </c>
      <c r="E69" s="186"/>
      <c r="F69" s="186"/>
      <c r="G69" s="186"/>
      <c r="H69" s="186"/>
      <c r="I69" s="186"/>
      <c r="J69" s="187">
        <f>J435</f>
        <v>0</v>
      </c>
      <c r="K69" s="129"/>
      <c r="L69" s="188"/>
      <c r="S69" s="10"/>
      <c r="T69" s="10"/>
      <c r="U69" s="10"/>
      <c r="V69" s="10"/>
      <c r="W69" s="10"/>
      <c r="X69" s="10"/>
      <c r="Y69" s="10"/>
      <c r="Z69" s="10"/>
      <c r="AA69" s="10"/>
      <c r="AB69" s="10"/>
      <c r="AC69" s="10"/>
      <c r="AD69" s="10"/>
      <c r="AE69" s="10"/>
    </row>
    <row r="70" s="10" customFormat="1" ht="19.92" customHeight="1">
      <c r="A70" s="10"/>
      <c r="B70" s="184"/>
      <c r="C70" s="129"/>
      <c r="D70" s="185" t="s">
        <v>149</v>
      </c>
      <c r="E70" s="186"/>
      <c r="F70" s="186"/>
      <c r="G70" s="186"/>
      <c r="H70" s="186"/>
      <c r="I70" s="186"/>
      <c r="J70" s="187">
        <f>J469</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150</v>
      </c>
      <c r="E71" s="186"/>
      <c r="F71" s="186"/>
      <c r="G71" s="186"/>
      <c r="H71" s="186"/>
      <c r="I71" s="186"/>
      <c r="J71" s="187">
        <f>J481</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151</v>
      </c>
      <c r="E72" s="186"/>
      <c r="F72" s="186"/>
      <c r="G72" s="186"/>
      <c r="H72" s="186"/>
      <c r="I72" s="186"/>
      <c r="J72" s="187">
        <f>J678</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152</v>
      </c>
      <c r="E73" s="186"/>
      <c r="F73" s="186"/>
      <c r="G73" s="186"/>
      <c r="H73" s="186"/>
      <c r="I73" s="186"/>
      <c r="J73" s="187">
        <f>J1047</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153</v>
      </c>
      <c r="E74" s="186"/>
      <c r="F74" s="186"/>
      <c r="G74" s="186"/>
      <c r="H74" s="186"/>
      <c r="I74" s="186"/>
      <c r="J74" s="187">
        <f>J1086</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154</v>
      </c>
      <c r="E75" s="186"/>
      <c r="F75" s="186"/>
      <c r="G75" s="186"/>
      <c r="H75" s="186"/>
      <c r="I75" s="186"/>
      <c r="J75" s="187">
        <f>J1103</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155</v>
      </c>
      <c r="E76" s="186"/>
      <c r="F76" s="186"/>
      <c r="G76" s="186"/>
      <c r="H76" s="186"/>
      <c r="I76" s="186"/>
      <c r="J76" s="187">
        <f>J1128</f>
        <v>0</v>
      </c>
      <c r="K76" s="129"/>
      <c r="L76" s="188"/>
      <c r="S76" s="10"/>
      <c r="T76" s="10"/>
      <c r="U76" s="10"/>
      <c r="V76" s="10"/>
      <c r="W76" s="10"/>
      <c r="X76" s="10"/>
      <c r="Y76" s="10"/>
      <c r="Z76" s="10"/>
      <c r="AA76" s="10"/>
      <c r="AB76" s="10"/>
      <c r="AC76" s="10"/>
      <c r="AD76" s="10"/>
      <c r="AE76" s="10"/>
    </row>
    <row r="77" s="9" customFormat="1" ht="24.96" customHeight="1">
      <c r="A77" s="9"/>
      <c r="B77" s="178"/>
      <c r="C77" s="179"/>
      <c r="D77" s="180" t="s">
        <v>156</v>
      </c>
      <c r="E77" s="181"/>
      <c r="F77" s="181"/>
      <c r="G77" s="181"/>
      <c r="H77" s="181"/>
      <c r="I77" s="181"/>
      <c r="J77" s="182">
        <f>J1131</f>
        <v>0</v>
      </c>
      <c r="K77" s="179"/>
      <c r="L77" s="183"/>
      <c r="S77" s="9"/>
      <c r="T77" s="9"/>
      <c r="U77" s="9"/>
      <c r="V77" s="9"/>
      <c r="W77" s="9"/>
      <c r="X77" s="9"/>
      <c r="Y77" s="9"/>
      <c r="Z77" s="9"/>
      <c r="AA77" s="9"/>
      <c r="AB77" s="9"/>
      <c r="AC77" s="9"/>
      <c r="AD77" s="9"/>
      <c r="AE77" s="9"/>
    </row>
    <row r="78" s="10" customFormat="1" ht="19.92" customHeight="1">
      <c r="A78" s="10"/>
      <c r="B78" s="184"/>
      <c r="C78" s="129"/>
      <c r="D78" s="185" t="s">
        <v>157</v>
      </c>
      <c r="E78" s="186"/>
      <c r="F78" s="186"/>
      <c r="G78" s="186"/>
      <c r="H78" s="186"/>
      <c r="I78" s="186"/>
      <c r="J78" s="187">
        <f>J1132</f>
        <v>0</v>
      </c>
      <c r="K78" s="129"/>
      <c r="L78" s="188"/>
      <c r="S78" s="10"/>
      <c r="T78" s="10"/>
      <c r="U78" s="10"/>
      <c r="V78" s="10"/>
      <c r="W78" s="10"/>
      <c r="X78" s="10"/>
      <c r="Y78" s="10"/>
      <c r="Z78" s="10"/>
      <c r="AA78" s="10"/>
      <c r="AB78" s="10"/>
      <c r="AC78" s="10"/>
      <c r="AD78" s="10"/>
      <c r="AE78" s="10"/>
    </row>
    <row r="79" s="10" customFormat="1" ht="19.92" customHeight="1">
      <c r="A79" s="10"/>
      <c r="B79" s="184"/>
      <c r="C79" s="129"/>
      <c r="D79" s="185" t="s">
        <v>158</v>
      </c>
      <c r="E79" s="186"/>
      <c r="F79" s="186"/>
      <c r="G79" s="186"/>
      <c r="H79" s="186"/>
      <c r="I79" s="186"/>
      <c r="J79" s="187">
        <f>J1218</f>
        <v>0</v>
      </c>
      <c r="K79" s="129"/>
      <c r="L79" s="188"/>
      <c r="S79" s="10"/>
      <c r="T79" s="10"/>
      <c r="U79" s="10"/>
      <c r="V79" s="10"/>
      <c r="W79" s="10"/>
      <c r="X79" s="10"/>
      <c r="Y79" s="10"/>
      <c r="Z79" s="10"/>
      <c r="AA79" s="10"/>
      <c r="AB79" s="10"/>
      <c r="AC79" s="10"/>
      <c r="AD79" s="10"/>
      <c r="AE79" s="10"/>
    </row>
    <row r="80" s="10" customFormat="1" ht="19.92" customHeight="1">
      <c r="A80" s="10"/>
      <c r="B80" s="184"/>
      <c r="C80" s="129"/>
      <c r="D80" s="185" t="s">
        <v>159</v>
      </c>
      <c r="E80" s="186"/>
      <c r="F80" s="186"/>
      <c r="G80" s="186"/>
      <c r="H80" s="186"/>
      <c r="I80" s="186"/>
      <c r="J80" s="187">
        <f>J1286</f>
        <v>0</v>
      </c>
      <c r="K80" s="129"/>
      <c r="L80" s="188"/>
      <c r="S80" s="10"/>
      <c r="T80" s="10"/>
      <c r="U80" s="10"/>
      <c r="V80" s="10"/>
      <c r="W80" s="10"/>
      <c r="X80" s="10"/>
      <c r="Y80" s="10"/>
      <c r="Z80" s="10"/>
      <c r="AA80" s="10"/>
      <c r="AB80" s="10"/>
      <c r="AC80" s="10"/>
      <c r="AD80" s="10"/>
      <c r="AE80" s="10"/>
    </row>
    <row r="81" s="10" customFormat="1" ht="19.92" customHeight="1">
      <c r="A81" s="10"/>
      <c r="B81" s="184"/>
      <c r="C81" s="129"/>
      <c r="D81" s="185" t="s">
        <v>160</v>
      </c>
      <c r="E81" s="186"/>
      <c r="F81" s="186"/>
      <c r="G81" s="186"/>
      <c r="H81" s="186"/>
      <c r="I81" s="186"/>
      <c r="J81" s="187">
        <f>J1351</f>
        <v>0</v>
      </c>
      <c r="K81" s="129"/>
      <c r="L81" s="188"/>
      <c r="S81" s="10"/>
      <c r="T81" s="10"/>
      <c r="U81" s="10"/>
      <c r="V81" s="10"/>
      <c r="W81" s="10"/>
      <c r="X81" s="10"/>
      <c r="Y81" s="10"/>
      <c r="Z81" s="10"/>
      <c r="AA81" s="10"/>
      <c r="AB81" s="10"/>
      <c r="AC81" s="10"/>
      <c r="AD81" s="10"/>
      <c r="AE81" s="10"/>
    </row>
    <row r="82" s="10" customFormat="1" ht="19.92" customHeight="1">
      <c r="A82" s="10"/>
      <c r="B82" s="184"/>
      <c r="C82" s="129"/>
      <c r="D82" s="185" t="s">
        <v>161</v>
      </c>
      <c r="E82" s="186"/>
      <c r="F82" s="186"/>
      <c r="G82" s="186"/>
      <c r="H82" s="186"/>
      <c r="I82" s="186"/>
      <c r="J82" s="187">
        <f>J1356</f>
        <v>0</v>
      </c>
      <c r="K82" s="129"/>
      <c r="L82" s="188"/>
      <c r="S82" s="10"/>
      <c r="T82" s="10"/>
      <c r="U82" s="10"/>
      <c r="V82" s="10"/>
      <c r="W82" s="10"/>
      <c r="X82" s="10"/>
      <c r="Y82" s="10"/>
      <c r="Z82" s="10"/>
      <c r="AA82" s="10"/>
      <c r="AB82" s="10"/>
      <c r="AC82" s="10"/>
      <c r="AD82" s="10"/>
      <c r="AE82" s="10"/>
    </row>
    <row r="83" s="10" customFormat="1" ht="19.92" customHeight="1">
      <c r="A83" s="10"/>
      <c r="B83" s="184"/>
      <c r="C83" s="129"/>
      <c r="D83" s="185" t="s">
        <v>162</v>
      </c>
      <c r="E83" s="186"/>
      <c r="F83" s="186"/>
      <c r="G83" s="186"/>
      <c r="H83" s="186"/>
      <c r="I83" s="186"/>
      <c r="J83" s="187">
        <f>J1385</f>
        <v>0</v>
      </c>
      <c r="K83" s="129"/>
      <c r="L83" s="188"/>
      <c r="S83" s="10"/>
      <c r="T83" s="10"/>
      <c r="U83" s="10"/>
      <c r="V83" s="10"/>
      <c r="W83" s="10"/>
      <c r="X83" s="10"/>
      <c r="Y83" s="10"/>
      <c r="Z83" s="10"/>
      <c r="AA83" s="10"/>
      <c r="AB83" s="10"/>
      <c r="AC83" s="10"/>
      <c r="AD83" s="10"/>
      <c r="AE83" s="10"/>
    </row>
    <row r="84" s="10" customFormat="1" ht="19.92" customHeight="1">
      <c r="A84" s="10"/>
      <c r="B84" s="184"/>
      <c r="C84" s="129"/>
      <c r="D84" s="185" t="s">
        <v>163</v>
      </c>
      <c r="E84" s="186"/>
      <c r="F84" s="186"/>
      <c r="G84" s="186"/>
      <c r="H84" s="186"/>
      <c r="I84" s="186"/>
      <c r="J84" s="187">
        <f>J1397</f>
        <v>0</v>
      </c>
      <c r="K84" s="129"/>
      <c r="L84" s="188"/>
      <c r="S84" s="10"/>
      <c r="T84" s="10"/>
      <c r="U84" s="10"/>
      <c r="V84" s="10"/>
      <c r="W84" s="10"/>
      <c r="X84" s="10"/>
      <c r="Y84" s="10"/>
      <c r="Z84" s="10"/>
      <c r="AA84" s="10"/>
      <c r="AB84" s="10"/>
      <c r="AC84" s="10"/>
      <c r="AD84" s="10"/>
      <c r="AE84" s="10"/>
    </row>
    <row r="85" s="10" customFormat="1" ht="19.92" customHeight="1">
      <c r="A85" s="10"/>
      <c r="B85" s="184"/>
      <c r="C85" s="129"/>
      <c r="D85" s="185" t="s">
        <v>164</v>
      </c>
      <c r="E85" s="186"/>
      <c r="F85" s="186"/>
      <c r="G85" s="186"/>
      <c r="H85" s="186"/>
      <c r="I85" s="186"/>
      <c r="J85" s="187">
        <f>J1465</f>
        <v>0</v>
      </c>
      <c r="K85" s="129"/>
      <c r="L85" s="188"/>
      <c r="S85" s="10"/>
      <c r="T85" s="10"/>
      <c r="U85" s="10"/>
      <c r="V85" s="10"/>
      <c r="W85" s="10"/>
      <c r="X85" s="10"/>
      <c r="Y85" s="10"/>
      <c r="Z85" s="10"/>
      <c r="AA85" s="10"/>
      <c r="AB85" s="10"/>
      <c r="AC85" s="10"/>
      <c r="AD85" s="10"/>
      <c r="AE85" s="10"/>
    </row>
    <row r="86" s="10" customFormat="1" ht="19.92" customHeight="1">
      <c r="A86" s="10"/>
      <c r="B86" s="184"/>
      <c r="C86" s="129"/>
      <c r="D86" s="185" t="s">
        <v>165</v>
      </c>
      <c r="E86" s="186"/>
      <c r="F86" s="186"/>
      <c r="G86" s="186"/>
      <c r="H86" s="186"/>
      <c r="I86" s="186"/>
      <c r="J86" s="187">
        <f>J1489</f>
        <v>0</v>
      </c>
      <c r="K86" s="129"/>
      <c r="L86" s="188"/>
      <c r="S86" s="10"/>
      <c r="T86" s="10"/>
      <c r="U86" s="10"/>
      <c r="V86" s="10"/>
      <c r="W86" s="10"/>
      <c r="X86" s="10"/>
      <c r="Y86" s="10"/>
      <c r="Z86" s="10"/>
      <c r="AA86" s="10"/>
      <c r="AB86" s="10"/>
      <c r="AC86" s="10"/>
      <c r="AD86" s="10"/>
      <c r="AE86" s="10"/>
    </row>
    <row r="87" s="10" customFormat="1" ht="19.92" customHeight="1">
      <c r="A87" s="10"/>
      <c r="B87" s="184"/>
      <c r="C87" s="129"/>
      <c r="D87" s="185" t="s">
        <v>166</v>
      </c>
      <c r="E87" s="186"/>
      <c r="F87" s="186"/>
      <c r="G87" s="186"/>
      <c r="H87" s="186"/>
      <c r="I87" s="186"/>
      <c r="J87" s="187">
        <f>J1513</f>
        <v>0</v>
      </c>
      <c r="K87" s="129"/>
      <c r="L87" s="188"/>
      <c r="S87" s="10"/>
      <c r="T87" s="10"/>
      <c r="U87" s="10"/>
      <c r="V87" s="10"/>
      <c r="W87" s="10"/>
      <c r="X87" s="10"/>
      <c r="Y87" s="10"/>
      <c r="Z87" s="10"/>
      <c r="AA87" s="10"/>
      <c r="AB87" s="10"/>
      <c r="AC87" s="10"/>
      <c r="AD87" s="10"/>
      <c r="AE87" s="10"/>
    </row>
    <row r="88" s="2" customFormat="1" ht="21.84"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6.96" customHeight="1">
      <c r="A89" s="42"/>
      <c r="B89" s="63"/>
      <c r="C89" s="64"/>
      <c r="D89" s="64"/>
      <c r="E89" s="64"/>
      <c r="F89" s="64"/>
      <c r="G89" s="64"/>
      <c r="H89" s="64"/>
      <c r="I89" s="64"/>
      <c r="J89" s="64"/>
      <c r="K89" s="64"/>
      <c r="L89" s="148"/>
      <c r="S89" s="42"/>
      <c r="T89" s="42"/>
      <c r="U89" s="42"/>
      <c r="V89" s="42"/>
      <c r="W89" s="42"/>
      <c r="X89" s="42"/>
      <c r="Y89" s="42"/>
      <c r="Z89" s="42"/>
      <c r="AA89" s="42"/>
      <c r="AB89" s="42"/>
      <c r="AC89" s="42"/>
      <c r="AD89" s="42"/>
      <c r="AE89" s="42"/>
    </row>
    <row r="93" s="2" customFormat="1" ht="6.96" customHeight="1">
      <c r="A93" s="42"/>
      <c r="B93" s="65"/>
      <c r="C93" s="66"/>
      <c r="D93" s="66"/>
      <c r="E93" s="66"/>
      <c r="F93" s="66"/>
      <c r="G93" s="66"/>
      <c r="H93" s="66"/>
      <c r="I93" s="66"/>
      <c r="J93" s="66"/>
      <c r="K93" s="66"/>
      <c r="L93" s="148"/>
      <c r="S93" s="42"/>
      <c r="T93" s="42"/>
      <c r="U93" s="42"/>
      <c r="V93" s="42"/>
      <c r="W93" s="42"/>
      <c r="X93" s="42"/>
      <c r="Y93" s="42"/>
      <c r="Z93" s="42"/>
      <c r="AA93" s="42"/>
      <c r="AB93" s="42"/>
      <c r="AC93" s="42"/>
      <c r="AD93" s="42"/>
      <c r="AE93" s="42"/>
    </row>
    <row r="94" s="2" customFormat="1" ht="24.96" customHeight="1">
      <c r="A94" s="42"/>
      <c r="B94" s="43"/>
      <c r="C94" s="27" t="s">
        <v>167</v>
      </c>
      <c r="D94" s="44"/>
      <c r="E94" s="44"/>
      <c r="F94" s="44"/>
      <c r="G94" s="44"/>
      <c r="H94" s="44"/>
      <c r="I94" s="44"/>
      <c r="J94" s="44"/>
      <c r="K94" s="44"/>
      <c r="L94" s="148"/>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48"/>
      <c r="S95" s="42"/>
      <c r="T95" s="42"/>
      <c r="U95" s="42"/>
      <c r="V95" s="42"/>
      <c r="W95" s="42"/>
      <c r="X95" s="42"/>
      <c r="Y95" s="42"/>
      <c r="Z95" s="42"/>
      <c r="AA95" s="42"/>
      <c r="AB95" s="42"/>
      <c r="AC95" s="42"/>
      <c r="AD95" s="42"/>
      <c r="AE95" s="42"/>
    </row>
    <row r="96" s="2" customFormat="1" ht="12" customHeight="1">
      <c r="A96" s="42"/>
      <c r="B96" s="43"/>
      <c r="C96" s="36" t="s">
        <v>16</v>
      </c>
      <c r="D96" s="44"/>
      <c r="E96" s="44"/>
      <c r="F96" s="44"/>
      <c r="G96" s="44"/>
      <c r="H96" s="44"/>
      <c r="I96" s="44"/>
      <c r="J96" s="44"/>
      <c r="K96" s="44"/>
      <c r="L96" s="148"/>
      <c r="S96" s="42"/>
      <c r="T96" s="42"/>
      <c r="U96" s="42"/>
      <c r="V96" s="42"/>
      <c r="W96" s="42"/>
      <c r="X96" s="42"/>
      <c r="Y96" s="42"/>
      <c r="Z96" s="42"/>
      <c r="AA96" s="42"/>
      <c r="AB96" s="42"/>
      <c r="AC96" s="42"/>
      <c r="AD96" s="42"/>
      <c r="AE96" s="42"/>
    </row>
    <row r="97" s="2" customFormat="1" ht="16.5" customHeight="1">
      <c r="A97" s="42"/>
      <c r="B97" s="43"/>
      <c r="C97" s="44"/>
      <c r="D97" s="44"/>
      <c r="E97" s="173" t="str">
        <f>E7</f>
        <v>Oprava VDJ Koudelka I. p.č. 3596/4, 3596/2, k.ú.Holice v Čechách Holice</v>
      </c>
      <c r="F97" s="36"/>
      <c r="G97" s="36"/>
      <c r="H97" s="36"/>
      <c r="I97" s="44"/>
      <c r="J97" s="44"/>
      <c r="K97" s="44"/>
      <c r="L97" s="148"/>
      <c r="S97" s="42"/>
      <c r="T97" s="42"/>
      <c r="U97" s="42"/>
      <c r="V97" s="42"/>
      <c r="W97" s="42"/>
      <c r="X97" s="42"/>
      <c r="Y97" s="42"/>
      <c r="Z97" s="42"/>
      <c r="AA97" s="42"/>
      <c r="AB97" s="42"/>
      <c r="AC97" s="42"/>
      <c r="AD97" s="42"/>
      <c r="AE97" s="42"/>
    </row>
    <row r="98" s="1" customFormat="1" ht="12" customHeight="1">
      <c r="B98" s="25"/>
      <c r="C98" s="36" t="s">
        <v>132</v>
      </c>
      <c r="D98" s="26"/>
      <c r="E98" s="26"/>
      <c r="F98" s="26"/>
      <c r="G98" s="26"/>
      <c r="H98" s="26"/>
      <c r="I98" s="26"/>
      <c r="J98" s="26"/>
      <c r="K98" s="26"/>
      <c r="L98" s="24"/>
    </row>
    <row r="99" s="2" customFormat="1" ht="16.5" customHeight="1">
      <c r="A99" s="42"/>
      <c r="B99" s="43"/>
      <c r="C99" s="44"/>
      <c r="D99" s="44"/>
      <c r="E99" s="173" t="s">
        <v>133</v>
      </c>
      <c r="F99" s="44"/>
      <c r="G99" s="44"/>
      <c r="H99" s="44"/>
      <c r="I99" s="44"/>
      <c r="J99" s="44"/>
      <c r="K99" s="44"/>
      <c r="L99" s="148"/>
      <c r="S99" s="42"/>
      <c r="T99" s="42"/>
      <c r="U99" s="42"/>
      <c r="V99" s="42"/>
      <c r="W99" s="42"/>
      <c r="X99" s="42"/>
      <c r="Y99" s="42"/>
      <c r="Z99" s="42"/>
      <c r="AA99" s="42"/>
      <c r="AB99" s="42"/>
      <c r="AC99" s="42"/>
      <c r="AD99" s="42"/>
      <c r="AE99" s="42"/>
    </row>
    <row r="100" s="2" customFormat="1" ht="12" customHeight="1">
      <c r="A100" s="42"/>
      <c r="B100" s="43"/>
      <c r="C100" s="36" t="s">
        <v>134</v>
      </c>
      <c r="D100" s="44"/>
      <c r="E100" s="44"/>
      <c r="F100" s="44"/>
      <c r="G100" s="44"/>
      <c r="H100" s="44"/>
      <c r="I100" s="44"/>
      <c r="J100" s="44"/>
      <c r="K100" s="44"/>
      <c r="L100" s="148"/>
      <c r="S100" s="42"/>
      <c r="T100" s="42"/>
      <c r="U100" s="42"/>
      <c r="V100" s="42"/>
      <c r="W100" s="42"/>
      <c r="X100" s="42"/>
      <c r="Y100" s="42"/>
      <c r="Z100" s="42"/>
      <c r="AA100" s="42"/>
      <c r="AB100" s="42"/>
      <c r="AC100" s="42"/>
      <c r="AD100" s="42"/>
      <c r="AE100" s="42"/>
    </row>
    <row r="101" s="2" customFormat="1" ht="16.5" customHeight="1">
      <c r="A101" s="42"/>
      <c r="B101" s="43"/>
      <c r="C101" s="44"/>
      <c r="D101" s="44"/>
      <c r="E101" s="73" t="str">
        <f>E11</f>
        <v>D.1.1 - Architektonicko-stavební řešení</v>
      </c>
      <c r="F101" s="44"/>
      <c r="G101" s="44"/>
      <c r="H101" s="44"/>
      <c r="I101" s="44"/>
      <c r="J101" s="44"/>
      <c r="K101" s="44"/>
      <c r="L101" s="148"/>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48"/>
      <c r="S102" s="42"/>
      <c r="T102" s="42"/>
      <c r="U102" s="42"/>
      <c r="V102" s="42"/>
      <c r="W102" s="42"/>
      <c r="X102" s="42"/>
      <c r="Y102" s="42"/>
      <c r="Z102" s="42"/>
      <c r="AA102" s="42"/>
      <c r="AB102" s="42"/>
      <c r="AC102" s="42"/>
      <c r="AD102" s="42"/>
      <c r="AE102" s="42"/>
    </row>
    <row r="103" s="2" customFormat="1" ht="12" customHeight="1">
      <c r="A103" s="42"/>
      <c r="B103" s="43"/>
      <c r="C103" s="36" t="s">
        <v>21</v>
      </c>
      <c r="D103" s="44"/>
      <c r="E103" s="44"/>
      <c r="F103" s="31" t="str">
        <f>F14</f>
        <v>k.ú. Holice v Čechách p.č.3596/4 3596/2</v>
      </c>
      <c r="G103" s="44"/>
      <c r="H103" s="44"/>
      <c r="I103" s="36" t="s">
        <v>23</v>
      </c>
      <c r="J103" s="76" t="str">
        <f>IF(J14="","",J14)</f>
        <v>22. 2. 2024</v>
      </c>
      <c r="K103" s="44"/>
      <c r="L103" s="148"/>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148"/>
      <c r="S104" s="42"/>
      <c r="T104" s="42"/>
      <c r="U104" s="42"/>
      <c r="V104" s="42"/>
      <c r="W104" s="42"/>
      <c r="X104" s="42"/>
      <c r="Y104" s="42"/>
      <c r="Z104" s="42"/>
      <c r="AA104" s="42"/>
      <c r="AB104" s="42"/>
      <c r="AC104" s="42"/>
      <c r="AD104" s="42"/>
      <c r="AE104" s="42"/>
    </row>
    <row r="105" s="2" customFormat="1" ht="40.05" customHeight="1">
      <c r="A105" s="42"/>
      <c r="B105" s="43"/>
      <c r="C105" s="36" t="s">
        <v>25</v>
      </c>
      <c r="D105" s="44"/>
      <c r="E105" s="44"/>
      <c r="F105" s="31" t="str">
        <f>E17</f>
        <v>Vodovody a kanalizace Pardubice, a.s.</v>
      </c>
      <c r="G105" s="44"/>
      <c r="H105" s="44"/>
      <c r="I105" s="36" t="s">
        <v>33</v>
      </c>
      <c r="J105" s="40" t="str">
        <f>E23</f>
        <v>BKN spol.s r.o., Vladislavova 29 56601 Vysoké Mýto</v>
      </c>
      <c r="K105" s="44"/>
      <c r="L105" s="148"/>
      <c r="S105" s="42"/>
      <c r="T105" s="42"/>
      <c r="U105" s="42"/>
      <c r="V105" s="42"/>
      <c r="W105" s="42"/>
      <c r="X105" s="42"/>
      <c r="Y105" s="42"/>
      <c r="Z105" s="42"/>
      <c r="AA105" s="42"/>
      <c r="AB105" s="42"/>
      <c r="AC105" s="42"/>
      <c r="AD105" s="42"/>
      <c r="AE105" s="42"/>
    </row>
    <row r="106" s="2" customFormat="1" ht="15.15" customHeight="1">
      <c r="A106" s="42"/>
      <c r="B106" s="43"/>
      <c r="C106" s="36" t="s">
        <v>31</v>
      </c>
      <c r="D106" s="44"/>
      <c r="E106" s="44"/>
      <c r="F106" s="31" t="str">
        <f>IF(E20="","",E20)</f>
        <v>Vyplň údaj</v>
      </c>
      <c r="G106" s="44"/>
      <c r="H106" s="44"/>
      <c r="I106" s="36" t="s">
        <v>38</v>
      </c>
      <c r="J106" s="40" t="str">
        <f>E26</f>
        <v xml:space="preserve"> </v>
      </c>
      <c r="K106" s="44"/>
      <c r="L106" s="148"/>
      <c r="S106" s="42"/>
      <c r="T106" s="42"/>
      <c r="U106" s="42"/>
      <c r="V106" s="42"/>
      <c r="W106" s="42"/>
      <c r="X106" s="42"/>
      <c r="Y106" s="42"/>
      <c r="Z106" s="42"/>
      <c r="AA106" s="42"/>
      <c r="AB106" s="42"/>
      <c r="AC106" s="42"/>
      <c r="AD106" s="42"/>
      <c r="AE106" s="42"/>
    </row>
    <row r="107" s="2" customFormat="1" ht="10.32" customHeight="1">
      <c r="A107" s="42"/>
      <c r="B107" s="43"/>
      <c r="C107" s="44"/>
      <c r="D107" s="44"/>
      <c r="E107" s="44"/>
      <c r="F107" s="44"/>
      <c r="G107" s="44"/>
      <c r="H107" s="44"/>
      <c r="I107" s="44"/>
      <c r="J107" s="44"/>
      <c r="K107" s="44"/>
      <c r="L107" s="148"/>
      <c r="S107" s="42"/>
      <c r="T107" s="42"/>
      <c r="U107" s="42"/>
      <c r="V107" s="42"/>
      <c r="W107" s="42"/>
      <c r="X107" s="42"/>
      <c r="Y107" s="42"/>
      <c r="Z107" s="42"/>
      <c r="AA107" s="42"/>
      <c r="AB107" s="42"/>
      <c r="AC107" s="42"/>
      <c r="AD107" s="42"/>
      <c r="AE107" s="42"/>
    </row>
    <row r="108" s="11" customFormat="1" ht="29.28" customHeight="1">
      <c r="A108" s="189"/>
      <c r="B108" s="190"/>
      <c r="C108" s="191" t="s">
        <v>168</v>
      </c>
      <c r="D108" s="192" t="s">
        <v>61</v>
      </c>
      <c r="E108" s="192" t="s">
        <v>57</v>
      </c>
      <c r="F108" s="192" t="s">
        <v>58</v>
      </c>
      <c r="G108" s="192" t="s">
        <v>169</v>
      </c>
      <c r="H108" s="192" t="s">
        <v>170</v>
      </c>
      <c r="I108" s="192" t="s">
        <v>171</v>
      </c>
      <c r="J108" s="192" t="s">
        <v>141</v>
      </c>
      <c r="K108" s="193" t="s">
        <v>172</v>
      </c>
      <c r="L108" s="194"/>
      <c r="M108" s="96" t="s">
        <v>19</v>
      </c>
      <c r="N108" s="97" t="s">
        <v>46</v>
      </c>
      <c r="O108" s="97" t="s">
        <v>173</v>
      </c>
      <c r="P108" s="97" t="s">
        <v>174</v>
      </c>
      <c r="Q108" s="97" t="s">
        <v>175</v>
      </c>
      <c r="R108" s="97" t="s">
        <v>176</v>
      </c>
      <c r="S108" s="97" t="s">
        <v>177</v>
      </c>
      <c r="T108" s="98" t="s">
        <v>178</v>
      </c>
      <c r="U108" s="189"/>
      <c r="V108" s="189"/>
      <c r="W108" s="189"/>
      <c r="X108" s="189"/>
      <c r="Y108" s="189"/>
      <c r="Z108" s="189"/>
      <c r="AA108" s="189"/>
      <c r="AB108" s="189"/>
      <c r="AC108" s="189"/>
      <c r="AD108" s="189"/>
      <c r="AE108" s="189"/>
    </row>
    <row r="109" s="2" customFormat="1" ht="22.8" customHeight="1">
      <c r="A109" s="42"/>
      <c r="B109" s="43"/>
      <c r="C109" s="103" t="s">
        <v>179</v>
      </c>
      <c r="D109" s="44"/>
      <c r="E109" s="44"/>
      <c r="F109" s="44"/>
      <c r="G109" s="44"/>
      <c r="H109" s="44"/>
      <c r="I109" s="44"/>
      <c r="J109" s="195">
        <f>BK109</f>
        <v>0</v>
      </c>
      <c r="K109" s="44"/>
      <c r="L109" s="48"/>
      <c r="M109" s="99"/>
      <c r="N109" s="196"/>
      <c r="O109" s="100"/>
      <c r="P109" s="197">
        <f>P110+P1131</f>
        <v>0</v>
      </c>
      <c r="Q109" s="100"/>
      <c r="R109" s="197">
        <f>R110+R1131</f>
        <v>674.40792553999995</v>
      </c>
      <c r="S109" s="100"/>
      <c r="T109" s="198">
        <f>T110+T1131</f>
        <v>487.61146134999996</v>
      </c>
      <c r="U109" s="42"/>
      <c r="V109" s="42"/>
      <c r="W109" s="42"/>
      <c r="X109" s="42"/>
      <c r="Y109" s="42"/>
      <c r="Z109" s="42"/>
      <c r="AA109" s="42"/>
      <c r="AB109" s="42"/>
      <c r="AC109" s="42"/>
      <c r="AD109" s="42"/>
      <c r="AE109" s="42"/>
      <c r="AT109" s="21" t="s">
        <v>75</v>
      </c>
      <c r="AU109" s="21" t="s">
        <v>142</v>
      </c>
      <c r="BK109" s="199">
        <f>BK110+BK1131</f>
        <v>0</v>
      </c>
    </row>
    <row r="110" s="12" customFormat="1" ht="25.92" customHeight="1">
      <c r="A110" s="12"/>
      <c r="B110" s="200"/>
      <c r="C110" s="201"/>
      <c r="D110" s="202" t="s">
        <v>75</v>
      </c>
      <c r="E110" s="203" t="s">
        <v>180</v>
      </c>
      <c r="F110" s="203" t="s">
        <v>181</v>
      </c>
      <c r="G110" s="201"/>
      <c r="H110" s="201"/>
      <c r="I110" s="204"/>
      <c r="J110" s="205">
        <f>BK110</f>
        <v>0</v>
      </c>
      <c r="K110" s="201"/>
      <c r="L110" s="206"/>
      <c r="M110" s="207"/>
      <c r="N110" s="208"/>
      <c r="O110" s="208"/>
      <c r="P110" s="209">
        <f>P111+P282+P295+P334+P435+P469+P481+P678+P1047+P1086+P1103+P1128</f>
        <v>0</v>
      </c>
      <c r="Q110" s="208"/>
      <c r="R110" s="209">
        <f>R111+R282+R295+R334+R435+R469+R481+R678+R1047+R1086+R1103+R1128</f>
        <v>646.75037316999999</v>
      </c>
      <c r="S110" s="208"/>
      <c r="T110" s="210">
        <f>T111+T282+T295+T334+T435+T469+T481+T678+T1047+T1086+T1103+T1128</f>
        <v>482.55050089999997</v>
      </c>
      <c r="U110" s="12"/>
      <c r="V110" s="12"/>
      <c r="W110" s="12"/>
      <c r="X110" s="12"/>
      <c r="Y110" s="12"/>
      <c r="Z110" s="12"/>
      <c r="AA110" s="12"/>
      <c r="AB110" s="12"/>
      <c r="AC110" s="12"/>
      <c r="AD110" s="12"/>
      <c r="AE110" s="12"/>
      <c r="AR110" s="211" t="s">
        <v>83</v>
      </c>
      <c r="AT110" s="212" t="s">
        <v>75</v>
      </c>
      <c r="AU110" s="212" t="s">
        <v>76</v>
      </c>
      <c r="AY110" s="211" t="s">
        <v>182</v>
      </c>
      <c r="BK110" s="213">
        <f>BK111+BK282+BK295+BK334+BK435+BK469+BK481+BK678+BK1047+BK1086+BK1103+BK1128</f>
        <v>0</v>
      </c>
    </row>
    <row r="111" s="12" customFormat="1" ht="22.8" customHeight="1">
      <c r="A111" s="12"/>
      <c r="B111" s="200"/>
      <c r="C111" s="201"/>
      <c r="D111" s="202" t="s">
        <v>75</v>
      </c>
      <c r="E111" s="214" t="s">
        <v>83</v>
      </c>
      <c r="F111" s="214" t="s">
        <v>183</v>
      </c>
      <c r="G111" s="201"/>
      <c r="H111" s="201"/>
      <c r="I111" s="204"/>
      <c r="J111" s="215">
        <f>BK111</f>
        <v>0</v>
      </c>
      <c r="K111" s="201"/>
      <c r="L111" s="206"/>
      <c r="M111" s="207"/>
      <c r="N111" s="208"/>
      <c r="O111" s="208"/>
      <c r="P111" s="209">
        <f>SUM(P112:P281)</f>
        <v>0</v>
      </c>
      <c r="Q111" s="208"/>
      <c r="R111" s="209">
        <f>SUM(R112:R281)</f>
        <v>8.6875606000000012</v>
      </c>
      <c r="S111" s="208"/>
      <c r="T111" s="210">
        <f>SUM(T112:T281)</f>
        <v>0</v>
      </c>
      <c r="U111" s="12"/>
      <c r="V111" s="12"/>
      <c r="W111" s="12"/>
      <c r="X111" s="12"/>
      <c r="Y111" s="12"/>
      <c r="Z111" s="12"/>
      <c r="AA111" s="12"/>
      <c r="AB111" s="12"/>
      <c r="AC111" s="12"/>
      <c r="AD111" s="12"/>
      <c r="AE111" s="12"/>
      <c r="AR111" s="211" t="s">
        <v>83</v>
      </c>
      <c r="AT111" s="212" t="s">
        <v>75</v>
      </c>
      <c r="AU111" s="212" t="s">
        <v>83</v>
      </c>
      <c r="AY111" s="211" t="s">
        <v>182</v>
      </c>
      <c r="BK111" s="213">
        <f>SUM(BK112:BK281)</f>
        <v>0</v>
      </c>
    </row>
    <row r="112" s="2" customFormat="1" ht="16.5" customHeight="1">
      <c r="A112" s="42"/>
      <c r="B112" s="43"/>
      <c r="C112" s="216" t="s">
        <v>83</v>
      </c>
      <c r="D112" s="216" t="s">
        <v>184</v>
      </c>
      <c r="E112" s="217" t="s">
        <v>185</v>
      </c>
      <c r="F112" s="218" t="s">
        <v>186</v>
      </c>
      <c r="G112" s="219" t="s">
        <v>187</v>
      </c>
      <c r="H112" s="220">
        <v>220.535</v>
      </c>
      <c r="I112" s="221"/>
      <c r="J112" s="222">
        <f>ROUND(I112*H112,2)</f>
        <v>0</v>
      </c>
      <c r="K112" s="218" t="s">
        <v>188</v>
      </c>
      <c r="L112" s="48"/>
      <c r="M112" s="223" t="s">
        <v>19</v>
      </c>
      <c r="N112" s="224"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189</v>
      </c>
      <c r="AT112" s="227" t="s">
        <v>184</v>
      </c>
      <c r="AU112" s="227" t="s">
        <v>86</v>
      </c>
      <c r="AY112" s="21" t="s">
        <v>182</v>
      </c>
      <c r="BE112" s="228">
        <f>IF(N112="základní",J112,0)</f>
        <v>0</v>
      </c>
      <c r="BF112" s="228">
        <f>IF(N112="snížená",J112,0)</f>
        <v>0</v>
      </c>
      <c r="BG112" s="228">
        <f>IF(N112="zákl. přenesená",J112,0)</f>
        <v>0</v>
      </c>
      <c r="BH112" s="228">
        <f>IF(N112="sníž. přenesená",J112,0)</f>
        <v>0</v>
      </c>
      <c r="BI112" s="228">
        <f>IF(N112="nulová",J112,0)</f>
        <v>0</v>
      </c>
      <c r="BJ112" s="21" t="s">
        <v>83</v>
      </c>
      <c r="BK112" s="228">
        <f>ROUND(I112*H112,2)</f>
        <v>0</v>
      </c>
      <c r="BL112" s="21" t="s">
        <v>189</v>
      </c>
      <c r="BM112" s="227" t="s">
        <v>190</v>
      </c>
    </row>
    <row r="113" s="2" customFormat="1">
      <c r="A113" s="42"/>
      <c r="B113" s="43"/>
      <c r="C113" s="44"/>
      <c r="D113" s="229" t="s">
        <v>191</v>
      </c>
      <c r="E113" s="44"/>
      <c r="F113" s="230" t="s">
        <v>192</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1" t="s">
        <v>191</v>
      </c>
      <c r="AU113" s="21" t="s">
        <v>86</v>
      </c>
    </row>
    <row r="114" s="13" customFormat="1">
      <c r="A114" s="13"/>
      <c r="B114" s="234"/>
      <c r="C114" s="235"/>
      <c r="D114" s="236" t="s">
        <v>193</v>
      </c>
      <c r="E114" s="237" t="s">
        <v>19</v>
      </c>
      <c r="F114" s="238" t="s">
        <v>194</v>
      </c>
      <c r="G114" s="235"/>
      <c r="H114" s="239">
        <v>220.535</v>
      </c>
      <c r="I114" s="240"/>
      <c r="J114" s="235"/>
      <c r="K114" s="235"/>
      <c r="L114" s="241"/>
      <c r="M114" s="242"/>
      <c r="N114" s="243"/>
      <c r="O114" s="243"/>
      <c r="P114" s="243"/>
      <c r="Q114" s="243"/>
      <c r="R114" s="243"/>
      <c r="S114" s="243"/>
      <c r="T114" s="244"/>
      <c r="U114" s="13"/>
      <c r="V114" s="13"/>
      <c r="W114" s="13"/>
      <c r="X114" s="13"/>
      <c r="Y114" s="13"/>
      <c r="Z114" s="13"/>
      <c r="AA114" s="13"/>
      <c r="AB114" s="13"/>
      <c r="AC114" s="13"/>
      <c r="AD114" s="13"/>
      <c r="AE114" s="13"/>
      <c r="AT114" s="245" t="s">
        <v>193</v>
      </c>
      <c r="AU114" s="245" t="s">
        <v>86</v>
      </c>
      <c r="AV114" s="13" t="s">
        <v>86</v>
      </c>
      <c r="AW114" s="13" t="s">
        <v>37</v>
      </c>
      <c r="AX114" s="13" t="s">
        <v>83</v>
      </c>
      <c r="AY114" s="245" t="s">
        <v>182</v>
      </c>
    </row>
    <row r="115" s="14" customFormat="1">
      <c r="A115" s="14"/>
      <c r="B115" s="246"/>
      <c r="C115" s="247"/>
      <c r="D115" s="236" t="s">
        <v>193</v>
      </c>
      <c r="E115" s="248" t="s">
        <v>19</v>
      </c>
      <c r="F115" s="249" t="s">
        <v>195</v>
      </c>
      <c r="G115" s="247"/>
      <c r="H115" s="248" t="s">
        <v>19</v>
      </c>
      <c r="I115" s="250"/>
      <c r="J115" s="247"/>
      <c r="K115" s="247"/>
      <c r="L115" s="251"/>
      <c r="M115" s="252"/>
      <c r="N115" s="253"/>
      <c r="O115" s="253"/>
      <c r="P115" s="253"/>
      <c r="Q115" s="253"/>
      <c r="R115" s="253"/>
      <c r="S115" s="253"/>
      <c r="T115" s="254"/>
      <c r="U115" s="14"/>
      <c r="V115" s="14"/>
      <c r="W115" s="14"/>
      <c r="X115" s="14"/>
      <c r="Y115" s="14"/>
      <c r="Z115" s="14"/>
      <c r="AA115" s="14"/>
      <c r="AB115" s="14"/>
      <c r="AC115" s="14"/>
      <c r="AD115" s="14"/>
      <c r="AE115" s="14"/>
      <c r="AT115" s="255" t="s">
        <v>193</v>
      </c>
      <c r="AU115" s="255" t="s">
        <v>86</v>
      </c>
      <c r="AV115" s="14" t="s">
        <v>83</v>
      </c>
      <c r="AW115" s="14" t="s">
        <v>37</v>
      </c>
      <c r="AX115" s="14" t="s">
        <v>76</v>
      </c>
      <c r="AY115" s="255" t="s">
        <v>182</v>
      </c>
    </row>
    <row r="116" s="2" customFormat="1" ht="16.5" customHeight="1">
      <c r="A116" s="42"/>
      <c r="B116" s="43"/>
      <c r="C116" s="216" t="s">
        <v>86</v>
      </c>
      <c r="D116" s="216" t="s">
        <v>184</v>
      </c>
      <c r="E116" s="217" t="s">
        <v>196</v>
      </c>
      <c r="F116" s="218" t="s">
        <v>197</v>
      </c>
      <c r="G116" s="219" t="s">
        <v>187</v>
      </c>
      <c r="H116" s="220">
        <v>484.84699999999998</v>
      </c>
      <c r="I116" s="221"/>
      <c r="J116" s="222">
        <f>ROUND(I116*H116,2)</f>
        <v>0</v>
      </c>
      <c r="K116" s="218" t="s">
        <v>188</v>
      </c>
      <c r="L116" s="48"/>
      <c r="M116" s="223" t="s">
        <v>19</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189</v>
      </c>
      <c r="AT116" s="227" t="s">
        <v>184</v>
      </c>
      <c r="AU116" s="227" t="s">
        <v>86</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189</v>
      </c>
      <c r="BM116" s="227" t="s">
        <v>198</v>
      </c>
    </row>
    <row r="117" s="2" customFormat="1">
      <c r="A117" s="42"/>
      <c r="B117" s="43"/>
      <c r="C117" s="44"/>
      <c r="D117" s="229" t="s">
        <v>191</v>
      </c>
      <c r="E117" s="44"/>
      <c r="F117" s="230" t="s">
        <v>199</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1" t="s">
        <v>191</v>
      </c>
      <c r="AU117" s="21" t="s">
        <v>86</v>
      </c>
    </row>
    <row r="118" s="13" customFormat="1">
      <c r="A118" s="13"/>
      <c r="B118" s="234"/>
      <c r="C118" s="235"/>
      <c r="D118" s="236" t="s">
        <v>193</v>
      </c>
      <c r="E118" s="237" t="s">
        <v>19</v>
      </c>
      <c r="F118" s="238" t="s">
        <v>200</v>
      </c>
      <c r="G118" s="235"/>
      <c r="H118" s="239">
        <v>453.22199999999998</v>
      </c>
      <c r="I118" s="240"/>
      <c r="J118" s="235"/>
      <c r="K118" s="235"/>
      <c r="L118" s="241"/>
      <c r="M118" s="242"/>
      <c r="N118" s="243"/>
      <c r="O118" s="243"/>
      <c r="P118" s="243"/>
      <c r="Q118" s="243"/>
      <c r="R118" s="243"/>
      <c r="S118" s="243"/>
      <c r="T118" s="244"/>
      <c r="U118" s="13"/>
      <c r="V118" s="13"/>
      <c r="W118" s="13"/>
      <c r="X118" s="13"/>
      <c r="Y118" s="13"/>
      <c r="Z118" s="13"/>
      <c r="AA118" s="13"/>
      <c r="AB118" s="13"/>
      <c r="AC118" s="13"/>
      <c r="AD118" s="13"/>
      <c r="AE118" s="13"/>
      <c r="AT118" s="245" t="s">
        <v>193</v>
      </c>
      <c r="AU118" s="245" t="s">
        <v>86</v>
      </c>
      <c r="AV118" s="13" t="s">
        <v>86</v>
      </c>
      <c r="AW118" s="13" t="s">
        <v>37</v>
      </c>
      <c r="AX118" s="13" t="s">
        <v>76</v>
      </c>
      <c r="AY118" s="245" t="s">
        <v>182</v>
      </c>
    </row>
    <row r="119" s="13" customFormat="1">
      <c r="A119" s="13"/>
      <c r="B119" s="234"/>
      <c r="C119" s="235"/>
      <c r="D119" s="236" t="s">
        <v>193</v>
      </c>
      <c r="E119" s="237" t="s">
        <v>19</v>
      </c>
      <c r="F119" s="238" t="s">
        <v>201</v>
      </c>
      <c r="G119" s="235"/>
      <c r="H119" s="239">
        <v>31.625</v>
      </c>
      <c r="I119" s="240"/>
      <c r="J119" s="235"/>
      <c r="K119" s="235"/>
      <c r="L119" s="241"/>
      <c r="M119" s="242"/>
      <c r="N119" s="243"/>
      <c r="O119" s="243"/>
      <c r="P119" s="243"/>
      <c r="Q119" s="243"/>
      <c r="R119" s="243"/>
      <c r="S119" s="243"/>
      <c r="T119" s="244"/>
      <c r="U119" s="13"/>
      <c r="V119" s="13"/>
      <c r="W119" s="13"/>
      <c r="X119" s="13"/>
      <c r="Y119" s="13"/>
      <c r="Z119" s="13"/>
      <c r="AA119" s="13"/>
      <c r="AB119" s="13"/>
      <c r="AC119" s="13"/>
      <c r="AD119" s="13"/>
      <c r="AE119" s="13"/>
      <c r="AT119" s="245" t="s">
        <v>193</v>
      </c>
      <c r="AU119" s="245" t="s">
        <v>86</v>
      </c>
      <c r="AV119" s="13" t="s">
        <v>86</v>
      </c>
      <c r="AW119" s="13" t="s">
        <v>37</v>
      </c>
      <c r="AX119" s="13" t="s">
        <v>76</v>
      </c>
      <c r="AY119" s="245" t="s">
        <v>182</v>
      </c>
    </row>
    <row r="120" s="14" customFormat="1">
      <c r="A120" s="14"/>
      <c r="B120" s="246"/>
      <c r="C120" s="247"/>
      <c r="D120" s="236" t="s">
        <v>193</v>
      </c>
      <c r="E120" s="248" t="s">
        <v>19</v>
      </c>
      <c r="F120" s="249" t="s">
        <v>195</v>
      </c>
      <c r="G120" s="247"/>
      <c r="H120" s="248" t="s">
        <v>19</v>
      </c>
      <c r="I120" s="250"/>
      <c r="J120" s="247"/>
      <c r="K120" s="247"/>
      <c r="L120" s="251"/>
      <c r="M120" s="252"/>
      <c r="N120" s="253"/>
      <c r="O120" s="253"/>
      <c r="P120" s="253"/>
      <c r="Q120" s="253"/>
      <c r="R120" s="253"/>
      <c r="S120" s="253"/>
      <c r="T120" s="254"/>
      <c r="U120" s="14"/>
      <c r="V120" s="14"/>
      <c r="W120" s="14"/>
      <c r="X120" s="14"/>
      <c r="Y120" s="14"/>
      <c r="Z120" s="14"/>
      <c r="AA120" s="14"/>
      <c r="AB120" s="14"/>
      <c r="AC120" s="14"/>
      <c r="AD120" s="14"/>
      <c r="AE120" s="14"/>
      <c r="AT120" s="255" t="s">
        <v>193</v>
      </c>
      <c r="AU120" s="255" t="s">
        <v>86</v>
      </c>
      <c r="AV120" s="14" t="s">
        <v>83</v>
      </c>
      <c r="AW120" s="14" t="s">
        <v>37</v>
      </c>
      <c r="AX120" s="14" t="s">
        <v>76</v>
      </c>
      <c r="AY120" s="255" t="s">
        <v>182</v>
      </c>
    </row>
    <row r="121" s="15" customFormat="1">
      <c r="A121" s="15"/>
      <c r="B121" s="256"/>
      <c r="C121" s="257"/>
      <c r="D121" s="236" t="s">
        <v>193</v>
      </c>
      <c r="E121" s="258" t="s">
        <v>19</v>
      </c>
      <c r="F121" s="259" t="s">
        <v>202</v>
      </c>
      <c r="G121" s="257"/>
      <c r="H121" s="260">
        <v>484.84699999999998</v>
      </c>
      <c r="I121" s="261"/>
      <c r="J121" s="257"/>
      <c r="K121" s="257"/>
      <c r="L121" s="262"/>
      <c r="M121" s="263"/>
      <c r="N121" s="264"/>
      <c r="O121" s="264"/>
      <c r="P121" s="264"/>
      <c r="Q121" s="264"/>
      <c r="R121" s="264"/>
      <c r="S121" s="264"/>
      <c r="T121" s="265"/>
      <c r="U121" s="15"/>
      <c r="V121" s="15"/>
      <c r="W121" s="15"/>
      <c r="X121" s="15"/>
      <c r="Y121" s="15"/>
      <c r="Z121" s="15"/>
      <c r="AA121" s="15"/>
      <c r="AB121" s="15"/>
      <c r="AC121" s="15"/>
      <c r="AD121" s="15"/>
      <c r="AE121" s="15"/>
      <c r="AT121" s="266" t="s">
        <v>193</v>
      </c>
      <c r="AU121" s="266" t="s">
        <v>86</v>
      </c>
      <c r="AV121" s="15" t="s">
        <v>189</v>
      </c>
      <c r="AW121" s="15" t="s">
        <v>37</v>
      </c>
      <c r="AX121" s="15" t="s">
        <v>83</v>
      </c>
      <c r="AY121" s="266" t="s">
        <v>182</v>
      </c>
    </row>
    <row r="122" s="2" customFormat="1" ht="16.5" customHeight="1">
      <c r="A122" s="42"/>
      <c r="B122" s="43"/>
      <c r="C122" s="216" t="s">
        <v>203</v>
      </c>
      <c r="D122" s="216" t="s">
        <v>184</v>
      </c>
      <c r="E122" s="217" t="s">
        <v>204</v>
      </c>
      <c r="F122" s="218" t="s">
        <v>205</v>
      </c>
      <c r="G122" s="219" t="s">
        <v>206</v>
      </c>
      <c r="H122" s="220">
        <v>92</v>
      </c>
      <c r="I122" s="221"/>
      <c r="J122" s="222">
        <f>ROUND(I122*H122,2)</f>
        <v>0</v>
      </c>
      <c r="K122" s="218" t="s">
        <v>188</v>
      </c>
      <c r="L122" s="48"/>
      <c r="M122" s="223" t="s">
        <v>19</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189</v>
      </c>
      <c r="AT122" s="227" t="s">
        <v>184</v>
      </c>
      <c r="AU122" s="227" t="s">
        <v>86</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189</v>
      </c>
      <c r="BM122" s="227" t="s">
        <v>207</v>
      </c>
    </row>
    <row r="123" s="2" customFormat="1">
      <c r="A123" s="42"/>
      <c r="B123" s="43"/>
      <c r="C123" s="44"/>
      <c r="D123" s="229" t="s">
        <v>191</v>
      </c>
      <c r="E123" s="44"/>
      <c r="F123" s="230" t="s">
        <v>208</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1" t="s">
        <v>191</v>
      </c>
      <c r="AU123" s="21" t="s">
        <v>86</v>
      </c>
    </row>
    <row r="124" s="13" customFormat="1">
      <c r="A124" s="13"/>
      <c r="B124" s="234"/>
      <c r="C124" s="235"/>
      <c r="D124" s="236" t="s">
        <v>193</v>
      </c>
      <c r="E124" s="237" t="s">
        <v>19</v>
      </c>
      <c r="F124" s="238" t="s">
        <v>209</v>
      </c>
      <c r="G124" s="235"/>
      <c r="H124" s="239">
        <v>92</v>
      </c>
      <c r="I124" s="240"/>
      <c r="J124" s="235"/>
      <c r="K124" s="235"/>
      <c r="L124" s="241"/>
      <c r="M124" s="242"/>
      <c r="N124" s="243"/>
      <c r="O124" s="243"/>
      <c r="P124" s="243"/>
      <c r="Q124" s="243"/>
      <c r="R124" s="243"/>
      <c r="S124" s="243"/>
      <c r="T124" s="244"/>
      <c r="U124" s="13"/>
      <c r="V124" s="13"/>
      <c r="W124" s="13"/>
      <c r="X124" s="13"/>
      <c r="Y124" s="13"/>
      <c r="Z124" s="13"/>
      <c r="AA124" s="13"/>
      <c r="AB124" s="13"/>
      <c r="AC124" s="13"/>
      <c r="AD124" s="13"/>
      <c r="AE124" s="13"/>
      <c r="AT124" s="245" t="s">
        <v>193</v>
      </c>
      <c r="AU124" s="245" t="s">
        <v>86</v>
      </c>
      <c r="AV124" s="13" t="s">
        <v>86</v>
      </c>
      <c r="AW124" s="13" t="s">
        <v>37</v>
      </c>
      <c r="AX124" s="13" t="s">
        <v>83</v>
      </c>
      <c r="AY124" s="245" t="s">
        <v>182</v>
      </c>
    </row>
    <row r="125" s="2" customFormat="1" ht="21.75" customHeight="1">
      <c r="A125" s="42"/>
      <c r="B125" s="43"/>
      <c r="C125" s="216" t="s">
        <v>189</v>
      </c>
      <c r="D125" s="216" t="s">
        <v>184</v>
      </c>
      <c r="E125" s="217" t="s">
        <v>210</v>
      </c>
      <c r="F125" s="218" t="s">
        <v>211</v>
      </c>
      <c r="G125" s="219" t="s">
        <v>206</v>
      </c>
      <c r="H125" s="220">
        <v>645.14099999999996</v>
      </c>
      <c r="I125" s="221"/>
      <c r="J125" s="222">
        <f>ROUND(I125*H125,2)</f>
        <v>0</v>
      </c>
      <c r="K125" s="218" t="s">
        <v>188</v>
      </c>
      <c r="L125" s="48"/>
      <c r="M125" s="223" t="s">
        <v>19</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189</v>
      </c>
      <c r="AT125" s="227" t="s">
        <v>184</v>
      </c>
      <c r="AU125" s="227" t="s">
        <v>86</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189</v>
      </c>
      <c r="BM125" s="227" t="s">
        <v>212</v>
      </c>
    </row>
    <row r="126" s="2" customFormat="1">
      <c r="A126" s="42"/>
      <c r="B126" s="43"/>
      <c r="C126" s="44"/>
      <c r="D126" s="229" t="s">
        <v>191</v>
      </c>
      <c r="E126" s="44"/>
      <c r="F126" s="230" t="s">
        <v>213</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1" t="s">
        <v>191</v>
      </c>
      <c r="AU126" s="21" t="s">
        <v>86</v>
      </c>
    </row>
    <row r="127" s="13" customFormat="1">
      <c r="A127" s="13"/>
      <c r="B127" s="234"/>
      <c r="C127" s="235"/>
      <c r="D127" s="236" t="s">
        <v>193</v>
      </c>
      <c r="E127" s="237" t="s">
        <v>19</v>
      </c>
      <c r="F127" s="238" t="s">
        <v>214</v>
      </c>
      <c r="G127" s="235"/>
      <c r="H127" s="239">
        <v>584.30499999999995</v>
      </c>
      <c r="I127" s="240"/>
      <c r="J127" s="235"/>
      <c r="K127" s="235"/>
      <c r="L127" s="241"/>
      <c r="M127" s="242"/>
      <c r="N127" s="243"/>
      <c r="O127" s="243"/>
      <c r="P127" s="243"/>
      <c r="Q127" s="243"/>
      <c r="R127" s="243"/>
      <c r="S127" s="243"/>
      <c r="T127" s="244"/>
      <c r="U127" s="13"/>
      <c r="V127" s="13"/>
      <c r="W127" s="13"/>
      <c r="X127" s="13"/>
      <c r="Y127" s="13"/>
      <c r="Z127" s="13"/>
      <c r="AA127" s="13"/>
      <c r="AB127" s="13"/>
      <c r="AC127" s="13"/>
      <c r="AD127" s="13"/>
      <c r="AE127" s="13"/>
      <c r="AT127" s="245" t="s">
        <v>193</v>
      </c>
      <c r="AU127" s="245" t="s">
        <v>86</v>
      </c>
      <c r="AV127" s="13" t="s">
        <v>86</v>
      </c>
      <c r="AW127" s="13" t="s">
        <v>37</v>
      </c>
      <c r="AX127" s="13" t="s">
        <v>76</v>
      </c>
      <c r="AY127" s="245" t="s">
        <v>182</v>
      </c>
    </row>
    <row r="128" s="13" customFormat="1">
      <c r="A128" s="13"/>
      <c r="B128" s="234"/>
      <c r="C128" s="235"/>
      <c r="D128" s="236" t="s">
        <v>193</v>
      </c>
      <c r="E128" s="237" t="s">
        <v>19</v>
      </c>
      <c r="F128" s="238" t="s">
        <v>215</v>
      </c>
      <c r="G128" s="235"/>
      <c r="H128" s="239">
        <v>146.64500000000001</v>
      </c>
      <c r="I128" s="240"/>
      <c r="J128" s="235"/>
      <c r="K128" s="235"/>
      <c r="L128" s="241"/>
      <c r="M128" s="242"/>
      <c r="N128" s="243"/>
      <c r="O128" s="243"/>
      <c r="P128" s="243"/>
      <c r="Q128" s="243"/>
      <c r="R128" s="243"/>
      <c r="S128" s="243"/>
      <c r="T128" s="244"/>
      <c r="U128" s="13"/>
      <c r="V128" s="13"/>
      <c r="W128" s="13"/>
      <c r="X128" s="13"/>
      <c r="Y128" s="13"/>
      <c r="Z128" s="13"/>
      <c r="AA128" s="13"/>
      <c r="AB128" s="13"/>
      <c r="AC128" s="13"/>
      <c r="AD128" s="13"/>
      <c r="AE128" s="13"/>
      <c r="AT128" s="245" t="s">
        <v>193</v>
      </c>
      <c r="AU128" s="245" t="s">
        <v>86</v>
      </c>
      <c r="AV128" s="13" t="s">
        <v>86</v>
      </c>
      <c r="AW128" s="13" t="s">
        <v>37</v>
      </c>
      <c r="AX128" s="13" t="s">
        <v>76</v>
      </c>
      <c r="AY128" s="245" t="s">
        <v>182</v>
      </c>
    </row>
    <row r="129" s="13" customFormat="1">
      <c r="A129" s="13"/>
      <c r="B129" s="234"/>
      <c r="C129" s="235"/>
      <c r="D129" s="236" t="s">
        <v>193</v>
      </c>
      <c r="E129" s="237" t="s">
        <v>19</v>
      </c>
      <c r="F129" s="238" t="s">
        <v>216</v>
      </c>
      <c r="G129" s="235"/>
      <c r="H129" s="239">
        <v>6.1909999999999998</v>
      </c>
      <c r="I129" s="240"/>
      <c r="J129" s="235"/>
      <c r="K129" s="235"/>
      <c r="L129" s="241"/>
      <c r="M129" s="242"/>
      <c r="N129" s="243"/>
      <c r="O129" s="243"/>
      <c r="P129" s="243"/>
      <c r="Q129" s="243"/>
      <c r="R129" s="243"/>
      <c r="S129" s="243"/>
      <c r="T129" s="244"/>
      <c r="U129" s="13"/>
      <c r="V129" s="13"/>
      <c r="W129" s="13"/>
      <c r="X129" s="13"/>
      <c r="Y129" s="13"/>
      <c r="Z129" s="13"/>
      <c r="AA129" s="13"/>
      <c r="AB129" s="13"/>
      <c r="AC129" s="13"/>
      <c r="AD129" s="13"/>
      <c r="AE129" s="13"/>
      <c r="AT129" s="245" t="s">
        <v>193</v>
      </c>
      <c r="AU129" s="245" t="s">
        <v>86</v>
      </c>
      <c r="AV129" s="13" t="s">
        <v>86</v>
      </c>
      <c r="AW129" s="13" t="s">
        <v>37</v>
      </c>
      <c r="AX129" s="13" t="s">
        <v>76</v>
      </c>
      <c r="AY129" s="245" t="s">
        <v>182</v>
      </c>
    </row>
    <row r="130" s="13" customFormat="1">
      <c r="A130" s="13"/>
      <c r="B130" s="234"/>
      <c r="C130" s="235"/>
      <c r="D130" s="236" t="s">
        <v>193</v>
      </c>
      <c r="E130" s="237" t="s">
        <v>19</v>
      </c>
      <c r="F130" s="238" t="s">
        <v>217</v>
      </c>
      <c r="G130" s="235"/>
      <c r="H130" s="239">
        <v>-92</v>
      </c>
      <c r="I130" s="240"/>
      <c r="J130" s="235"/>
      <c r="K130" s="235"/>
      <c r="L130" s="241"/>
      <c r="M130" s="242"/>
      <c r="N130" s="243"/>
      <c r="O130" s="243"/>
      <c r="P130" s="243"/>
      <c r="Q130" s="243"/>
      <c r="R130" s="243"/>
      <c r="S130" s="243"/>
      <c r="T130" s="244"/>
      <c r="U130" s="13"/>
      <c r="V130" s="13"/>
      <c r="W130" s="13"/>
      <c r="X130" s="13"/>
      <c r="Y130" s="13"/>
      <c r="Z130" s="13"/>
      <c r="AA130" s="13"/>
      <c r="AB130" s="13"/>
      <c r="AC130" s="13"/>
      <c r="AD130" s="13"/>
      <c r="AE130" s="13"/>
      <c r="AT130" s="245" t="s">
        <v>193</v>
      </c>
      <c r="AU130" s="245" t="s">
        <v>86</v>
      </c>
      <c r="AV130" s="13" t="s">
        <v>86</v>
      </c>
      <c r="AW130" s="13" t="s">
        <v>37</v>
      </c>
      <c r="AX130" s="13" t="s">
        <v>76</v>
      </c>
      <c r="AY130" s="245" t="s">
        <v>182</v>
      </c>
    </row>
    <row r="131" s="15" customFormat="1">
      <c r="A131" s="15"/>
      <c r="B131" s="256"/>
      <c r="C131" s="257"/>
      <c r="D131" s="236" t="s">
        <v>193</v>
      </c>
      <c r="E131" s="258" t="s">
        <v>19</v>
      </c>
      <c r="F131" s="259" t="s">
        <v>202</v>
      </c>
      <c r="G131" s="257"/>
      <c r="H131" s="260">
        <v>645.14099999999996</v>
      </c>
      <c r="I131" s="261"/>
      <c r="J131" s="257"/>
      <c r="K131" s="257"/>
      <c r="L131" s="262"/>
      <c r="M131" s="263"/>
      <c r="N131" s="264"/>
      <c r="O131" s="264"/>
      <c r="P131" s="264"/>
      <c r="Q131" s="264"/>
      <c r="R131" s="264"/>
      <c r="S131" s="264"/>
      <c r="T131" s="265"/>
      <c r="U131" s="15"/>
      <c r="V131" s="15"/>
      <c r="W131" s="15"/>
      <c r="X131" s="15"/>
      <c r="Y131" s="15"/>
      <c r="Z131" s="15"/>
      <c r="AA131" s="15"/>
      <c r="AB131" s="15"/>
      <c r="AC131" s="15"/>
      <c r="AD131" s="15"/>
      <c r="AE131" s="15"/>
      <c r="AT131" s="266" t="s">
        <v>193</v>
      </c>
      <c r="AU131" s="266" t="s">
        <v>86</v>
      </c>
      <c r="AV131" s="15" t="s">
        <v>189</v>
      </c>
      <c r="AW131" s="15" t="s">
        <v>37</v>
      </c>
      <c r="AX131" s="15" t="s">
        <v>83</v>
      </c>
      <c r="AY131" s="266" t="s">
        <v>182</v>
      </c>
    </row>
    <row r="132" s="14" customFormat="1">
      <c r="A132" s="14"/>
      <c r="B132" s="246"/>
      <c r="C132" s="247"/>
      <c r="D132" s="236" t="s">
        <v>193</v>
      </c>
      <c r="E132" s="248" t="s">
        <v>19</v>
      </c>
      <c r="F132" s="249" t="s">
        <v>195</v>
      </c>
      <c r="G132" s="247"/>
      <c r="H132" s="248" t="s">
        <v>19</v>
      </c>
      <c r="I132" s="250"/>
      <c r="J132" s="247"/>
      <c r="K132" s="247"/>
      <c r="L132" s="251"/>
      <c r="M132" s="252"/>
      <c r="N132" s="253"/>
      <c r="O132" s="253"/>
      <c r="P132" s="253"/>
      <c r="Q132" s="253"/>
      <c r="R132" s="253"/>
      <c r="S132" s="253"/>
      <c r="T132" s="254"/>
      <c r="U132" s="14"/>
      <c r="V132" s="14"/>
      <c r="W132" s="14"/>
      <c r="X132" s="14"/>
      <c r="Y132" s="14"/>
      <c r="Z132" s="14"/>
      <c r="AA132" s="14"/>
      <c r="AB132" s="14"/>
      <c r="AC132" s="14"/>
      <c r="AD132" s="14"/>
      <c r="AE132" s="14"/>
      <c r="AT132" s="255" t="s">
        <v>193</v>
      </c>
      <c r="AU132" s="255" t="s">
        <v>86</v>
      </c>
      <c r="AV132" s="14" t="s">
        <v>83</v>
      </c>
      <c r="AW132" s="14" t="s">
        <v>37</v>
      </c>
      <c r="AX132" s="14" t="s">
        <v>76</v>
      </c>
      <c r="AY132" s="255" t="s">
        <v>182</v>
      </c>
    </row>
    <row r="133" s="2" customFormat="1" ht="24.15" customHeight="1">
      <c r="A133" s="42"/>
      <c r="B133" s="43"/>
      <c r="C133" s="216" t="s">
        <v>218</v>
      </c>
      <c r="D133" s="216" t="s">
        <v>184</v>
      </c>
      <c r="E133" s="217" t="s">
        <v>219</v>
      </c>
      <c r="F133" s="218" t="s">
        <v>220</v>
      </c>
      <c r="G133" s="219" t="s">
        <v>206</v>
      </c>
      <c r="H133" s="220">
        <v>127.395</v>
      </c>
      <c r="I133" s="221"/>
      <c r="J133" s="222">
        <f>ROUND(I133*H133,2)</f>
        <v>0</v>
      </c>
      <c r="K133" s="218" t="s">
        <v>188</v>
      </c>
      <c r="L133" s="48"/>
      <c r="M133" s="223" t="s">
        <v>19</v>
      </c>
      <c r="N133" s="224"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189</v>
      </c>
      <c r="AT133" s="227" t="s">
        <v>184</v>
      </c>
      <c r="AU133" s="227" t="s">
        <v>86</v>
      </c>
      <c r="AY133" s="21" t="s">
        <v>182</v>
      </c>
      <c r="BE133" s="228">
        <f>IF(N133="základní",J133,0)</f>
        <v>0</v>
      </c>
      <c r="BF133" s="228">
        <f>IF(N133="snížená",J133,0)</f>
        <v>0</v>
      </c>
      <c r="BG133" s="228">
        <f>IF(N133="zákl. přenesená",J133,0)</f>
        <v>0</v>
      </c>
      <c r="BH133" s="228">
        <f>IF(N133="sníž. přenesená",J133,0)</f>
        <v>0</v>
      </c>
      <c r="BI133" s="228">
        <f>IF(N133="nulová",J133,0)</f>
        <v>0</v>
      </c>
      <c r="BJ133" s="21" t="s">
        <v>83</v>
      </c>
      <c r="BK133" s="228">
        <f>ROUND(I133*H133,2)</f>
        <v>0</v>
      </c>
      <c r="BL133" s="21" t="s">
        <v>189</v>
      </c>
      <c r="BM133" s="227" t="s">
        <v>221</v>
      </c>
    </row>
    <row r="134" s="2" customFormat="1">
      <c r="A134" s="42"/>
      <c r="B134" s="43"/>
      <c r="C134" s="44"/>
      <c r="D134" s="229" t="s">
        <v>191</v>
      </c>
      <c r="E134" s="44"/>
      <c r="F134" s="230" t="s">
        <v>222</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1" t="s">
        <v>191</v>
      </c>
      <c r="AU134" s="21" t="s">
        <v>86</v>
      </c>
    </row>
    <row r="135" s="13" customFormat="1">
      <c r="A135" s="13"/>
      <c r="B135" s="234"/>
      <c r="C135" s="235"/>
      <c r="D135" s="236" t="s">
        <v>193</v>
      </c>
      <c r="E135" s="237" t="s">
        <v>19</v>
      </c>
      <c r="F135" s="238" t="s">
        <v>223</v>
      </c>
      <c r="G135" s="235"/>
      <c r="H135" s="239">
        <v>127.239</v>
      </c>
      <c r="I135" s="240"/>
      <c r="J135" s="235"/>
      <c r="K135" s="235"/>
      <c r="L135" s="241"/>
      <c r="M135" s="242"/>
      <c r="N135" s="243"/>
      <c r="O135" s="243"/>
      <c r="P135" s="243"/>
      <c r="Q135" s="243"/>
      <c r="R135" s="243"/>
      <c r="S135" s="243"/>
      <c r="T135" s="244"/>
      <c r="U135" s="13"/>
      <c r="V135" s="13"/>
      <c r="W135" s="13"/>
      <c r="X135" s="13"/>
      <c r="Y135" s="13"/>
      <c r="Z135" s="13"/>
      <c r="AA135" s="13"/>
      <c r="AB135" s="13"/>
      <c r="AC135" s="13"/>
      <c r="AD135" s="13"/>
      <c r="AE135" s="13"/>
      <c r="AT135" s="245" t="s">
        <v>193</v>
      </c>
      <c r="AU135" s="245" t="s">
        <v>86</v>
      </c>
      <c r="AV135" s="13" t="s">
        <v>86</v>
      </c>
      <c r="AW135" s="13" t="s">
        <v>37</v>
      </c>
      <c r="AX135" s="13" t="s">
        <v>76</v>
      </c>
      <c r="AY135" s="245" t="s">
        <v>182</v>
      </c>
    </row>
    <row r="136" s="13" customFormat="1">
      <c r="A136" s="13"/>
      <c r="B136" s="234"/>
      <c r="C136" s="235"/>
      <c r="D136" s="236" t="s">
        <v>193</v>
      </c>
      <c r="E136" s="237" t="s">
        <v>19</v>
      </c>
      <c r="F136" s="238" t="s">
        <v>224</v>
      </c>
      <c r="G136" s="235"/>
      <c r="H136" s="239">
        <v>0.156</v>
      </c>
      <c r="I136" s="240"/>
      <c r="J136" s="235"/>
      <c r="K136" s="235"/>
      <c r="L136" s="241"/>
      <c r="M136" s="242"/>
      <c r="N136" s="243"/>
      <c r="O136" s="243"/>
      <c r="P136" s="243"/>
      <c r="Q136" s="243"/>
      <c r="R136" s="243"/>
      <c r="S136" s="243"/>
      <c r="T136" s="244"/>
      <c r="U136" s="13"/>
      <c r="V136" s="13"/>
      <c r="W136" s="13"/>
      <c r="X136" s="13"/>
      <c r="Y136" s="13"/>
      <c r="Z136" s="13"/>
      <c r="AA136" s="13"/>
      <c r="AB136" s="13"/>
      <c r="AC136" s="13"/>
      <c r="AD136" s="13"/>
      <c r="AE136" s="13"/>
      <c r="AT136" s="245" t="s">
        <v>193</v>
      </c>
      <c r="AU136" s="245" t="s">
        <v>86</v>
      </c>
      <c r="AV136" s="13" t="s">
        <v>86</v>
      </c>
      <c r="AW136" s="13" t="s">
        <v>37</v>
      </c>
      <c r="AX136" s="13" t="s">
        <v>76</v>
      </c>
      <c r="AY136" s="245" t="s">
        <v>182</v>
      </c>
    </row>
    <row r="137" s="15" customFormat="1">
      <c r="A137" s="15"/>
      <c r="B137" s="256"/>
      <c r="C137" s="257"/>
      <c r="D137" s="236" t="s">
        <v>193</v>
      </c>
      <c r="E137" s="258" t="s">
        <v>19</v>
      </c>
      <c r="F137" s="259" t="s">
        <v>202</v>
      </c>
      <c r="G137" s="257"/>
      <c r="H137" s="260">
        <v>127.395</v>
      </c>
      <c r="I137" s="261"/>
      <c r="J137" s="257"/>
      <c r="K137" s="257"/>
      <c r="L137" s="262"/>
      <c r="M137" s="263"/>
      <c r="N137" s="264"/>
      <c r="O137" s="264"/>
      <c r="P137" s="264"/>
      <c r="Q137" s="264"/>
      <c r="R137" s="264"/>
      <c r="S137" s="264"/>
      <c r="T137" s="265"/>
      <c r="U137" s="15"/>
      <c r="V137" s="15"/>
      <c r="W137" s="15"/>
      <c r="X137" s="15"/>
      <c r="Y137" s="15"/>
      <c r="Z137" s="15"/>
      <c r="AA137" s="15"/>
      <c r="AB137" s="15"/>
      <c r="AC137" s="15"/>
      <c r="AD137" s="15"/>
      <c r="AE137" s="15"/>
      <c r="AT137" s="266" t="s">
        <v>193</v>
      </c>
      <c r="AU137" s="266" t="s">
        <v>86</v>
      </c>
      <c r="AV137" s="15" t="s">
        <v>189</v>
      </c>
      <c r="AW137" s="15" t="s">
        <v>37</v>
      </c>
      <c r="AX137" s="15" t="s">
        <v>83</v>
      </c>
      <c r="AY137" s="266" t="s">
        <v>182</v>
      </c>
    </row>
    <row r="138" s="14" customFormat="1">
      <c r="A138" s="14"/>
      <c r="B138" s="246"/>
      <c r="C138" s="247"/>
      <c r="D138" s="236" t="s">
        <v>193</v>
      </c>
      <c r="E138" s="248" t="s">
        <v>19</v>
      </c>
      <c r="F138" s="249" t="s">
        <v>225</v>
      </c>
      <c r="G138" s="247"/>
      <c r="H138" s="248" t="s">
        <v>19</v>
      </c>
      <c r="I138" s="250"/>
      <c r="J138" s="247"/>
      <c r="K138" s="247"/>
      <c r="L138" s="251"/>
      <c r="M138" s="252"/>
      <c r="N138" s="253"/>
      <c r="O138" s="253"/>
      <c r="P138" s="253"/>
      <c r="Q138" s="253"/>
      <c r="R138" s="253"/>
      <c r="S138" s="253"/>
      <c r="T138" s="254"/>
      <c r="U138" s="14"/>
      <c r="V138" s="14"/>
      <c r="W138" s="14"/>
      <c r="X138" s="14"/>
      <c r="Y138" s="14"/>
      <c r="Z138" s="14"/>
      <c r="AA138" s="14"/>
      <c r="AB138" s="14"/>
      <c r="AC138" s="14"/>
      <c r="AD138" s="14"/>
      <c r="AE138" s="14"/>
      <c r="AT138" s="255" t="s">
        <v>193</v>
      </c>
      <c r="AU138" s="255" t="s">
        <v>86</v>
      </c>
      <c r="AV138" s="14" t="s">
        <v>83</v>
      </c>
      <c r="AW138" s="14" t="s">
        <v>37</v>
      </c>
      <c r="AX138" s="14" t="s">
        <v>76</v>
      </c>
      <c r="AY138" s="255" t="s">
        <v>182</v>
      </c>
    </row>
    <row r="139" s="2" customFormat="1" ht="24.15" customHeight="1">
      <c r="A139" s="42"/>
      <c r="B139" s="43"/>
      <c r="C139" s="216" t="s">
        <v>226</v>
      </c>
      <c r="D139" s="216" t="s">
        <v>184</v>
      </c>
      <c r="E139" s="217" t="s">
        <v>227</v>
      </c>
      <c r="F139" s="218" t="s">
        <v>228</v>
      </c>
      <c r="G139" s="219" t="s">
        <v>206</v>
      </c>
      <c r="H139" s="220">
        <v>472.34899999999999</v>
      </c>
      <c r="I139" s="221"/>
      <c r="J139" s="222">
        <f>ROUND(I139*H139,2)</f>
        <v>0</v>
      </c>
      <c r="K139" s="218" t="s">
        <v>188</v>
      </c>
      <c r="L139" s="48"/>
      <c r="M139" s="223" t="s">
        <v>19</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189</v>
      </c>
      <c r="AT139" s="227" t="s">
        <v>184</v>
      </c>
      <c r="AU139" s="227" t="s">
        <v>86</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189</v>
      </c>
      <c r="BM139" s="227" t="s">
        <v>229</v>
      </c>
    </row>
    <row r="140" s="2" customFormat="1">
      <c r="A140" s="42"/>
      <c r="B140" s="43"/>
      <c r="C140" s="44"/>
      <c r="D140" s="229" t="s">
        <v>191</v>
      </c>
      <c r="E140" s="44"/>
      <c r="F140" s="230" t="s">
        <v>230</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1" t="s">
        <v>191</v>
      </c>
      <c r="AU140" s="21" t="s">
        <v>86</v>
      </c>
    </row>
    <row r="141" s="13" customFormat="1">
      <c r="A141" s="13"/>
      <c r="B141" s="234"/>
      <c r="C141" s="235"/>
      <c r="D141" s="236" t="s">
        <v>193</v>
      </c>
      <c r="E141" s="237" t="s">
        <v>19</v>
      </c>
      <c r="F141" s="238" t="s">
        <v>231</v>
      </c>
      <c r="G141" s="235"/>
      <c r="H141" s="239">
        <v>556.93399999999997</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193</v>
      </c>
      <c r="AU141" s="245" t="s">
        <v>86</v>
      </c>
      <c r="AV141" s="13" t="s">
        <v>86</v>
      </c>
      <c r="AW141" s="13" t="s">
        <v>37</v>
      </c>
      <c r="AX141" s="13" t="s">
        <v>76</v>
      </c>
      <c r="AY141" s="245" t="s">
        <v>182</v>
      </c>
    </row>
    <row r="142" s="13" customFormat="1">
      <c r="A142" s="13"/>
      <c r="B142" s="234"/>
      <c r="C142" s="235"/>
      <c r="D142" s="236" t="s">
        <v>193</v>
      </c>
      <c r="E142" s="237" t="s">
        <v>19</v>
      </c>
      <c r="F142" s="238" t="s">
        <v>232</v>
      </c>
      <c r="G142" s="235"/>
      <c r="H142" s="239">
        <v>14.632</v>
      </c>
      <c r="I142" s="240"/>
      <c r="J142" s="235"/>
      <c r="K142" s="235"/>
      <c r="L142" s="241"/>
      <c r="M142" s="242"/>
      <c r="N142" s="243"/>
      <c r="O142" s="243"/>
      <c r="P142" s="243"/>
      <c r="Q142" s="243"/>
      <c r="R142" s="243"/>
      <c r="S142" s="243"/>
      <c r="T142" s="244"/>
      <c r="U142" s="13"/>
      <c r="V142" s="13"/>
      <c r="W142" s="13"/>
      <c r="X142" s="13"/>
      <c r="Y142" s="13"/>
      <c r="Z142" s="13"/>
      <c r="AA142" s="13"/>
      <c r="AB142" s="13"/>
      <c r="AC142" s="13"/>
      <c r="AD142" s="13"/>
      <c r="AE142" s="13"/>
      <c r="AT142" s="245" t="s">
        <v>193</v>
      </c>
      <c r="AU142" s="245" t="s">
        <v>86</v>
      </c>
      <c r="AV142" s="13" t="s">
        <v>86</v>
      </c>
      <c r="AW142" s="13" t="s">
        <v>37</v>
      </c>
      <c r="AX142" s="13" t="s">
        <v>76</v>
      </c>
      <c r="AY142" s="245" t="s">
        <v>182</v>
      </c>
    </row>
    <row r="143" s="13" customFormat="1">
      <c r="A143" s="13"/>
      <c r="B143" s="234"/>
      <c r="C143" s="235"/>
      <c r="D143" s="236" t="s">
        <v>193</v>
      </c>
      <c r="E143" s="237" t="s">
        <v>19</v>
      </c>
      <c r="F143" s="238" t="s">
        <v>233</v>
      </c>
      <c r="G143" s="235"/>
      <c r="H143" s="239">
        <v>-118</v>
      </c>
      <c r="I143" s="240"/>
      <c r="J143" s="235"/>
      <c r="K143" s="235"/>
      <c r="L143" s="241"/>
      <c r="M143" s="242"/>
      <c r="N143" s="243"/>
      <c r="O143" s="243"/>
      <c r="P143" s="243"/>
      <c r="Q143" s="243"/>
      <c r="R143" s="243"/>
      <c r="S143" s="243"/>
      <c r="T143" s="244"/>
      <c r="U143" s="13"/>
      <c r="V143" s="13"/>
      <c r="W143" s="13"/>
      <c r="X143" s="13"/>
      <c r="Y143" s="13"/>
      <c r="Z143" s="13"/>
      <c r="AA143" s="13"/>
      <c r="AB143" s="13"/>
      <c r="AC143" s="13"/>
      <c r="AD143" s="13"/>
      <c r="AE143" s="13"/>
      <c r="AT143" s="245" t="s">
        <v>193</v>
      </c>
      <c r="AU143" s="245" t="s">
        <v>86</v>
      </c>
      <c r="AV143" s="13" t="s">
        <v>86</v>
      </c>
      <c r="AW143" s="13" t="s">
        <v>37</v>
      </c>
      <c r="AX143" s="13" t="s">
        <v>76</v>
      </c>
      <c r="AY143" s="245" t="s">
        <v>182</v>
      </c>
    </row>
    <row r="144" s="13" customFormat="1">
      <c r="A144" s="13"/>
      <c r="B144" s="234"/>
      <c r="C144" s="235"/>
      <c r="D144" s="236" t="s">
        <v>193</v>
      </c>
      <c r="E144" s="237" t="s">
        <v>19</v>
      </c>
      <c r="F144" s="238" t="s">
        <v>234</v>
      </c>
      <c r="G144" s="235"/>
      <c r="H144" s="239">
        <v>23.806999999999999</v>
      </c>
      <c r="I144" s="240"/>
      <c r="J144" s="235"/>
      <c r="K144" s="235"/>
      <c r="L144" s="241"/>
      <c r="M144" s="242"/>
      <c r="N144" s="243"/>
      <c r="O144" s="243"/>
      <c r="P144" s="243"/>
      <c r="Q144" s="243"/>
      <c r="R144" s="243"/>
      <c r="S144" s="243"/>
      <c r="T144" s="244"/>
      <c r="U144" s="13"/>
      <c r="V144" s="13"/>
      <c r="W144" s="13"/>
      <c r="X144" s="13"/>
      <c r="Y144" s="13"/>
      <c r="Z144" s="13"/>
      <c r="AA144" s="13"/>
      <c r="AB144" s="13"/>
      <c r="AC144" s="13"/>
      <c r="AD144" s="13"/>
      <c r="AE144" s="13"/>
      <c r="AT144" s="245" t="s">
        <v>193</v>
      </c>
      <c r="AU144" s="245" t="s">
        <v>86</v>
      </c>
      <c r="AV144" s="13" t="s">
        <v>86</v>
      </c>
      <c r="AW144" s="13" t="s">
        <v>37</v>
      </c>
      <c r="AX144" s="13" t="s">
        <v>76</v>
      </c>
      <c r="AY144" s="245" t="s">
        <v>182</v>
      </c>
    </row>
    <row r="145" s="13" customFormat="1">
      <c r="A145" s="13"/>
      <c r="B145" s="234"/>
      <c r="C145" s="235"/>
      <c r="D145" s="236" t="s">
        <v>193</v>
      </c>
      <c r="E145" s="237" t="s">
        <v>19</v>
      </c>
      <c r="F145" s="238" t="s">
        <v>235</v>
      </c>
      <c r="G145" s="235"/>
      <c r="H145" s="239">
        <v>-5.024</v>
      </c>
      <c r="I145" s="240"/>
      <c r="J145" s="235"/>
      <c r="K145" s="235"/>
      <c r="L145" s="241"/>
      <c r="M145" s="242"/>
      <c r="N145" s="243"/>
      <c r="O145" s="243"/>
      <c r="P145" s="243"/>
      <c r="Q145" s="243"/>
      <c r="R145" s="243"/>
      <c r="S145" s="243"/>
      <c r="T145" s="244"/>
      <c r="U145" s="13"/>
      <c r="V145" s="13"/>
      <c r="W145" s="13"/>
      <c r="X145" s="13"/>
      <c r="Y145" s="13"/>
      <c r="Z145" s="13"/>
      <c r="AA145" s="13"/>
      <c r="AB145" s="13"/>
      <c r="AC145" s="13"/>
      <c r="AD145" s="13"/>
      <c r="AE145" s="13"/>
      <c r="AT145" s="245" t="s">
        <v>193</v>
      </c>
      <c r="AU145" s="245" t="s">
        <v>86</v>
      </c>
      <c r="AV145" s="13" t="s">
        <v>86</v>
      </c>
      <c r="AW145" s="13" t="s">
        <v>37</v>
      </c>
      <c r="AX145" s="13" t="s">
        <v>76</v>
      </c>
      <c r="AY145" s="245" t="s">
        <v>182</v>
      </c>
    </row>
    <row r="146" s="14" customFormat="1">
      <c r="A146" s="14"/>
      <c r="B146" s="246"/>
      <c r="C146" s="247"/>
      <c r="D146" s="236" t="s">
        <v>193</v>
      </c>
      <c r="E146" s="248" t="s">
        <v>19</v>
      </c>
      <c r="F146" s="249" t="s">
        <v>225</v>
      </c>
      <c r="G146" s="247"/>
      <c r="H146" s="248" t="s">
        <v>19</v>
      </c>
      <c r="I146" s="250"/>
      <c r="J146" s="247"/>
      <c r="K146" s="247"/>
      <c r="L146" s="251"/>
      <c r="M146" s="252"/>
      <c r="N146" s="253"/>
      <c r="O146" s="253"/>
      <c r="P146" s="253"/>
      <c r="Q146" s="253"/>
      <c r="R146" s="253"/>
      <c r="S146" s="253"/>
      <c r="T146" s="254"/>
      <c r="U146" s="14"/>
      <c r="V146" s="14"/>
      <c r="W146" s="14"/>
      <c r="X146" s="14"/>
      <c r="Y146" s="14"/>
      <c r="Z146" s="14"/>
      <c r="AA146" s="14"/>
      <c r="AB146" s="14"/>
      <c r="AC146" s="14"/>
      <c r="AD146" s="14"/>
      <c r="AE146" s="14"/>
      <c r="AT146" s="255" t="s">
        <v>193</v>
      </c>
      <c r="AU146" s="255" t="s">
        <v>86</v>
      </c>
      <c r="AV146" s="14" t="s">
        <v>83</v>
      </c>
      <c r="AW146" s="14" t="s">
        <v>37</v>
      </c>
      <c r="AX146" s="14" t="s">
        <v>76</v>
      </c>
      <c r="AY146" s="255" t="s">
        <v>182</v>
      </c>
    </row>
    <row r="147" s="15" customFormat="1">
      <c r="A147" s="15"/>
      <c r="B147" s="256"/>
      <c r="C147" s="257"/>
      <c r="D147" s="236" t="s">
        <v>193</v>
      </c>
      <c r="E147" s="258" t="s">
        <v>19</v>
      </c>
      <c r="F147" s="259" t="s">
        <v>202</v>
      </c>
      <c r="G147" s="257"/>
      <c r="H147" s="260">
        <v>472.34899999999999</v>
      </c>
      <c r="I147" s="261"/>
      <c r="J147" s="257"/>
      <c r="K147" s="257"/>
      <c r="L147" s="262"/>
      <c r="M147" s="263"/>
      <c r="N147" s="264"/>
      <c r="O147" s="264"/>
      <c r="P147" s="264"/>
      <c r="Q147" s="264"/>
      <c r="R147" s="264"/>
      <c r="S147" s="264"/>
      <c r="T147" s="265"/>
      <c r="U147" s="15"/>
      <c r="V147" s="15"/>
      <c r="W147" s="15"/>
      <c r="X147" s="15"/>
      <c r="Y147" s="15"/>
      <c r="Z147" s="15"/>
      <c r="AA147" s="15"/>
      <c r="AB147" s="15"/>
      <c r="AC147" s="15"/>
      <c r="AD147" s="15"/>
      <c r="AE147" s="15"/>
      <c r="AT147" s="266" t="s">
        <v>193</v>
      </c>
      <c r="AU147" s="266" t="s">
        <v>86</v>
      </c>
      <c r="AV147" s="15" t="s">
        <v>189</v>
      </c>
      <c r="AW147" s="15" t="s">
        <v>37</v>
      </c>
      <c r="AX147" s="15" t="s">
        <v>83</v>
      </c>
      <c r="AY147" s="266" t="s">
        <v>182</v>
      </c>
    </row>
    <row r="148" s="2" customFormat="1" ht="33" customHeight="1">
      <c r="A148" s="42"/>
      <c r="B148" s="43"/>
      <c r="C148" s="216" t="s">
        <v>236</v>
      </c>
      <c r="D148" s="216" t="s">
        <v>184</v>
      </c>
      <c r="E148" s="217" t="s">
        <v>237</v>
      </c>
      <c r="F148" s="218" t="s">
        <v>238</v>
      </c>
      <c r="G148" s="219" t="s">
        <v>206</v>
      </c>
      <c r="H148" s="220">
        <v>0.22400000000000001</v>
      </c>
      <c r="I148" s="221"/>
      <c r="J148" s="222">
        <f>ROUND(I148*H148,2)</f>
        <v>0</v>
      </c>
      <c r="K148" s="218" t="s">
        <v>188</v>
      </c>
      <c r="L148" s="48"/>
      <c r="M148" s="223" t="s">
        <v>19</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189</v>
      </c>
      <c r="AT148" s="227" t="s">
        <v>184</v>
      </c>
      <c r="AU148" s="227" t="s">
        <v>86</v>
      </c>
      <c r="AY148" s="21" t="s">
        <v>182</v>
      </c>
      <c r="BE148" s="228">
        <f>IF(N148="základní",J148,0)</f>
        <v>0</v>
      </c>
      <c r="BF148" s="228">
        <f>IF(N148="snížená",J148,0)</f>
        <v>0</v>
      </c>
      <c r="BG148" s="228">
        <f>IF(N148="zákl. přenesená",J148,0)</f>
        <v>0</v>
      </c>
      <c r="BH148" s="228">
        <f>IF(N148="sníž. přenesená",J148,0)</f>
        <v>0</v>
      </c>
      <c r="BI148" s="228">
        <f>IF(N148="nulová",J148,0)</f>
        <v>0</v>
      </c>
      <c r="BJ148" s="21" t="s">
        <v>83</v>
      </c>
      <c r="BK148" s="228">
        <f>ROUND(I148*H148,2)</f>
        <v>0</v>
      </c>
      <c r="BL148" s="21" t="s">
        <v>189</v>
      </c>
      <c r="BM148" s="227" t="s">
        <v>239</v>
      </c>
    </row>
    <row r="149" s="2" customFormat="1">
      <c r="A149" s="42"/>
      <c r="B149" s="43"/>
      <c r="C149" s="44"/>
      <c r="D149" s="229" t="s">
        <v>191</v>
      </c>
      <c r="E149" s="44"/>
      <c r="F149" s="230" t="s">
        <v>240</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1" t="s">
        <v>191</v>
      </c>
      <c r="AU149" s="21" t="s">
        <v>86</v>
      </c>
    </row>
    <row r="150" s="13" customFormat="1">
      <c r="A150" s="13"/>
      <c r="B150" s="234"/>
      <c r="C150" s="235"/>
      <c r="D150" s="236" t="s">
        <v>193</v>
      </c>
      <c r="E150" s="237" t="s">
        <v>19</v>
      </c>
      <c r="F150" s="238" t="s">
        <v>241</v>
      </c>
      <c r="G150" s="235"/>
      <c r="H150" s="239">
        <v>0.22400000000000001</v>
      </c>
      <c r="I150" s="240"/>
      <c r="J150" s="235"/>
      <c r="K150" s="235"/>
      <c r="L150" s="241"/>
      <c r="M150" s="242"/>
      <c r="N150" s="243"/>
      <c r="O150" s="243"/>
      <c r="P150" s="243"/>
      <c r="Q150" s="243"/>
      <c r="R150" s="243"/>
      <c r="S150" s="243"/>
      <c r="T150" s="244"/>
      <c r="U150" s="13"/>
      <c r="V150" s="13"/>
      <c r="W150" s="13"/>
      <c r="X150" s="13"/>
      <c r="Y150" s="13"/>
      <c r="Z150" s="13"/>
      <c r="AA150" s="13"/>
      <c r="AB150" s="13"/>
      <c r="AC150" s="13"/>
      <c r="AD150" s="13"/>
      <c r="AE150" s="13"/>
      <c r="AT150" s="245" t="s">
        <v>193</v>
      </c>
      <c r="AU150" s="245" t="s">
        <v>86</v>
      </c>
      <c r="AV150" s="13" t="s">
        <v>86</v>
      </c>
      <c r="AW150" s="13" t="s">
        <v>37</v>
      </c>
      <c r="AX150" s="13" t="s">
        <v>83</v>
      </c>
      <c r="AY150" s="245" t="s">
        <v>182</v>
      </c>
    </row>
    <row r="151" s="14" customFormat="1">
      <c r="A151" s="14"/>
      <c r="B151" s="246"/>
      <c r="C151" s="247"/>
      <c r="D151" s="236" t="s">
        <v>193</v>
      </c>
      <c r="E151" s="248" t="s">
        <v>19</v>
      </c>
      <c r="F151" s="249" t="s">
        <v>242</v>
      </c>
      <c r="G151" s="247"/>
      <c r="H151" s="248" t="s">
        <v>19</v>
      </c>
      <c r="I151" s="250"/>
      <c r="J151" s="247"/>
      <c r="K151" s="247"/>
      <c r="L151" s="251"/>
      <c r="M151" s="252"/>
      <c r="N151" s="253"/>
      <c r="O151" s="253"/>
      <c r="P151" s="253"/>
      <c r="Q151" s="253"/>
      <c r="R151" s="253"/>
      <c r="S151" s="253"/>
      <c r="T151" s="254"/>
      <c r="U151" s="14"/>
      <c r="V151" s="14"/>
      <c r="W151" s="14"/>
      <c r="X151" s="14"/>
      <c r="Y151" s="14"/>
      <c r="Z151" s="14"/>
      <c r="AA151" s="14"/>
      <c r="AB151" s="14"/>
      <c r="AC151" s="14"/>
      <c r="AD151" s="14"/>
      <c r="AE151" s="14"/>
      <c r="AT151" s="255" t="s">
        <v>193</v>
      </c>
      <c r="AU151" s="255" t="s">
        <v>86</v>
      </c>
      <c r="AV151" s="14" t="s">
        <v>83</v>
      </c>
      <c r="AW151" s="14" t="s">
        <v>37</v>
      </c>
      <c r="AX151" s="14" t="s">
        <v>76</v>
      </c>
      <c r="AY151" s="255" t="s">
        <v>182</v>
      </c>
    </row>
    <row r="152" s="2" customFormat="1" ht="33" customHeight="1">
      <c r="A152" s="42"/>
      <c r="B152" s="43"/>
      <c r="C152" s="216" t="s">
        <v>243</v>
      </c>
      <c r="D152" s="216" t="s">
        <v>184</v>
      </c>
      <c r="E152" s="217" t="s">
        <v>244</v>
      </c>
      <c r="F152" s="218" t="s">
        <v>245</v>
      </c>
      <c r="G152" s="219" t="s">
        <v>206</v>
      </c>
      <c r="H152" s="220">
        <v>0.72799999999999998</v>
      </c>
      <c r="I152" s="221"/>
      <c r="J152" s="222">
        <f>ROUND(I152*H152,2)</f>
        <v>0</v>
      </c>
      <c r="K152" s="218" t="s">
        <v>188</v>
      </c>
      <c r="L152" s="48"/>
      <c r="M152" s="223" t="s">
        <v>19</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189</v>
      </c>
      <c r="AT152" s="227" t="s">
        <v>184</v>
      </c>
      <c r="AU152" s="227" t="s">
        <v>86</v>
      </c>
      <c r="AY152" s="21" t="s">
        <v>182</v>
      </c>
      <c r="BE152" s="228">
        <f>IF(N152="základní",J152,0)</f>
        <v>0</v>
      </c>
      <c r="BF152" s="228">
        <f>IF(N152="snížená",J152,0)</f>
        <v>0</v>
      </c>
      <c r="BG152" s="228">
        <f>IF(N152="zákl. přenesená",J152,0)</f>
        <v>0</v>
      </c>
      <c r="BH152" s="228">
        <f>IF(N152="sníž. přenesená",J152,0)</f>
        <v>0</v>
      </c>
      <c r="BI152" s="228">
        <f>IF(N152="nulová",J152,0)</f>
        <v>0</v>
      </c>
      <c r="BJ152" s="21" t="s">
        <v>83</v>
      </c>
      <c r="BK152" s="228">
        <f>ROUND(I152*H152,2)</f>
        <v>0</v>
      </c>
      <c r="BL152" s="21" t="s">
        <v>189</v>
      </c>
      <c r="BM152" s="227" t="s">
        <v>246</v>
      </c>
    </row>
    <row r="153" s="2" customFormat="1">
      <c r="A153" s="42"/>
      <c r="B153" s="43"/>
      <c r="C153" s="44"/>
      <c r="D153" s="229" t="s">
        <v>191</v>
      </c>
      <c r="E153" s="44"/>
      <c r="F153" s="230" t="s">
        <v>247</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1" t="s">
        <v>191</v>
      </c>
      <c r="AU153" s="21" t="s">
        <v>86</v>
      </c>
    </row>
    <row r="154" s="13" customFormat="1">
      <c r="A154" s="13"/>
      <c r="B154" s="234"/>
      <c r="C154" s="235"/>
      <c r="D154" s="236" t="s">
        <v>193</v>
      </c>
      <c r="E154" s="237" t="s">
        <v>19</v>
      </c>
      <c r="F154" s="238" t="s">
        <v>248</v>
      </c>
      <c r="G154" s="235"/>
      <c r="H154" s="239">
        <v>0.72799999999999998</v>
      </c>
      <c r="I154" s="240"/>
      <c r="J154" s="235"/>
      <c r="K154" s="235"/>
      <c r="L154" s="241"/>
      <c r="M154" s="242"/>
      <c r="N154" s="243"/>
      <c r="O154" s="243"/>
      <c r="P154" s="243"/>
      <c r="Q154" s="243"/>
      <c r="R154" s="243"/>
      <c r="S154" s="243"/>
      <c r="T154" s="244"/>
      <c r="U154" s="13"/>
      <c r="V154" s="13"/>
      <c r="W154" s="13"/>
      <c r="X154" s="13"/>
      <c r="Y154" s="13"/>
      <c r="Z154" s="13"/>
      <c r="AA154" s="13"/>
      <c r="AB154" s="13"/>
      <c r="AC154" s="13"/>
      <c r="AD154" s="13"/>
      <c r="AE154" s="13"/>
      <c r="AT154" s="245" t="s">
        <v>193</v>
      </c>
      <c r="AU154" s="245" t="s">
        <v>86</v>
      </c>
      <c r="AV154" s="13" t="s">
        <v>86</v>
      </c>
      <c r="AW154" s="13" t="s">
        <v>37</v>
      </c>
      <c r="AX154" s="13" t="s">
        <v>83</v>
      </c>
      <c r="AY154" s="245" t="s">
        <v>182</v>
      </c>
    </row>
    <row r="155" s="2" customFormat="1" ht="33" customHeight="1">
      <c r="A155" s="42"/>
      <c r="B155" s="43"/>
      <c r="C155" s="216" t="s">
        <v>249</v>
      </c>
      <c r="D155" s="216" t="s">
        <v>184</v>
      </c>
      <c r="E155" s="217" t="s">
        <v>250</v>
      </c>
      <c r="F155" s="218" t="s">
        <v>251</v>
      </c>
      <c r="G155" s="219" t="s">
        <v>206</v>
      </c>
      <c r="H155" s="220">
        <v>0.53900000000000003</v>
      </c>
      <c r="I155" s="221"/>
      <c r="J155" s="222">
        <f>ROUND(I155*H155,2)</f>
        <v>0</v>
      </c>
      <c r="K155" s="218" t="s">
        <v>188</v>
      </c>
      <c r="L155" s="48"/>
      <c r="M155" s="223" t="s">
        <v>19</v>
      </c>
      <c r="N155" s="224" t="s">
        <v>47</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189</v>
      </c>
      <c r="AT155" s="227" t="s">
        <v>184</v>
      </c>
      <c r="AU155" s="227" t="s">
        <v>86</v>
      </c>
      <c r="AY155" s="21" t="s">
        <v>182</v>
      </c>
      <c r="BE155" s="228">
        <f>IF(N155="základní",J155,0)</f>
        <v>0</v>
      </c>
      <c r="BF155" s="228">
        <f>IF(N155="snížená",J155,0)</f>
        <v>0</v>
      </c>
      <c r="BG155" s="228">
        <f>IF(N155="zákl. přenesená",J155,0)</f>
        <v>0</v>
      </c>
      <c r="BH155" s="228">
        <f>IF(N155="sníž. přenesená",J155,0)</f>
        <v>0</v>
      </c>
      <c r="BI155" s="228">
        <f>IF(N155="nulová",J155,0)</f>
        <v>0</v>
      </c>
      <c r="BJ155" s="21" t="s">
        <v>83</v>
      </c>
      <c r="BK155" s="228">
        <f>ROUND(I155*H155,2)</f>
        <v>0</v>
      </c>
      <c r="BL155" s="21" t="s">
        <v>189</v>
      </c>
      <c r="BM155" s="227" t="s">
        <v>252</v>
      </c>
    </row>
    <row r="156" s="2" customFormat="1">
      <c r="A156" s="42"/>
      <c r="B156" s="43"/>
      <c r="C156" s="44"/>
      <c r="D156" s="229" t="s">
        <v>191</v>
      </c>
      <c r="E156" s="44"/>
      <c r="F156" s="230" t="s">
        <v>253</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1" t="s">
        <v>191</v>
      </c>
      <c r="AU156" s="21" t="s">
        <v>86</v>
      </c>
    </row>
    <row r="157" s="13" customFormat="1">
      <c r="A157" s="13"/>
      <c r="B157" s="234"/>
      <c r="C157" s="235"/>
      <c r="D157" s="236" t="s">
        <v>193</v>
      </c>
      <c r="E157" s="237" t="s">
        <v>19</v>
      </c>
      <c r="F157" s="238" t="s">
        <v>254</v>
      </c>
      <c r="G157" s="235"/>
      <c r="H157" s="239">
        <v>0.53900000000000003</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193</v>
      </c>
      <c r="AU157" s="245" t="s">
        <v>86</v>
      </c>
      <c r="AV157" s="13" t="s">
        <v>86</v>
      </c>
      <c r="AW157" s="13" t="s">
        <v>37</v>
      </c>
      <c r="AX157" s="13" t="s">
        <v>83</v>
      </c>
      <c r="AY157" s="245" t="s">
        <v>182</v>
      </c>
    </row>
    <row r="158" s="14" customFormat="1">
      <c r="A158" s="14"/>
      <c r="B158" s="246"/>
      <c r="C158" s="247"/>
      <c r="D158" s="236" t="s">
        <v>193</v>
      </c>
      <c r="E158" s="248" t="s">
        <v>19</v>
      </c>
      <c r="F158" s="249" t="s">
        <v>242</v>
      </c>
      <c r="G158" s="247"/>
      <c r="H158" s="248" t="s">
        <v>19</v>
      </c>
      <c r="I158" s="250"/>
      <c r="J158" s="247"/>
      <c r="K158" s="247"/>
      <c r="L158" s="251"/>
      <c r="M158" s="252"/>
      <c r="N158" s="253"/>
      <c r="O158" s="253"/>
      <c r="P158" s="253"/>
      <c r="Q158" s="253"/>
      <c r="R158" s="253"/>
      <c r="S158" s="253"/>
      <c r="T158" s="254"/>
      <c r="U158" s="14"/>
      <c r="V158" s="14"/>
      <c r="W158" s="14"/>
      <c r="X158" s="14"/>
      <c r="Y158" s="14"/>
      <c r="Z158" s="14"/>
      <c r="AA158" s="14"/>
      <c r="AB158" s="14"/>
      <c r="AC158" s="14"/>
      <c r="AD158" s="14"/>
      <c r="AE158" s="14"/>
      <c r="AT158" s="255" t="s">
        <v>193</v>
      </c>
      <c r="AU158" s="255" t="s">
        <v>86</v>
      </c>
      <c r="AV158" s="14" t="s">
        <v>83</v>
      </c>
      <c r="AW158" s="14" t="s">
        <v>37</v>
      </c>
      <c r="AX158" s="14" t="s">
        <v>76</v>
      </c>
      <c r="AY158" s="255" t="s">
        <v>182</v>
      </c>
    </row>
    <row r="159" s="2" customFormat="1" ht="33" customHeight="1">
      <c r="A159" s="42"/>
      <c r="B159" s="43"/>
      <c r="C159" s="216" t="s">
        <v>255</v>
      </c>
      <c r="D159" s="216" t="s">
        <v>184</v>
      </c>
      <c r="E159" s="217" t="s">
        <v>256</v>
      </c>
      <c r="F159" s="218" t="s">
        <v>257</v>
      </c>
      <c r="G159" s="219" t="s">
        <v>206</v>
      </c>
      <c r="H159" s="220">
        <v>0.72499999999999998</v>
      </c>
      <c r="I159" s="221"/>
      <c r="J159" s="222">
        <f>ROUND(I159*H159,2)</f>
        <v>0</v>
      </c>
      <c r="K159" s="218" t="s">
        <v>188</v>
      </c>
      <c r="L159" s="48"/>
      <c r="M159" s="223" t="s">
        <v>19</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189</v>
      </c>
      <c r="AT159" s="227" t="s">
        <v>184</v>
      </c>
      <c r="AU159" s="227" t="s">
        <v>86</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189</v>
      </c>
      <c r="BM159" s="227" t="s">
        <v>258</v>
      </c>
    </row>
    <row r="160" s="2" customFormat="1">
      <c r="A160" s="42"/>
      <c r="B160" s="43"/>
      <c r="C160" s="44"/>
      <c r="D160" s="229" t="s">
        <v>191</v>
      </c>
      <c r="E160" s="44"/>
      <c r="F160" s="230" t="s">
        <v>259</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191</v>
      </c>
      <c r="AU160" s="21" t="s">
        <v>86</v>
      </c>
    </row>
    <row r="161" s="13" customFormat="1">
      <c r="A161" s="13"/>
      <c r="B161" s="234"/>
      <c r="C161" s="235"/>
      <c r="D161" s="236" t="s">
        <v>193</v>
      </c>
      <c r="E161" s="237" t="s">
        <v>19</v>
      </c>
      <c r="F161" s="238" t="s">
        <v>260</v>
      </c>
      <c r="G161" s="235"/>
      <c r="H161" s="239">
        <v>0.72499999999999998</v>
      </c>
      <c r="I161" s="240"/>
      <c r="J161" s="235"/>
      <c r="K161" s="235"/>
      <c r="L161" s="241"/>
      <c r="M161" s="242"/>
      <c r="N161" s="243"/>
      <c r="O161" s="243"/>
      <c r="P161" s="243"/>
      <c r="Q161" s="243"/>
      <c r="R161" s="243"/>
      <c r="S161" s="243"/>
      <c r="T161" s="244"/>
      <c r="U161" s="13"/>
      <c r="V161" s="13"/>
      <c r="W161" s="13"/>
      <c r="X161" s="13"/>
      <c r="Y161" s="13"/>
      <c r="Z161" s="13"/>
      <c r="AA161" s="13"/>
      <c r="AB161" s="13"/>
      <c r="AC161" s="13"/>
      <c r="AD161" s="13"/>
      <c r="AE161" s="13"/>
      <c r="AT161" s="245" t="s">
        <v>193</v>
      </c>
      <c r="AU161" s="245" t="s">
        <v>86</v>
      </c>
      <c r="AV161" s="13" t="s">
        <v>86</v>
      </c>
      <c r="AW161" s="13" t="s">
        <v>37</v>
      </c>
      <c r="AX161" s="13" t="s">
        <v>83</v>
      </c>
      <c r="AY161" s="245" t="s">
        <v>182</v>
      </c>
    </row>
    <row r="162" s="14" customFormat="1">
      <c r="A162" s="14"/>
      <c r="B162" s="246"/>
      <c r="C162" s="247"/>
      <c r="D162" s="236" t="s">
        <v>193</v>
      </c>
      <c r="E162" s="248" t="s">
        <v>19</v>
      </c>
      <c r="F162" s="249" t="s">
        <v>242</v>
      </c>
      <c r="G162" s="247"/>
      <c r="H162" s="248" t="s">
        <v>19</v>
      </c>
      <c r="I162" s="250"/>
      <c r="J162" s="247"/>
      <c r="K162" s="247"/>
      <c r="L162" s="251"/>
      <c r="M162" s="252"/>
      <c r="N162" s="253"/>
      <c r="O162" s="253"/>
      <c r="P162" s="253"/>
      <c r="Q162" s="253"/>
      <c r="R162" s="253"/>
      <c r="S162" s="253"/>
      <c r="T162" s="254"/>
      <c r="U162" s="14"/>
      <c r="V162" s="14"/>
      <c r="W162" s="14"/>
      <c r="X162" s="14"/>
      <c r="Y162" s="14"/>
      <c r="Z162" s="14"/>
      <c r="AA162" s="14"/>
      <c r="AB162" s="14"/>
      <c r="AC162" s="14"/>
      <c r="AD162" s="14"/>
      <c r="AE162" s="14"/>
      <c r="AT162" s="255" t="s">
        <v>193</v>
      </c>
      <c r="AU162" s="255" t="s">
        <v>86</v>
      </c>
      <c r="AV162" s="14" t="s">
        <v>83</v>
      </c>
      <c r="AW162" s="14" t="s">
        <v>37</v>
      </c>
      <c r="AX162" s="14" t="s">
        <v>76</v>
      </c>
      <c r="AY162" s="255" t="s">
        <v>182</v>
      </c>
    </row>
    <row r="163" s="2" customFormat="1" ht="33" customHeight="1">
      <c r="A163" s="42"/>
      <c r="B163" s="43"/>
      <c r="C163" s="216" t="s">
        <v>261</v>
      </c>
      <c r="D163" s="216" t="s">
        <v>184</v>
      </c>
      <c r="E163" s="217" t="s">
        <v>262</v>
      </c>
      <c r="F163" s="218" t="s">
        <v>263</v>
      </c>
      <c r="G163" s="219" t="s">
        <v>206</v>
      </c>
      <c r="H163" s="220">
        <v>2.0390000000000001</v>
      </c>
      <c r="I163" s="221"/>
      <c r="J163" s="222">
        <f>ROUND(I163*H163,2)</f>
        <v>0</v>
      </c>
      <c r="K163" s="218" t="s">
        <v>188</v>
      </c>
      <c r="L163" s="48"/>
      <c r="M163" s="223" t="s">
        <v>19</v>
      </c>
      <c r="N163" s="224" t="s">
        <v>47</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189</v>
      </c>
      <c r="AT163" s="227" t="s">
        <v>184</v>
      </c>
      <c r="AU163" s="227" t="s">
        <v>86</v>
      </c>
      <c r="AY163" s="21" t="s">
        <v>182</v>
      </c>
      <c r="BE163" s="228">
        <f>IF(N163="základní",J163,0)</f>
        <v>0</v>
      </c>
      <c r="BF163" s="228">
        <f>IF(N163="snížená",J163,0)</f>
        <v>0</v>
      </c>
      <c r="BG163" s="228">
        <f>IF(N163="zákl. přenesená",J163,0)</f>
        <v>0</v>
      </c>
      <c r="BH163" s="228">
        <f>IF(N163="sníž. přenesená",J163,0)</f>
        <v>0</v>
      </c>
      <c r="BI163" s="228">
        <f>IF(N163="nulová",J163,0)</f>
        <v>0</v>
      </c>
      <c r="BJ163" s="21" t="s">
        <v>83</v>
      </c>
      <c r="BK163" s="228">
        <f>ROUND(I163*H163,2)</f>
        <v>0</v>
      </c>
      <c r="BL163" s="21" t="s">
        <v>189</v>
      </c>
      <c r="BM163" s="227" t="s">
        <v>264</v>
      </c>
    </row>
    <row r="164" s="2" customFormat="1">
      <c r="A164" s="42"/>
      <c r="B164" s="43"/>
      <c r="C164" s="44"/>
      <c r="D164" s="229" t="s">
        <v>191</v>
      </c>
      <c r="E164" s="44"/>
      <c r="F164" s="230" t="s">
        <v>265</v>
      </c>
      <c r="G164" s="44"/>
      <c r="H164" s="44"/>
      <c r="I164" s="231"/>
      <c r="J164" s="44"/>
      <c r="K164" s="44"/>
      <c r="L164" s="48"/>
      <c r="M164" s="232"/>
      <c r="N164" s="233"/>
      <c r="O164" s="88"/>
      <c r="P164" s="88"/>
      <c r="Q164" s="88"/>
      <c r="R164" s="88"/>
      <c r="S164" s="88"/>
      <c r="T164" s="89"/>
      <c r="U164" s="42"/>
      <c r="V164" s="42"/>
      <c r="W164" s="42"/>
      <c r="X164" s="42"/>
      <c r="Y164" s="42"/>
      <c r="Z164" s="42"/>
      <c r="AA164" s="42"/>
      <c r="AB164" s="42"/>
      <c r="AC164" s="42"/>
      <c r="AD164" s="42"/>
      <c r="AE164" s="42"/>
      <c r="AT164" s="21" t="s">
        <v>191</v>
      </c>
      <c r="AU164" s="21" t="s">
        <v>86</v>
      </c>
    </row>
    <row r="165" s="13" customFormat="1">
      <c r="A165" s="13"/>
      <c r="B165" s="234"/>
      <c r="C165" s="235"/>
      <c r="D165" s="236" t="s">
        <v>193</v>
      </c>
      <c r="E165" s="237" t="s">
        <v>19</v>
      </c>
      <c r="F165" s="238" t="s">
        <v>266</v>
      </c>
      <c r="G165" s="235"/>
      <c r="H165" s="239">
        <v>2.0390000000000001</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193</v>
      </c>
      <c r="AU165" s="245" t="s">
        <v>86</v>
      </c>
      <c r="AV165" s="13" t="s">
        <v>86</v>
      </c>
      <c r="AW165" s="13" t="s">
        <v>37</v>
      </c>
      <c r="AX165" s="13" t="s">
        <v>83</v>
      </c>
      <c r="AY165" s="245" t="s">
        <v>182</v>
      </c>
    </row>
    <row r="166" s="2" customFormat="1" ht="33" customHeight="1">
      <c r="A166" s="42"/>
      <c r="B166" s="43"/>
      <c r="C166" s="216" t="s">
        <v>8</v>
      </c>
      <c r="D166" s="216" t="s">
        <v>184</v>
      </c>
      <c r="E166" s="217" t="s">
        <v>267</v>
      </c>
      <c r="F166" s="218" t="s">
        <v>268</v>
      </c>
      <c r="G166" s="219" t="s">
        <v>206</v>
      </c>
      <c r="H166" s="220">
        <v>1.6759999999999999</v>
      </c>
      <c r="I166" s="221"/>
      <c r="J166" s="222">
        <f>ROUND(I166*H166,2)</f>
        <v>0</v>
      </c>
      <c r="K166" s="218" t="s">
        <v>188</v>
      </c>
      <c r="L166" s="48"/>
      <c r="M166" s="223" t="s">
        <v>19</v>
      </c>
      <c r="N166" s="224"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189</v>
      </c>
      <c r="AT166" s="227" t="s">
        <v>184</v>
      </c>
      <c r="AU166" s="227" t="s">
        <v>86</v>
      </c>
      <c r="AY166" s="21" t="s">
        <v>182</v>
      </c>
      <c r="BE166" s="228">
        <f>IF(N166="základní",J166,0)</f>
        <v>0</v>
      </c>
      <c r="BF166" s="228">
        <f>IF(N166="snížená",J166,0)</f>
        <v>0</v>
      </c>
      <c r="BG166" s="228">
        <f>IF(N166="zákl. přenesená",J166,0)</f>
        <v>0</v>
      </c>
      <c r="BH166" s="228">
        <f>IF(N166="sníž. přenesená",J166,0)</f>
        <v>0</v>
      </c>
      <c r="BI166" s="228">
        <f>IF(N166="nulová",J166,0)</f>
        <v>0</v>
      </c>
      <c r="BJ166" s="21" t="s">
        <v>83</v>
      </c>
      <c r="BK166" s="228">
        <f>ROUND(I166*H166,2)</f>
        <v>0</v>
      </c>
      <c r="BL166" s="21" t="s">
        <v>189</v>
      </c>
      <c r="BM166" s="227" t="s">
        <v>269</v>
      </c>
    </row>
    <row r="167" s="2" customFormat="1">
      <c r="A167" s="42"/>
      <c r="B167" s="43"/>
      <c r="C167" s="44"/>
      <c r="D167" s="229" t="s">
        <v>191</v>
      </c>
      <c r="E167" s="44"/>
      <c r="F167" s="230" t="s">
        <v>270</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1" t="s">
        <v>191</v>
      </c>
      <c r="AU167" s="21" t="s">
        <v>86</v>
      </c>
    </row>
    <row r="168" s="13" customFormat="1">
      <c r="A168" s="13"/>
      <c r="B168" s="234"/>
      <c r="C168" s="235"/>
      <c r="D168" s="236" t="s">
        <v>193</v>
      </c>
      <c r="E168" s="237" t="s">
        <v>19</v>
      </c>
      <c r="F168" s="238" t="s">
        <v>271</v>
      </c>
      <c r="G168" s="235"/>
      <c r="H168" s="239">
        <v>1.6759999999999999</v>
      </c>
      <c r="I168" s="240"/>
      <c r="J168" s="235"/>
      <c r="K168" s="235"/>
      <c r="L168" s="241"/>
      <c r="M168" s="242"/>
      <c r="N168" s="243"/>
      <c r="O168" s="243"/>
      <c r="P168" s="243"/>
      <c r="Q168" s="243"/>
      <c r="R168" s="243"/>
      <c r="S168" s="243"/>
      <c r="T168" s="244"/>
      <c r="U168" s="13"/>
      <c r="V168" s="13"/>
      <c r="W168" s="13"/>
      <c r="X168" s="13"/>
      <c r="Y168" s="13"/>
      <c r="Z168" s="13"/>
      <c r="AA168" s="13"/>
      <c r="AB168" s="13"/>
      <c r="AC168" s="13"/>
      <c r="AD168" s="13"/>
      <c r="AE168" s="13"/>
      <c r="AT168" s="245" t="s">
        <v>193</v>
      </c>
      <c r="AU168" s="245" t="s">
        <v>86</v>
      </c>
      <c r="AV168" s="13" t="s">
        <v>86</v>
      </c>
      <c r="AW168" s="13" t="s">
        <v>37</v>
      </c>
      <c r="AX168" s="13" t="s">
        <v>83</v>
      </c>
      <c r="AY168" s="245" t="s">
        <v>182</v>
      </c>
    </row>
    <row r="169" s="14" customFormat="1">
      <c r="A169" s="14"/>
      <c r="B169" s="246"/>
      <c r="C169" s="247"/>
      <c r="D169" s="236" t="s">
        <v>193</v>
      </c>
      <c r="E169" s="248" t="s">
        <v>19</v>
      </c>
      <c r="F169" s="249" t="s">
        <v>242</v>
      </c>
      <c r="G169" s="247"/>
      <c r="H169" s="248" t="s">
        <v>19</v>
      </c>
      <c r="I169" s="250"/>
      <c r="J169" s="247"/>
      <c r="K169" s="247"/>
      <c r="L169" s="251"/>
      <c r="M169" s="252"/>
      <c r="N169" s="253"/>
      <c r="O169" s="253"/>
      <c r="P169" s="253"/>
      <c r="Q169" s="253"/>
      <c r="R169" s="253"/>
      <c r="S169" s="253"/>
      <c r="T169" s="254"/>
      <c r="U169" s="14"/>
      <c r="V169" s="14"/>
      <c r="W169" s="14"/>
      <c r="X169" s="14"/>
      <c r="Y169" s="14"/>
      <c r="Z169" s="14"/>
      <c r="AA169" s="14"/>
      <c r="AB169" s="14"/>
      <c r="AC169" s="14"/>
      <c r="AD169" s="14"/>
      <c r="AE169" s="14"/>
      <c r="AT169" s="255" t="s">
        <v>193</v>
      </c>
      <c r="AU169" s="255" t="s">
        <v>86</v>
      </c>
      <c r="AV169" s="14" t="s">
        <v>83</v>
      </c>
      <c r="AW169" s="14" t="s">
        <v>37</v>
      </c>
      <c r="AX169" s="14" t="s">
        <v>76</v>
      </c>
      <c r="AY169" s="255" t="s">
        <v>182</v>
      </c>
    </row>
    <row r="170" s="2" customFormat="1" ht="37.8" customHeight="1">
      <c r="A170" s="42"/>
      <c r="B170" s="43"/>
      <c r="C170" s="216" t="s">
        <v>272</v>
      </c>
      <c r="D170" s="216" t="s">
        <v>184</v>
      </c>
      <c r="E170" s="217" t="s">
        <v>273</v>
      </c>
      <c r="F170" s="218" t="s">
        <v>274</v>
      </c>
      <c r="G170" s="219" t="s">
        <v>206</v>
      </c>
      <c r="H170" s="220">
        <v>3077.4810000000002</v>
      </c>
      <c r="I170" s="221"/>
      <c r="J170" s="222">
        <f>ROUND(I170*H170,2)</f>
        <v>0</v>
      </c>
      <c r="K170" s="218" t="s">
        <v>188</v>
      </c>
      <c r="L170" s="48"/>
      <c r="M170" s="223" t="s">
        <v>19</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189</v>
      </c>
      <c r="AT170" s="227" t="s">
        <v>184</v>
      </c>
      <c r="AU170" s="227" t="s">
        <v>86</v>
      </c>
      <c r="AY170" s="21" t="s">
        <v>182</v>
      </c>
      <c r="BE170" s="228">
        <f>IF(N170="základní",J170,0)</f>
        <v>0</v>
      </c>
      <c r="BF170" s="228">
        <f>IF(N170="snížená",J170,0)</f>
        <v>0</v>
      </c>
      <c r="BG170" s="228">
        <f>IF(N170="zákl. přenesená",J170,0)</f>
        <v>0</v>
      </c>
      <c r="BH170" s="228">
        <f>IF(N170="sníž. přenesená",J170,0)</f>
        <v>0</v>
      </c>
      <c r="BI170" s="228">
        <f>IF(N170="nulová",J170,0)</f>
        <v>0</v>
      </c>
      <c r="BJ170" s="21" t="s">
        <v>83</v>
      </c>
      <c r="BK170" s="228">
        <f>ROUND(I170*H170,2)</f>
        <v>0</v>
      </c>
      <c r="BL170" s="21" t="s">
        <v>189</v>
      </c>
      <c r="BM170" s="227" t="s">
        <v>275</v>
      </c>
    </row>
    <row r="171" s="2" customFormat="1">
      <c r="A171" s="42"/>
      <c r="B171" s="43"/>
      <c r="C171" s="44"/>
      <c r="D171" s="229" t="s">
        <v>191</v>
      </c>
      <c r="E171" s="44"/>
      <c r="F171" s="230" t="s">
        <v>276</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1" t="s">
        <v>191</v>
      </c>
      <c r="AU171" s="21" t="s">
        <v>86</v>
      </c>
    </row>
    <row r="172" s="13" customFormat="1">
      <c r="A172" s="13"/>
      <c r="B172" s="234"/>
      <c r="C172" s="235"/>
      <c r="D172" s="236" t="s">
        <v>193</v>
      </c>
      <c r="E172" s="237" t="s">
        <v>19</v>
      </c>
      <c r="F172" s="238" t="s">
        <v>277</v>
      </c>
      <c r="G172" s="235"/>
      <c r="H172" s="239">
        <v>44.106999999999999</v>
      </c>
      <c r="I172" s="240"/>
      <c r="J172" s="235"/>
      <c r="K172" s="235"/>
      <c r="L172" s="241"/>
      <c r="M172" s="242"/>
      <c r="N172" s="243"/>
      <c r="O172" s="243"/>
      <c r="P172" s="243"/>
      <c r="Q172" s="243"/>
      <c r="R172" s="243"/>
      <c r="S172" s="243"/>
      <c r="T172" s="244"/>
      <c r="U172" s="13"/>
      <c r="V172" s="13"/>
      <c r="W172" s="13"/>
      <c r="X172" s="13"/>
      <c r="Y172" s="13"/>
      <c r="Z172" s="13"/>
      <c r="AA172" s="13"/>
      <c r="AB172" s="13"/>
      <c r="AC172" s="13"/>
      <c r="AD172" s="13"/>
      <c r="AE172" s="13"/>
      <c r="AT172" s="245" t="s">
        <v>193</v>
      </c>
      <c r="AU172" s="245" t="s">
        <v>86</v>
      </c>
      <c r="AV172" s="13" t="s">
        <v>86</v>
      </c>
      <c r="AW172" s="13" t="s">
        <v>37</v>
      </c>
      <c r="AX172" s="13" t="s">
        <v>76</v>
      </c>
      <c r="AY172" s="245" t="s">
        <v>182</v>
      </c>
    </row>
    <row r="173" s="13" customFormat="1">
      <c r="A173" s="13"/>
      <c r="B173" s="234"/>
      <c r="C173" s="235"/>
      <c r="D173" s="236" t="s">
        <v>193</v>
      </c>
      <c r="E173" s="237" t="s">
        <v>19</v>
      </c>
      <c r="F173" s="238" t="s">
        <v>278</v>
      </c>
      <c r="G173" s="235"/>
      <c r="H173" s="239">
        <v>1199.4880000000001</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193</v>
      </c>
      <c r="AU173" s="245" t="s">
        <v>86</v>
      </c>
      <c r="AV173" s="13" t="s">
        <v>86</v>
      </c>
      <c r="AW173" s="13" t="s">
        <v>37</v>
      </c>
      <c r="AX173" s="13" t="s">
        <v>76</v>
      </c>
      <c r="AY173" s="245" t="s">
        <v>182</v>
      </c>
    </row>
    <row r="174" s="13" customFormat="1">
      <c r="A174" s="13"/>
      <c r="B174" s="234"/>
      <c r="C174" s="235"/>
      <c r="D174" s="236" t="s">
        <v>193</v>
      </c>
      <c r="E174" s="237" t="s">
        <v>19</v>
      </c>
      <c r="F174" s="238" t="s">
        <v>279</v>
      </c>
      <c r="G174" s="235"/>
      <c r="H174" s="239">
        <v>1722.1020000000001</v>
      </c>
      <c r="I174" s="240"/>
      <c r="J174" s="235"/>
      <c r="K174" s="235"/>
      <c r="L174" s="241"/>
      <c r="M174" s="242"/>
      <c r="N174" s="243"/>
      <c r="O174" s="243"/>
      <c r="P174" s="243"/>
      <c r="Q174" s="243"/>
      <c r="R174" s="243"/>
      <c r="S174" s="243"/>
      <c r="T174" s="244"/>
      <c r="U174" s="13"/>
      <c r="V174" s="13"/>
      <c r="W174" s="13"/>
      <c r="X174" s="13"/>
      <c r="Y174" s="13"/>
      <c r="Z174" s="13"/>
      <c r="AA174" s="13"/>
      <c r="AB174" s="13"/>
      <c r="AC174" s="13"/>
      <c r="AD174" s="13"/>
      <c r="AE174" s="13"/>
      <c r="AT174" s="245" t="s">
        <v>193</v>
      </c>
      <c r="AU174" s="245" t="s">
        <v>86</v>
      </c>
      <c r="AV174" s="13" t="s">
        <v>86</v>
      </c>
      <c r="AW174" s="13" t="s">
        <v>37</v>
      </c>
      <c r="AX174" s="13" t="s">
        <v>76</v>
      </c>
      <c r="AY174" s="245" t="s">
        <v>182</v>
      </c>
    </row>
    <row r="175" s="13" customFormat="1">
      <c r="A175" s="13"/>
      <c r="B175" s="234"/>
      <c r="C175" s="235"/>
      <c r="D175" s="236" t="s">
        <v>193</v>
      </c>
      <c r="E175" s="237" t="s">
        <v>19</v>
      </c>
      <c r="F175" s="238" t="s">
        <v>280</v>
      </c>
      <c r="G175" s="235"/>
      <c r="H175" s="239">
        <v>39.057000000000002</v>
      </c>
      <c r="I175" s="240"/>
      <c r="J175" s="235"/>
      <c r="K175" s="235"/>
      <c r="L175" s="241"/>
      <c r="M175" s="242"/>
      <c r="N175" s="243"/>
      <c r="O175" s="243"/>
      <c r="P175" s="243"/>
      <c r="Q175" s="243"/>
      <c r="R175" s="243"/>
      <c r="S175" s="243"/>
      <c r="T175" s="244"/>
      <c r="U175" s="13"/>
      <c r="V175" s="13"/>
      <c r="W175" s="13"/>
      <c r="X175" s="13"/>
      <c r="Y175" s="13"/>
      <c r="Z175" s="13"/>
      <c r="AA175" s="13"/>
      <c r="AB175" s="13"/>
      <c r="AC175" s="13"/>
      <c r="AD175" s="13"/>
      <c r="AE175" s="13"/>
      <c r="AT175" s="245" t="s">
        <v>193</v>
      </c>
      <c r="AU175" s="245" t="s">
        <v>86</v>
      </c>
      <c r="AV175" s="13" t="s">
        <v>86</v>
      </c>
      <c r="AW175" s="13" t="s">
        <v>37</v>
      </c>
      <c r="AX175" s="13" t="s">
        <v>76</v>
      </c>
      <c r="AY175" s="245" t="s">
        <v>182</v>
      </c>
    </row>
    <row r="176" s="13" customFormat="1">
      <c r="A176" s="13"/>
      <c r="B176" s="234"/>
      <c r="C176" s="235"/>
      <c r="D176" s="236" t="s">
        <v>193</v>
      </c>
      <c r="E176" s="237" t="s">
        <v>19</v>
      </c>
      <c r="F176" s="238" t="s">
        <v>281</v>
      </c>
      <c r="G176" s="235"/>
      <c r="H176" s="239">
        <v>72.727000000000004</v>
      </c>
      <c r="I176" s="240"/>
      <c r="J176" s="235"/>
      <c r="K176" s="235"/>
      <c r="L176" s="241"/>
      <c r="M176" s="242"/>
      <c r="N176" s="243"/>
      <c r="O176" s="243"/>
      <c r="P176" s="243"/>
      <c r="Q176" s="243"/>
      <c r="R176" s="243"/>
      <c r="S176" s="243"/>
      <c r="T176" s="244"/>
      <c r="U176" s="13"/>
      <c r="V176" s="13"/>
      <c r="W176" s="13"/>
      <c r="X176" s="13"/>
      <c r="Y176" s="13"/>
      <c r="Z176" s="13"/>
      <c r="AA176" s="13"/>
      <c r="AB176" s="13"/>
      <c r="AC176" s="13"/>
      <c r="AD176" s="13"/>
      <c r="AE176" s="13"/>
      <c r="AT176" s="245" t="s">
        <v>193</v>
      </c>
      <c r="AU176" s="245" t="s">
        <v>86</v>
      </c>
      <c r="AV176" s="13" t="s">
        <v>86</v>
      </c>
      <c r="AW176" s="13" t="s">
        <v>37</v>
      </c>
      <c r="AX176" s="13" t="s">
        <v>76</v>
      </c>
      <c r="AY176" s="245" t="s">
        <v>182</v>
      </c>
    </row>
    <row r="177" s="15" customFormat="1">
      <c r="A177" s="15"/>
      <c r="B177" s="256"/>
      <c r="C177" s="257"/>
      <c r="D177" s="236" t="s">
        <v>193</v>
      </c>
      <c r="E177" s="258" t="s">
        <v>19</v>
      </c>
      <c r="F177" s="259" t="s">
        <v>202</v>
      </c>
      <c r="G177" s="257"/>
      <c r="H177" s="260">
        <v>3077.4810000000002</v>
      </c>
      <c r="I177" s="261"/>
      <c r="J177" s="257"/>
      <c r="K177" s="257"/>
      <c r="L177" s="262"/>
      <c r="M177" s="263"/>
      <c r="N177" s="264"/>
      <c r="O177" s="264"/>
      <c r="P177" s="264"/>
      <c r="Q177" s="264"/>
      <c r="R177" s="264"/>
      <c r="S177" s="264"/>
      <c r="T177" s="265"/>
      <c r="U177" s="15"/>
      <c r="V177" s="15"/>
      <c r="W177" s="15"/>
      <c r="X177" s="15"/>
      <c r="Y177" s="15"/>
      <c r="Z177" s="15"/>
      <c r="AA177" s="15"/>
      <c r="AB177" s="15"/>
      <c r="AC177" s="15"/>
      <c r="AD177" s="15"/>
      <c r="AE177" s="15"/>
      <c r="AT177" s="266" t="s">
        <v>193</v>
      </c>
      <c r="AU177" s="266" t="s">
        <v>86</v>
      </c>
      <c r="AV177" s="15" t="s">
        <v>189</v>
      </c>
      <c r="AW177" s="15" t="s">
        <v>37</v>
      </c>
      <c r="AX177" s="15" t="s">
        <v>83</v>
      </c>
      <c r="AY177" s="266" t="s">
        <v>182</v>
      </c>
    </row>
    <row r="178" s="2" customFormat="1" ht="37.8" customHeight="1">
      <c r="A178" s="42"/>
      <c r="B178" s="43"/>
      <c r="C178" s="216" t="s">
        <v>282</v>
      </c>
      <c r="D178" s="216" t="s">
        <v>184</v>
      </c>
      <c r="E178" s="217" t="s">
        <v>283</v>
      </c>
      <c r="F178" s="218" t="s">
        <v>284</v>
      </c>
      <c r="G178" s="219" t="s">
        <v>206</v>
      </c>
      <c r="H178" s="220">
        <v>5.931</v>
      </c>
      <c r="I178" s="221"/>
      <c r="J178" s="222">
        <f>ROUND(I178*H178,2)</f>
        <v>0</v>
      </c>
      <c r="K178" s="218" t="s">
        <v>188</v>
      </c>
      <c r="L178" s="48"/>
      <c r="M178" s="223" t="s">
        <v>19</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189</v>
      </c>
      <c r="AT178" s="227" t="s">
        <v>184</v>
      </c>
      <c r="AU178" s="227" t="s">
        <v>86</v>
      </c>
      <c r="AY178" s="21" t="s">
        <v>182</v>
      </c>
      <c r="BE178" s="228">
        <f>IF(N178="základní",J178,0)</f>
        <v>0</v>
      </c>
      <c r="BF178" s="228">
        <f>IF(N178="snížená",J178,0)</f>
        <v>0</v>
      </c>
      <c r="BG178" s="228">
        <f>IF(N178="zákl. přenesená",J178,0)</f>
        <v>0</v>
      </c>
      <c r="BH178" s="228">
        <f>IF(N178="sníž. přenesená",J178,0)</f>
        <v>0</v>
      </c>
      <c r="BI178" s="228">
        <f>IF(N178="nulová",J178,0)</f>
        <v>0</v>
      </c>
      <c r="BJ178" s="21" t="s">
        <v>83</v>
      </c>
      <c r="BK178" s="228">
        <f>ROUND(I178*H178,2)</f>
        <v>0</v>
      </c>
      <c r="BL178" s="21" t="s">
        <v>189</v>
      </c>
      <c r="BM178" s="227" t="s">
        <v>285</v>
      </c>
    </row>
    <row r="179" s="2" customFormat="1">
      <c r="A179" s="42"/>
      <c r="B179" s="43"/>
      <c r="C179" s="44"/>
      <c r="D179" s="229" t="s">
        <v>191</v>
      </c>
      <c r="E179" s="44"/>
      <c r="F179" s="230" t="s">
        <v>286</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1" t="s">
        <v>191</v>
      </c>
      <c r="AU179" s="21" t="s">
        <v>86</v>
      </c>
    </row>
    <row r="180" s="13" customFormat="1">
      <c r="A180" s="13"/>
      <c r="B180" s="234"/>
      <c r="C180" s="235"/>
      <c r="D180" s="236" t="s">
        <v>193</v>
      </c>
      <c r="E180" s="237" t="s">
        <v>19</v>
      </c>
      <c r="F180" s="238" t="s">
        <v>287</v>
      </c>
      <c r="G180" s="235"/>
      <c r="H180" s="239">
        <v>0.22400000000000001</v>
      </c>
      <c r="I180" s="240"/>
      <c r="J180" s="235"/>
      <c r="K180" s="235"/>
      <c r="L180" s="241"/>
      <c r="M180" s="242"/>
      <c r="N180" s="243"/>
      <c r="O180" s="243"/>
      <c r="P180" s="243"/>
      <c r="Q180" s="243"/>
      <c r="R180" s="243"/>
      <c r="S180" s="243"/>
      <c r="T180" s="244"/>
      <c r="U180" s="13"/>
      <c r="V180" s="13"/>
      <c r="W180" s="13"/>
      <c r="X180" s="13"/>
      <c r="Y180" s="13"/>
      <c r="Z180" s="13"/>
      <c r="AA180" s="13"/>
      <c r="AB180" s="13"/>
      <c r="AC180" s="13"/>
      <c r="AD180" s="13"/>
      <c r="AE180" s="13"/>
      <c r="AT180" s="245" t="s">
        <v>193</v>
      </c>
      <c r="AU180" s="245" t="s">
        <v>86</v>
      </c>
      <c r="AV180" s="13" t="s">
        <v>86</v>
      </c>
      <c r="AW180" s="13" t="s">
        <v>37</v>
      </c>
      <c r="AX180" s="13" t="s">
        <v>76</v>
      </c>
      <c r="AY180" s="245" t="s">
        <v>182</v>
      </c>
    </row>
    <row r="181" s="13" customFormat="1">
      <c r="A181" s="13"/>
      <c r="B181" s="234"/>
      <c r="C181" s="235"/>
      <c r="D181" s="236" t="s">
        <v>193</v>
      </c>
      <c r="E181" s="237" t="s">
        <v>19</v>
      </c>
      <c r="F181" s="238" t="s">
        <v>288</v>
      </c>
      <c r="G181" s="235"/>
      <c r="H181" s="239">
        <v>0.72799999999999998</v>
      </c>
      <c r="I181" s="240"/>
      <c r="J181" s="235"/>
      <c r="K181" s="235"/>
      <c r="L181" s="241"/>
      <c r="M181" s="242"/>
      <c r="N181" s="243"/>
      <c r="O181" s="243"/>
      <c r="P181" s="243"/>
      <c r="Q181" s="243"/>
      <c r="R181" s="243"/>
      <c r="S181" s="243"/>
      <c r="T181" s="244"/>
      <c r="U181" s="13"/>
      <c r="V181" s="13"/>
      <c r="W181" s="13"/>
      <c r="X181" s="13"/>
      <c r="Y181" s="13"/>
      <c r="Z181" s="13"/>
      <c r="AA181" s="13"/>
      <c r="AB181" s="13"/>
      <c r="AC181" s="13"/>
      <c r="AD181" s="13"/>
      <c r="AE181" s="13"/>
      <c r="AT181" s="245" t="s">
        <v>193</v>
      </c>
      <c r="AU181" s="245" t="s">
        <v>86</v>
      </c>
      <c r="AV181" s="13" t="s">
        <v>86</v>
      </c>
      <c r="AW181" s="13" t="s">
        <v>37</v>
      </c>
      <c r="AX181" s="13" t="s">
        <v>76</v>
      </c>
      <c r="AY181" s="245" t="s">
        <v>182</v>
      </c>
    </row>
    <row r="182" s="13" customFormat="1">
      <c r="A182" s="13"/>
      <c r="B182" s="234"/>
      <c r="C182" s="235"/>
      <c r="D182" s="236" t="s">
        <v>193</v>
      </c>
      <c r="E182" s="237" t="s">
        <v>19</v>
      </c>
      <c r="F182" s="238" t="s">
        <v>289</v>
      </c>
      <c r="G182" s="235"/>
      <c r="H182" s="239">
        <v>0.53900000000000003</v>
      </c>
      <c r="I182" s="240"/>
      <c r="J182" s="235"/>
      <c r="K182" s="235"/>
      <c r="L182" s="241"/>
      <c r="M182" s="242"/>
      <c r="N182" s="243"/>
      <c r="O182" s="243"/>
      <c r="P182" s="243"/>
      <c r="Q182" s="243"/>
      <c r="R182" s="243"/>
      <c r="S182" s="243"/>
      <c r="T182" s="244"/>
      <c r="U182" s="13"/>
      <c r="V182" s="13"/>
      <c r="W182" s="13"/>
      <c r="X182" s="13"/>
      <c r="Y182" s="13"/>
      <c r="Z182" s="13"/>
      <c r="AA182" s="13"/>
      <c r="AB182" s="13"/>
      <c r="AC182" s="13"/>
      <c r="AD182" s="13"/>
      <c r="AE182" s="13"/>
      <c r="AT182" s="245" t="s">
        <v>193</v>
      </c>
      <c r="AU182" s="245" t="s">
        <v>86</v>
      </c>
      <c r="AV182" s="13" t="s">
        <v>86</v>
      </c>
      <c r="AW182" s="13" t="s">
        <v>37</v>
      </c>
      <c r="AX182" s="13" t="s">
        <v>76</v>
      </c>
      <c r="AY182" s="245" t="s">
        <v>182</v>
      </c>
    </row>
    <row r="183" s="13" customFormat="1">
      <c r="A183" s="13"/>
      <c r="B183" s="234"/>
      <c r="C183" s="235"/>
      <c r="D183" s="236" t="s">
        <v>193</v>
      </c>
      <c r="E183" s="237" t="s">
        <v>19</v>
      </c>
      <c r="F183" s="238" t="s">
        <v>290</v>
      </c>
      <c r="G183" s="235"/>
      <c r="H183" s="239">
        <v>0.72499999999999998</v>
      </c>
      <c r="I183" s="240"/>
      <c r="J183" s="235"/>
      <c r="K183" s="235"/>
      <c r="L183" s="241"/>
      <c r="M183" s="242"/>
      <c r="N183" s="243"/>
      <c r="O183" s="243"/>
      <c r="P183" s="243"/>
      <c r="Q183" s="243"/>
      <c r="R183" s="243"/>
      <c r="S183" s="243"/>
      <c r="T183" s="244"/>
      <c r="U183" s="13"/>
      <c r="V183" s="13"/>
      <c r="W183" s="13"/>
      <c r="X183" s="13"/>
      <c r="Y183" s="13"/>
      <c r="Z183" s="13"/>
      <c r="AA183" s="13"/>
      <c r="AB183" s="13"/>
      <c r="AC183" s="13"/>
      <c r="AD183" s="13"/>
      <c r="AE183" s="13"/>
      <c r="AT183" s="245" t="s">
        <v>193</v>
      </c>
      <c r="AU183" s="245" t="s">
        <v>86</v>
      </c>
      <c r="AV183" s="13" t="s">
        <v>86</v>
      </c>
      <c r="AW183" s="13" t="s">
        <v>37</v>
      </c>
      <c r="AX183" s="13" t="s">
        <v>76</v>
      </c>
      <c r="AY183" s="245" t="s">
        <v>182</v>
      </c>
    </row>
    <row r="184" s="13" customFormat="1">
      <c r="A184" s="13"/>
      <c r="B184" s="234"/>
      <c r="C184" s="235"/>
      <c r="D184" s="236" t="s">
        <v>193</v>
      </c>
      <c r="E184" s="237" t="s">
        <v>19</v>
      </c>
      <c r="F184" s="238" t="s">
        <v>291</v>
      </c>
      <c r="G184" s="235"/>
      <c r="H184" s="239">
        <v>2.0390000000000001</v>
      </c>
      <c r="I184" s="240"/>
      <c r="J184" s="235"/>
      <c r="K184" s="235"/>
      <c r="L184" s="241"/>
      <c r="M184" s="242"/>
      <c r="N184" s="243"/>
      <c r="O184" s="243"/>
      <c r="P184" s="243"/>
      <c r="Q184" s="243"/>
      <c r="R184" s="243"/>
      <c r="S184" s="243"/>
      <c r="T184" s="244"/>
      <c r="U184" s="13"/>
      <c r="V184" s="13"/>
      <c r="W184" s="13"/>
      <c r="X184" s="13"/>
      <c r="Y184" s="13"/>
      <c r="Z184" s="13"/>
      <c r="AA184" s="13"/>
      <c r="AB184" s="13"/>
      <c r="AC184" s="13"/>
      <c r="AD184" s="13"/>
      <c r="AE184" s="13"/>
      <c r="AT184" s="245" t="s">
        <v>193</v>
      </c>
      <c r="AU184" s="245" t="s">
        <v>86</v>
      </c>
      <c r="AV184" s="13" t="s">
        <v>86</v>
      </c>
      <c r="AW184" s="13" t="s">
        <v>37</v>
      </c>
      <c r="AX184" s="13" t="s">
        <v>76</v>
      </c>
      <c r="AY184" s="245" t="s">
        <v>182</v>
      </c>
    </row>
    <row r="185" s="13" customFormat="1">
      <c r="A185" s="13"/>
      <c r="B185" s="234"/>
      <c r="C185" s="235"/>
      <c r="D185" s="236" t="s">
        <v>193</v>
      </c>
      <c r="E185" s="237" t="s">
        <v>19</v>
      </c>
      <c r="F185" s="238" t="s">
        <v>292</v>
      </c>
      <c r="G185" s="235"/>
      <c r="H185" s="239">
        <v>1.6759999999999999</v>
      </c>
      <c r="I185" s="240"/>
      <c r="J185" s="235"/>
      <c r="K185" s="235"/>
      <c r="L185" s="241"/>
      <c r="M185" s="242"/>
      <c r="N185" s="243"/>
      <c r="O185" s="243"/>
      <c r="P185" s="243"/>
      <c r="Q185" s="243"/>
      <c r="R185" s="243"/>
      <c r="S185" s="243"/>
      <c r="T185" s="244"/>
      <c r="U185" s="13"/>
      <c r="V185" s="13"/>
      <c r="W185" s="13"/>
      <c r="X185" s="13"/>
      <c r="Y185" s="13"/>
      <c r="Z185" s="13"/>
      <c r="AA185" s="13"/>
      <c r="AB185" s="13"/>
      <c r="AC185" s="13"/>
      <c r="AD185" s="13"/>
      <c r="AE185" s="13"/>
      <c r="AT185" s="245" t="s">
        <v>193</v>
      </c>
      <c r="AU185" s="245" t="s">
        <v>86</v>
      </c>
      <c r="AV185" s="13" t="s">
        <v>86</v>
      </c>
      <c r="AW185" s="13" t="s">
        <v>37</v>
      </c>
      <c r="AX185" s="13" t="s">
        <v>76</v>
      </c>
      <c r="AY185" s="245" t="s">
        <v>182</v>
      </c>
    </row>
    <row r="186" s="15" customFormat="1">
      <c r="A186" s="15"/>
      <c r="B186" s="256"/>
      <c r="C186" s="257"/>
      <c r="D186" s="236" t="s">
        <v>193</v>
      </c>
      <c r="E186" s="258" t="s">
        <v>19</v>
      </c>
      <c r="F186" s="259" t="s">
        <v>202</v>
      </c>
      <c r="G186" s="257"/>
      <c r="H186" s="260">
        <v>5.931</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193</v>
      </c>
      <c r="AU186" s="266" t="s">
        <v>86</v>
      </c>
      <c r="AV186" s="15" t="s">
        <v>189</v>
      </c>
      <c r="AW186" s="15" t="s">
        <v>37</v>
      </c>
      <c r="AX186" s="15" t="s">
        <v>83</v>
      </c>
      <c r="AY186" s="266" t="s">
        <v>182</v>
      </c>
    </row>
    <row r="187" s="2" customFormat="1" ht="37.8" customHeight="1">
      <c r="A187" s="42"/>
      <c r="B187" s="43"/>
      <c r="C187" s="216" t="s">
        <v>293</v>
      </c>
      <c r="D187" s="216" t="s">
        <v>184</v>
      </c>
      <c r="E187" s="217" t="s">
        <v>294</v>
      </c>
      <c r="F187" s="218" t="s">
        <v>295</v>
      </c>
      <c r="G187" s="219" t="s">
        <v>206</v>
      </c>
      <c r="H187" s="220">
        <v>17.792999999999999</v>
      </c>
      <c r="I187" s="221"/>
      <c r="J187" s="222">
        <f>ROUND(I187*H187,2)</f>
        <v>0</v>
      </c>
      <c r="K187" s="218" t="s">
        <v>188</v>
      </c>
      <c r="L187" s="48"/>
      <c r="M187" s="223" t="s">
        <v>19</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189</v>
      </c>
      <c r="AT187" s="227" t="s">
        <v>184</v>
      </c>
      <c r="AU187" s="227" t="s">
        <v>86</v>
      </c>
      <c r="AY187" s="21" t="s">
        <v>182</v>
      </c>
      <c r="BE187" s="228">
        <f>IF(N187="základní",J187,0)</f>
        <v>0</v>
      </c>
      <c r="BF187" s="228">
        <f>IF(N187="snížená",J187,0)</f>
        <v>0</v>
      </c>
      <c r="BG187" s="228">
        <f>IF(N187="zákl. přenesená",J187,0)</f>
        <v>0</v>
      </c>
      <c r="BH187" s="228">
        <f>IF(N187="sníž. přenesená",J187,0)</f>
        <v>0</v>
      </c>
      <c r="BI187" s="228">
        <f>IF(N187="nulová",J187,0)</f>
        <v>0</v>
      </c>
      <c r="BJ187" s="21" t="s">
        <v>83</v>
      </c>
      <c r="BK187" s="228">
        <f>ROUND(I187*H187,2)</f>
        <v>0</v>
      </c>
      <c r="BL187" s="21" t="s">
        <v>189</v>
      </c>
      <c r="BM187" s="227" t="s">
        <v>296</v>
      </c>
    </row>
    <row r="188" s="2" customFormat="1">
      <c r="A188" s="42"/>
      <c r="B188" s="43"/>
      <c r="C188" s="44"/>
      <c r="D188" s="229" t="s">
        <v>191</v>
      </c>
      <c r="E188" s="44"/>
      <c r="F188" s="230" t="s">
        <v>297</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1" t="s">
        <v>191</v>
      </c>
      <c r="AU188" s="21" t="s">
        <v>86</v>
      </c>
    </row>
    <row r="189" s="13" customFormat="1">
      <c r="A189" s="13"/>
      <c r="B189" s="234"/>
      <c r="C189" s="235"/>
      <c r="D189" s="236" t="s">
        <v>193</v>
      </c>
      <c r="E189" s="237" t="s">
        <v>19</v>
      </c>
      <c r="F189" s="238" t="s">
        <v>298</v>
      </c>
      <c r="G189" s="235"/>
      <c r="H189" s="239">
        <v>17.792999999999999</v>
      </c>
      <c r="I189" s="240"/>
      <c r="J189" s="235"/>
      <c r="K189" s="235"/>
      <c r="L189" s="241"/>
      <c r="M189" s="242"/>
      <c r="N189" s="243"/>
      <c r="O189" s="243"/>
      <c r="P189" s="243"/>
      <c r="Q189" s="243"/>
      <c r="R189" s="243"/>
      <c r="S189" s="243"/>
      <c r="T189" s="244"/>
      <c r="U189" s="13"/>
      <c r="V189" s="13"/>
      <c r="W189" s="13"/>
      <c r="X189" s="13"/>
      <c r="Y189" s="13"/>
      <c r="Z189" s="13"/>
      <c r="AA189" s="13"/>
      <c r="AB189" s="13"/>
      <c r="AC189" s="13"/>
      <c r="AD189" s="13"/>
      <c r="AE189" s="13"/>
      <c r="AT189" s="245" t="s">
        <v>193</v>
      </c>
      <c r="AU189" s="245" t="s">
        <v>86</v>
      </c>
      <c r="AV189" s="13" t="s">
        <v>86</v>
      </c>
      <c r="AW189" s="13" t="s">
        <v>37</v>
      </c>
      <c r="AX189" s="13" t="s">
        <v>83</v>
      </c>
      <c r="AY189" s="245" t="s">
        <v>182</v>
      </c>
    </row>
    <row r="190" s="2" customFormat="1" ht="24.15" customHeight="1">
      <c r="A190" s="42"/>
      <c r="B190" s="43"/>
      <c r="C190" s="216" t="s">
        <v>299</v>
      </c>
      <c r="D190" s="216" t="s">
        <v>184</v>
      </c>
      <c r="E190" s="217" t="s">
        <v>300</v>
      </c>
      <c r="F190" s="218" t="s">
        <v>301</v>
      </c>
      <c r="G190" s="219" t="s">
        <v>206</v>
      </c>
      <c r="H190" s="220">
        <v>1572.579</v>
      </c>
      <c r="I190" s="221"/>
      <c r="J190" s="222">
        <f>ROUND(I190*H190,2)</f>
        <v>0</v>
      </c>
      <c r="K190" s="218" t="s">
        <v>188</v>
      </c>
      <c r="L190" s="48"/>
      <c r="M190" s="223" t="s">
        <v>19</v>
      </c>
      <c r="N190" s="224" t="s">
        <v>47</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189</v>
      </c>
      <c r="AT190" s="227" t="s">
        <v>184</v>
      </c>
      <c r="AU190" s="227" t="s">
        <v>86</v>
      </c>
      <c r="AY190" s="21" t="s">
        <v>182</v>
      </c>
      <c r="BE190" s="228">
        <f>IF(N190="základní",J190,0)</f>
        <v>0</v>
      </c>
      <c r="BF190" s="228">
        <f>IF(N190="snížená",J190,0)</f>
        <v>0</v>
      </c>
      <c r="BG190" s="228">
        <f>IF(N190="zákl. přenesená",J190,0)</f>
        <v>0</v>
      </c>
      <c r="BH190" s="228">
        <f>IF(N190="sníž. přenesená",J190,0)</f>
        <v>0</v>
      </c>
      <c r="BI190" s="228">
        <f>IF(N190="nulová",J190,0)</f>
        <v>0</v>
      </c>
      <c r="BJ190" s="21" t="s">
        <v>83</v>
      </c>
      <c r="BK190" s="228">
        <f>ROUND(I190*H190,2)</f>
        <v>0</v>
      </c>
      <c r="BL190" s="21" t="s">
        <v>189</v>
      </c>
      <c r="BM190" s="227" t="s">
        <v>302</v>
      </c>
    </row>
    <row r="191" s="2" customFormat="1">
      <c r="A191" s="42"/>
      <c r="B191" s="43"/>
      <c r="C191" s="44"/>
      <c r="D191" s="229" t="s">
        <v>191</v>
      </c>
      <c r="E191" s="44"/>
      <c r="F191" s="230" t="s">
        <v>303</v>
      </c>
      <c r="G191" s="44"/>
      <c r="H191" s="44"/>
      <c r="I191" s="231"/>
      <c r="J191" s="44"/>
      <c r="K191" s="44"/>
      <c r="L191" s="48"/>
      <c r="M191" s="232"/>
      <c r="N191" s="233"/>
      <c r="O191" s="88"/>
      <c r="P191" s="88"/>
      <c r="Q191" s="88"/>
      <c r="R191" s="88"/>
      <c r="S191" s="88"/>
      <c r="T191" s="89"/>
      <c r="U191" s="42"/>
      <c r="V191" s="42"/>
      <c r="W191" s="42"/>
      <c r="X191" s="42"/>
      <c r="Y191" s="42"/>
      <c r="Z191" s="42"/>
      <c r="AA191" s="42"/>
      <c r="AB191" s="42"/>
      <c r="AC191" s="42"/>
      <c r="AD191" s="42"/>
      <c r="AE191" s="42"/>
      <c r="AT191" s="21" t="s">
        <v>191</v>
      </c>
      <c r="AU191" s="21" t="s">
        <v>86</v>
      </c>
    </row>
    <row r="192" s="13" customFormat="1">
      <c r="A192" s="13"/>
      <c r="B192" s="234"/>
      <c r="C192" s="235"/>
      <c r="D192" s="236" t="s">
        <v>193</v>
      </c>
      <c r="E192" s="237" t="s">
        <v>19</v>
      </c>
      <c r="F192" s="238" t="s">
        <v>304</v>
      </c>
      <c r="G192" s="235"/>
      <c r="H192" s="239">
        <v>599.74400000000003</v>
      </c>
      <c r="I192" s="240"/>
      <c r="J192" s="235"/>
      <c r="K192" s="235"/>
      <c r="L192" s="241"/>
      <c r="M192" s="242"/>
      <c r="N192" s="243"/>
      <c r="O192" s="243"/>
      <c r="P192" s="243"/>
      <c r="Q192" s="243"/>
      <c r="R192" s="243"/>
      <c r="S192" s="243"/>
      <c r="T192" s="244"/>
      <c r="U192" s="13"/>
      <c r="V192" s="13"/>
      <c r="W192" s="13"/>
      <c r="X192" s="13"/>
      <c r="Y192" s="13"/>
      <c r="Z192" s="13"/>
      <c r="AA192" s="13"/>
      <c r="AB192" s="13"/>
      <c r="AC192" s="13"/>
      <c r="AD192" s="13"/>
      <c r="AE192" s="13"/>
      <c r="AT192" s="245" t="s">
        <v>193</v>
      </c>
      <c r="AU192" s="245" t="s">
        <v>86</v>
      </c>
      <c r="AV192" s="13" t="s">
        <v>86</v>
      </c>
      <c r="AW192" s="13" t="s">
        <v>37</v>
      </c>
      <c r="AX192" s="13" t="s">
        <v>76</v>
      </c>
      <c r="AY192" s="245" t="s">
        <v>182</v>
      </c>
    </row>
    <row r="193" s="13" customFormat="1">
      <c r="A193" s="13"/>
      <c r="B193" s="234"/>
      <c r="C193" s="235"/>
      <c r="D193" s="236" t="s">
        <v>193</v>
      </c>
      <c r="E193" s="237" t="s">
        <v>19</v>
      </c>
      <c r="F193" s="238" t="s">
        <v>305</v>
      </c>
      <c r="G193" s="235"/>
      <c r="H193" s="239">
        <v>861.05100000000004</v>
      </c>
      <c r="I193" s="240"/>
      <c r="J193" s="235"/>
      <c r="K193" s="235"/>
      <c r="L193" s="241"/>
      <c r="M193" s="242"/>
      <c r="N193" s="243"/>
      <c r="O193" s="243"/>
      <c r="P193" s="243"/>
      <c r="Q193" s="243"/>
      <c r="R193" s="243"/>
      <c r="S193" s="243"/>
      <c r="T193" s="244"/>
      <c r="U193" s="13"/>
      <c r="V193" s="13"/>
      <c r="W193" s="13"/>
      <c r="X193" s="13"/>
      <c r="Y193" s="13"/>
      <c r="Z193" s="13"/>
      <c r="AA193" s="13"/>
      <c r="AB193" s="13"/>
      <c r="AC193" s="13"/>
      <c r="AD193" s="13"/>
      <c r="AE193" s="13"/>
      <c r="AT193" s="245" t="s">
        <v>193</v>
      </c>
      <c r="AU193" s="245" t="s">
        <v>86</v>
      </c>
      <c r="AV193" s="13" t="s">
        <v>86</v>
      </c>
      <c r="AW193" s="13" t="s">
        <v>37</v>
      </c>
      <c r="AX193" s="13" t="s">
        <v>76</v>
      </c>
      <c r="AY193" s="245" t="s">
        <v>182</v>
      </c>
    </row>
    <row r="194" s="13" customFormat="1">
      <c r="A194" s="13"/>
      <c r="B194" s="234"/>
      <c r="C194" s="235"/>
      <c r="D194" s="236" t="s">
        <v>193</v>
      </c>
      <c r="E194" s="237" t="s">
        <v>19</v>
      </c>
      <c r="F194" s="238" t="s">
        <v>280</v>
      </c>
      <c r="G194" s="235"/>
      <c r="H194" s="239">
        <v>39.057000000000002</v>
      </c>
      <c r="I194" s="240"/>
      <c r="J194" s="235"/>
      <c r="K194" s="235"/>
      <c r="L194" s="241"/>
      <c r="M194" s="242"/>
      <c r="N194" s="243"/>
      <c r="O194" s="243"/>
      <c r="P194" s="243"/>
      <c r="Q194" s="243"/>
      <c r="R194" s="243"/>
      <c r="S194" s="243"/>
      <c r="T194" s="244"/>
      <c r="U194" s="13"/>
      <c r="V194" s="13"/>
      <c r="W194" s="13"/>
      <c r="X194" s="13"/>
      <c r="Y194" s="13"/>
      <c r="Z194" s="13"/>
      <c r="AA194" s="13"/>
      <c r="AB194" s="13"/>
      <c r="AC194" s="13"/>
      <c r="AD194" s="13"/>
      <c r="AE194" s="13"/>
      <c r="AT194" s="245" t="s">
        <v>193</v>
      </c>
      <c r="AU194" s="245" t="s">
        <v>86</v>
      </c>
      <c r="AV194" s="13" t="s">
        <v>86</v>
      </c>
      <c r="AW194" s="13" t="s">
        <v>37</v>
      </c>
      <c r="AX194" s="13" t="s">
        <v>76</v>
      </c>
      <c r="AY194" s="245" t="s">
        <v>182</v>
      </c>
    </row>
    <row r="195" s="13" customFormat="1">
      <c r="A195" s="13"/>
      <c r="B195" s="234"/>
      <c r="C195" s="235"/>
      <c r="D195" s="236" t="s">
        <v>193</v>
      </c>
      <c r="E195" s="237" t="s">
        <v>19</v>
      </c>
      <c r="F195" s="238" t="s">
        <v>281</v>
      </c>
      <c r="G195" s="235"/>
      <c r="H195" s="239">
        <v>72.727000000000004</v>
      </c>
      <c r="I195" s="240"/>
      <c r="J195" s="235"/>
      <c r="K195" s="235"/>
      <c r="L195" s="241"/>
      <c r="M195" s="242"/>
      <c r="N195" s="243"/>
      <c r="O195" s="243"/>
      <c r="P195" s="243"/>
      <c r="Q195" s="243"/>
      <c r="R195" s="243"/>
      <c r="S195" s="243"/>
      <c r="T195" s="244"/>
      <c r="U195" s="13"/>
      <c r="V195" s="13"/>
      <c r="W195" s="13"/>
      <c r="X195" s="13"/>
      <c r="Y195" s="13"/>
      <c r="Z195" s="13"/>
      <c r="AA195" s="13"/>
      <c r="AB195" s="13"/>
      <c r="AC195" s="13"/>
      <c r="AD195" s="13"/>
      <c r="AE195" s="13"/>
      <c r="AT195" s="245" t="s">
        <v>193</v>
      </c>
      <c r="AU195" s="245" t="s">
        <v>86</v>
      </c>
      <c r="AV195" s="13" t="s">
        <v>86</v>
      </c>
      <c r="AW195" s="13" t="s">
        <v>37</v>
      </c>
      <c r="AX195" s="13" t="s">
        <v>76</v>
      </c>
      <c r="AY195" s="245" t="s">
        <v>182</v>
      </c>
    </row>
    <row r="196" s="15" customFormat="1">
      <c r="A196" s="15"/>
      <c r="B196" s="256"/>
      <c r="C196" s="257"/>
      <c r="D196" s="236" t="s">
        <v>193</v>
      </c>
      <c r="E196" s="258" t="s">
        <v>19</v>
      </c>
      <c r="F196" s="259" t="s">
        <v>202</v>
      </c>
      <c r="G196" s="257"/>
      <c r="H196" s="260">
        <v>1572.579</v>
      </c>
      <c r="I196" s="261"/>
      <c r="J196" s="257"/>
      <c r="K196" s="257"/>
      <c r="L196" s="262"/>
      <c r="M196" s="263"/>
      <c r="N196" s="264"/>
      <c r="O196" s="264"/>
      <c r="P196" s="264"/>
      <c r="Q196" s="264"/>
      <c r="R196" s="264"/>
      <c r="S196" s="264"/>
      <c r="T196" s="265"/>
      <c r="U196" s="15"/>
      <c r="V196" s="15"/>
      <c r="W196" s="15"/>
      <c r="X196" s="15"/>
      <c r="Y196" s="15"/>
      <c r="Z196" s="15"/>
      <c r="AA196" s="15"/>
      <c r="AB196" s="15"/>
      <c r="AC196" s="15"/>
      <c r="AD196" s="15"/>
      <c r="AE196" s="15"/>
      <c r="AT196" s="266" t="s">
        <v>193</v>
      </c>
      <c r="AU196" s="266" t="s">
        <v>86</v>
      </c>
      <c r="AV196" s="15" t="s">
        <v>189</v>
      </c>
      <c r="AW196" s="15" t="s">
        <v>37</v>
      </c>
      <c r="AX196" s="15" t="s">
        <v>83</v>
      </c>
      <c r="AY196" s="266" t="s">
        <v>182</v>
      </c>
    </row>
    <row r="197" s="2" customFormat="1" ht="24.15" customHeight="1">
      <c r="A197" s="42"/>
      <c r="B197" s="43"/>
      <c r="C197" s="216" t="s">
        <v>306</v>
      </c>
      <c r="D197" s="216" t="s">
        <v>184</v>
      </c>
      <c r="E197" s="217" t="s">
        <v>307</v>
      </c>
      <c r="F197" s="218" t="s">
        <v>308</v>
      </c>
      <c r="G197" s="219" t="s">
        <v>206</v>
      </c>
      <c r="H197" s="220">
        <v>1483.8920000000001</v>
      </c>
      <c r="I197" s="221"/>
      <c r="J197" s="222">
        <f>ROUND(I197*H197,2)</f>
        <v>0</v>
      </c>
      <c r="K197" s="218" t="s">
        <v>188</v>
      </c>
      <c r="L197" s="48"/>
      <c r="M197" s="223" t="s">
        <v>19</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189</v>
      </c>
      <c r="AT197" s="227" t="s">
        <v>184</v>
      </c>
      <c r="AU197" s="227" t="s">
        <v>86</v>
      </c>
      <c r="AY197" s="21" t="s">
        <v>182</v>
      </c>
      <c r="BE197" s="228">
        <f>IF(N197="základní",J197,0)</f>
        <v>0</v>
      </c>
      <c r="BF197" s="228">
        <f>IF(N197="snížená",J197,0)</f>
        <v>0</v>
      </c>
      <c r="BG197" s="228">
        <f>IF(N197="zákl. přenesená",J197,0)</f>
        <v>0</v>
      </c>
      <c r="BH197" s="228">
        <f>IF(N197="sníž. přenesená",J197,0)</f>
        <v>0</v>
      </c>
      <c r="BI197" s="228">
        <f>IF(N197="nulová",J197,0)</f>
        <v>0</v>
      </c>
      <c r="BJ197" s="21" t="s">
        <v>83</v>
      </c>
      <c r="BK197" s="228">
        <f>ROUND(I197*H197,2)</f>
        <v>0</v>
      </c>
      <c r="BL197" s="21" t="s">
        <v>189</v>
      </c>
      <c r="BM197" s="227" t="s">
        <v>309</v>
      </c>
    </row>
    <row r="198" s="2" customFormat="1">
      <c r="A198" s="42"/>
      <c r="B198" s="43"/>
      <c r="C198" s="44"/>
      <c r="D198" s="229" t="s">
        <v>191</v>
      </c>
      <c r="E198" s="44"/>
      <c r="F198" s="230" t="s">
        <v>310</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1" t="s">
        <v>191</v>
      </c>
      <c r="AU198" s="21" t="s">
        <v>86</v>
      </c>
    </row>
    <row r="199" s="13" customFormat="1">
      <c r="A199" s="13"/>
      <c r="B199" s="234"/>
      <c r="C199" s="235"/>
      <c r="D199" s="236" t="s">
        <v>193</v>
      </c>
      <c r="E199" s="237" t="s">
        <v>19</v>
      </c>
      <c r="F199" s="238" t="s">
        <v>311</v>
      </c>
      <c r="G199" s="235"/>
      <c r="H199" s="239">
        <v>44.106999999999999</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193</v>
      </c>
      <c r="AU199" s="245" t="s">
        <v>86</v>
      </c>
      <c r="AV199" s="13" t="s">
        <v>86</v>
      </c>
      <c r="AW199" s="13" t="s">
        <v>37</v>
      </c>
      <c r="AX199" s="13" t="s">
        <v>76</v>
      </c>
      <c r="AY199" s="245" t="s">
        <v>182</v>
      </c>
    </row>
    <row r="200" s="13" customFormat="1">
      <c r="A200" s="13"/>
      <c r="B200" s="234"/>
      <c r="C200" s="235"/>
      <c r="D200" s="236" t="s">
        <v>193</v>
      </c>
      <c r="E200" s="237" t="s">
        <v>19</v>
      </c>
      <c r="F200" s="238" t="s">
        <v>312</v>
      </c>
      <c r="G200" s="235"/>
      <c r="H200" s="239">
        <v>96.968999999999994</v>
      </c>
      <c r="I200" s="240"/>
      <c r="J200" s="235"/>
      <c r="K200" s="235"/>
      <c r="L200" s="241"/>
      <c r="M200" s="242"/>
      <c r="N200" s="243"/>
      <c r="O200" s="243"/>
      <c r="P200" s="243"/>
      <c r="Q200" s="243"/>
      <c r="R200" s="243"/>
      <c r="S200" s="243"/>
      <c r="T200" s="244"/>
      <c r="U200" s="13"/>
      <c r="V200" s="13"/>
      <c r="W200" s="13"/>
      <c r="X200" s="13"/>
      <c r="Y200" s="13"/>
      <c r="Z200" s="13"/>
      <c r="AA200" s="13"/>
      <c r="AB200" s="13"/>
      <c r="AC200" s="13"/>
      <c r="AD200" s="13"/>
      <c r="AE200" s="13"/>
      <c r="AT200" s="245" t="s">
        <v>193</v>
      </c>
      <c r="AU200" s="245" t="s">
        <v>86</v>
      </c>
      <c r="AV200" s="13" t="s">
        <v>86</v>
      </c>
      <c r="AW200" s="13" t="s">
        <v>37</v>
      </c>
      <c r="AX200" s="13" t="s">
        <v>76</v>
      </c>
      <c r="AY200" s="245" t="s">
        <v>182</v>
      </c>
    </row>
    <row r="201" s="13" customFormat="1">
      <c r="A201" s="13"/>
      <c r="B201" s="234"/>
      <c r="C201" s="235"/>
      <c r="D201" s="236" t="s">
        <v>193</v>
      </c>
      <c r="E201" s="237" t="s">
        <v>19</v>
      </c>
      <c r="F201" s="238" t="s">
        <v>313</v>
      </c>
      <c r="G201" s="235"/>
      <c r="H201" s="239">
        <v>92</v>
      </c>
      <c r="I201" s="240"/>
      <c r="J201" s="235"/>
      <c r="K201" s="235"/>
      <c r="L201" s="241"/>
      <c r="M201" s="242"/>
      <c r="N201" s="243"/>
      <c r="O201" s="243"/>
      <c r="P201" s="243"/>
      <c r="Q201" s="243"/>
      <c r="R201" s="243"/>
      <c r="S201" s="243"/>
      <c r="T201" s="244"/>
      <c r="U201" s="13"/>
      <c r="V201" s="13"/>
      <c r="W201" s="13"/>
      <c r="X201" s="13"/>
      <c r="Y201" s="13"/>
      <c r="Z201" s="13"/>
      <c r="AA201" s="13"/>
      <c r="AB201" s="13"/>
      <c r="AC201" s="13"/>
      <c r="AD201" s="13"/>
      <c r="AE201" s="13"/>
      <c r="AT201" s="245" t="s">
        <v>193</v>
      </c>
      <c r="AU201" s="245" t="s">
        <v>86</v>
      </c>
      <c r="AV201" s="13" t="s">
        <v>86</v>
      </c>
      <c r="AW201" s="13" t="s">
        <v>37</v>
      </c>
      <c r="AX201" s="13" t="s">
        <v>76</v>
      </c>
      <c r="AY201" s="245" t="s">
        <v>182</v>
      </c>
    </row>
    <row r="202" s="13" customFormat="1">
      <c r="A202" s="13"/>
      <c r="B202" s="234"/>
      <c r="C202" s="235"/>
      <c r="D202" s="236" t="s">
        <v>193</v>
      </c>
      <c r="E202" s="237" t="s">
        <v>19</v>
      </c>
      <c r="F202" s="238" t="s">
        <v>314</v>
      </c>
      <c r="G202" s="235"/>
      <c r="H202" s="239">
        <v>645.14099999999996</v>
      </c>
      <c r="I202" s="240"/>
      <c r="J202" s="235"/>
      <c r="K202" s="235"/>
      <c r="L202" s="241"/>
      <c r="M202" s="242"/>
      <c r="N202" s="243"/>
      <c r="O202" s="243"/>
      <c r="P202" s="243"/>
      <c r="Q202" s="243"/>
      <c r="R202" s="243"/>
      <c r="S202" s="243"/>
      <c r="T202" s="244"/>
      <c r="U202" s="13"/>
      <c r="V202" s="13"/>
      <c r="W202" s="13"/>
      <c r="X202" s="13"/>
      <c r="Y202" s="13"/>
      <c r="Z202" s="13"/>
      <c r="AA202" s="13"/>
      <c r="AB202" s="13"/>
      <c r="AC202" s="13"/>
      <c r="AD202" s="13"/>
      <c r="AE202" s="13"/>
      <c r="AT202" s="245" t="s">
        <v>193</v>
      </c>
      <c r="AU202" s="245" t="s">
        <v>86</v>
      </c>
      <c r="AV202" s="13" t="s">
        <v>86</v>
      </c>
      <c r="AW202" s="13" t="s">
        <v>37</v>
      </c>
      <c r="AX202" s="13" t="s">
        <v>76</v>
      </c>
      <c r="AY202" s="245" t="s">
        <v>182</v>
      </c>
    </row>
    <row r="203" s="13" customFormat="1">
      <c r="A203" s="13"/>
      <c r="B203" s="234"/>
      <c r="C203" s="235"/>
      <c r="D203" s="236" t="s">
        <v>193</v>
      </c>
      <c r="E203" s="237" t="s">
        <v>19</v>
      </c>
      <c r="F203" s="238" t="s">
        <v>315</v>
      </c>
      <c r="G203" s="235"/>
      <c r="H203" s="239">
        <v>127.395</v>
      </c>
      <c r="I203" s="240"/>
      <c r="J203" s="235"/>
      <c r="K203" s="235"/>
      <c r="L203" s="241"/>
      <c r="M203" s="242"/>
      <c r="N203" s="243"/>
      <c r="O203" s="243"/>
      <c r="P203" s="243"/>
      <c r="Q203" s="243"/>
      <c r="R203" s="243"/>
      <c r="S203" s="243"/>
      <c r="T203" s="244"/>
      <c r="U203" s="13"/>
      <c r="V203" s="13"/>
      <c r="W203" s="13"/>
      <c r="X203" s="13"/>
      <c r="Y203" s="13"/>
      <c r="Z203" s="13"/>
      <c r="AA203" s="13"/>
      <c r="AB203" s="13"/>
      <c r="AC203" s="13"/>
      <c r="AD203" s="13"/>
      <c r="AE203" s="13"/>
      <c r="AT203" s="245" t="s">
        <v>193</v>
      </c>
      <c r="AU203" s="245" t="s">
        <v>86</v>
      </c>
      <c r="AV203" s="13" t="s">
        <v>86</v>
      </c>
      <c r="AW203" s="13" t="s">
        <v>37</v>
      </c>
      <c r="AX203" s="13" t="s">
        <v>76</v>
      </c>
      <c r="AY203" s="245" t="s">
        <v>182</v>
      </c>
    </row>
    <row r="204" s="13" customFormat="1">
      <c r="A204" s="13"/>
      <c r="B204" s="234"/>
      <c r="C204" s="235"/>
      <c r="D204" s="236" t="s">
        <v>193</v>
      </c>
      <c r="E204" s="237" t="s">
        <v>19</v>
      </c>
      <c r="F204" s="238" t="s">
        <v>316</v>
      </c>
      <c r="G204" s="235"/>
      <c r="H204" s="239">
        <v>472.34899999999999</v>
      </c>
      <c r="I204" s="240"/>
      <c r="J204" s="235"/>
      <c r="K204" s="235"/>
      <c r="L204" s="241"/>
      <c r="M204" s="242"/>
      <c r="N204" s="243"/>
      <c r="O204" s="243"/>
      <c r="P204" s="243"/>
      <c r="Q204" s="243"/>
      <c r="R204" s="243"/>
      <c r="S204" s="243"/>
      <c r="T204" s="244"/>
      <c r="U204" s="13"/>
      <c r="V204" s="13"/>
      <c r="W204" s="13"/>
      <c r="X204" s="13"/>
      <c r="Y204" s="13"/>
      <c r="Z204" s="13"/>
      <c r="AA204" s="13"/>
      <c r="AB204" s="13"/>
      <c r="AC204" s="13"/>
      <c r="AD204" s="13"/>
      <c r="AE204" s="13"/>
      <c r="AT204" s="245" t="s">
        <v>193</v>
      </c>
      <c r="AU204" s="245" t="s">
        <v>86</v>
      </c>
      <c r="AV204" s="13" t="s">
        <v>86</v>
      </c>
      <c r="AW204" s="13" t="s">
        <v>37</v>
      </c>
      <c r="AX204" s="13" t="s">
        <v>76</v>
      </c>
      <c r="AY204" s="245" t="s">
        <v>182</v>
      </c>
    </row>
    <row r="205" s="13" customFormat="1">
      <c r="A205" s="13"/>
      <c r="B205" s="234"/>
      <c r="C205" s="235"/>
      <c r="D205" s="236" t="s">
        <v>193</v>
      </c>
      <c r="E205" s="237" t="s">
        <v>19</v>
      </c>
      <c r="F205" s="238" t="s">
        <v>287</v>
      </c>
      <c r="G205" s="235"/>
      <c r="H205" s="239">
        <v>0.22400000000000001</v>
      </c>
      <c r="I205" s="240"/>
      <c r="J205" s="235"/>
      <c r="K205" s="235"/>
      <c r="L205" s="241"/>
      <c r="M205" s="242"/>
      <c r="N205" s="243"/>
      <c r="O205" s="243"/>
      <c r="P205" s="243"/>
      <c r="Q205" s="243"/>
      <c r="R205" s="243"/>
      <c r="S205" s="243"/>
      <c r="T205" s="244"/>
      <c r="U205" s="13"/>
      <c r="V205" s="13"/>
      <c r="W205" s="13"/>
      <c r="X205" s="13"/>
      <c r="Y205" s="13"/>
      <c r="Z205" s="13"/>
      <c r="AA205" s="13"/>
      <c r="AB205" s="13"/>
      <c r="AC205" s="13"/>
      <c r="AD205" s="13"/>
      <c r="AE205" s="13"/>
      <c r="AT205" s="245" t="s">
        <v>193</v>
      </c>
      <c r="AU205" s="245" t="s">
        <v>86</v>
      </c>
      <c r="AV205" s="13" t="s">
        <v>86</v>
      </c>
      <c r="AW205" s="13" t="s">
        <v>37</v>
      </c>
      <c r="AX205" s="13" t="s">
        <v>76</v>
      </c>
      <c r="AY205" s="245" t="s">
        <v>182</v>
      </c>
    </row>
    <row r="206" s="13" customFormat="1">
      <c r="A206" s="13"/>
      <c r="B206" s="234"/>
      <c r="C206" s="235"/>
      <c r="D206" s="236" t="s">
        <v>193</v>
      </c>
      <c r="E206" s="237" t="s">
        <v>19</v>
      </c>
      <c r="F206" s="238" t="s">
        <v>288</v>
      </c>
      <c r="G206" s="235"/>
      <c r="H206" s="239">
        <v>0.72799999999999998</v>
      </c>
      <c r="I206" s="240"/>
      <c r="J206" s="235"/>
      <c r="K206" s="235"/>
      <c r="L206" s="241"/>
      <c r="M206" s="242"/>
      <c r="N206" s="243"/>
      <c r="O206" s="243"/>
      <c r="P206" s="243"/>
      <c r="Q206" s="243"/>
      <c r="R206" s="243"/>
      <c r="S206" s="243"/>
      <c r="T206" s="244"/>
      <c r="U206" s="13"/>
      <c r="V206" s="13"/>
      <c r="W206" s="13"/>
      <c r="X206" s="13"/>
      <c r="Y206" s="13"/>
      <c r="Z206" s="13"/>
      <c r="AA206" s="13"/>
      <c r="AB206" s="13"/>
      <c r="AC206" s="13"/>
      <c r="AD206" s="13"/>
      <c r="AE206" s="13"/>
      <c r="AT206" s="245" t="s">
        <v>193</v>
      </c>
      <c r="AU206" s="245" t="s">
        <v>86</v>
      </c>
      <c r="AV206" s="13" t="s">
        <v>86</v>
      </c>
      <c r="AW206" s="13" t="s">
        <v>37</v>
      </c>
      <c r="AX206" s="13" t="s">
        <v>76</v>
      </c>
      <c r="AY206" s="245" t="s">
        <v>182</v>
      </c>
    </row>
    <row r="207" s="13" customFormat="1">
      <c r="A207" s="13"/>
      <c r="B207" s="234"/>
      <c r="C207" s="235"/>
      <c r="D207" s="236" t="s">
        <v>193</v>
      </c>
      <c r="E207" s="237" t="s">
        <v>19</v>
      </c>
      <c r="F207" s="238" t="s">
        <v>289</v>
      </c>
      <c r="G207" s="235"/>
      <c r="H207" s="239">
        <v>0.53900000000000003</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193</v>
      </c>
      <c r="AU207" s="245" t="s">
        <v>86</v>
      </c>
      <c r="AV207" s="13" t="s">
        <v>86</v>
      </c>
      <c r="AW207" s="13" t="s">
        <v>37</v>
      </c>
      <c r="AX207" s="13" t="s">
        <v>76</v>
      </c>
      <c r="AY207" s="245" t="s">
        <v>182</v>
      </c>
    </row>
    <row r="208" s="13" customFormat="1">
      <c r="A208" s="13"/>
      <c r="B208" s="234"/>
      <c r="C208" s="235"/>
      <c r="D208" s="236" t="s">
        <v>193</v>
      </c>
      <c r="E208" s="237" t="s">
        <v>19</v>
      </c>
      <c r="F208" s="238" t="s">
        <v>290</v>
      </c>
      <c r="G208" s="235"/>
      <c r="H208" s="239">
        <v>0.72499999999999998</v>
      </c>
      <c r="I208" s="240"/>
      <c r="J208" s="235"/>
      <c r="K208" s="235"/>
      <c r="L208" s="241"/>
      <c r="M208" s="242"/>
      <c r="N208" s="243"/>
      <c r="O208" s="243"/>
      <c r="P208" s="243"/>
      <c r="Q208" s="243"/>
      <c r="R208" s="243"/>
      <c r="S208" s="243"/>
      <c r="T208" s="244"/>
      <c r="U208" s="13"/>
      <c r="V208" s="13"/>
      <c r="W208" s="13"/>
      <c r="X208" s="13"/>
      <c r="Y208" s="13"/>
      <c r="Z208" s="13"/>
      <c r="AA208" s="13"/>
      <c r="AB208" s="13"/>
      <c r="AC208" s="13"/>
      <c r="AD208" s="13"/>
      <c r="AE208" s="13"/>
      <c r="AT208" s="245" t="s">
        <v>193</v>
      </c>
      <c r="AU208" s="245" t="s">
        <v>86</v>
      </c>
      <c r="AV208" s="13" t="s">
        <v>86</v>
      </c>
      <c r="AW208" s="13" t="s">
        <v>37</v>
      </c>
      <c r="AX208" s="13" t="s">
        <v>76</v>
      </c>
      <c r="AY208" s="245" t="s">
        <v>182</v>
      </c>
    </row>
    <row r="209" s="13" customFormat="1">
      <c r="A209" s="13"/>
      <c r="B209" s="234"/>
      <c r="C209" s="235"/>
      <c r="D209" s="236" t="s">
        <v>193</v>
      </c>
      <c r="E209" s="237" t="s">
        <v>19</v>
      </c>
      <c r="F209" s="238" t="s">
        <v>291</v>
      </c>
      <c r="G209" s="235"/>
      <c r="H209" s="239">
        <v>2.0390000000000001</v>
      </c>
      <c r="I209" s="240"/>
      <c r="J209" s="235"/>
      <c r="K209" s="235"/>
      <c r="L209" s="241"/>
      <c r="M209" s="242"/>
      <c r="N209" s="243"/>
      <c r="O209" s="243"/>
      <c r="P209" s="243"/>
      <c r="Q209" s="243"/>
      <c r="R209" s="243"/>
      <c r="S209" s="243"/>
      <c r="T209" s="244"/>
      <c r="U209" s="13"/>
      <c r="V209" s="13"/>
      <c r="W209" s="13"/>
      <c r="X209" s="13"/>
      <c r="Y209" s="13"/>
      <c r="Z209" s="13"/>
      <c r="AA209" s="13"/>
      <c r="AB209" s="13"/>
      <c r="AC209" s="13"/>
      <c r="AD209" s="13"/>
      <c r="AE209" s="13"/>
      <c r="AT209" s="245" t="s">
        <v>193</v>
      </c>
      <c r="AU209" s="245" t="s">
        <v>86</v>
      </c>
      <c r="AV209" s="13" t="s">
        <v>86</v>
      </c>
      <c r="AW209" s="13" t="s">
        <v>37</v>
      </c>
      <c r="AX209" s="13" t="s">
        <v>76</v>
      </c>
      <c r="AY209" s="245" t="s">
        <v>182</v>
      </c>
    </row>
    <row r="210" s="13" customFormat="1">
      <c r="A210" s="13"/>
      <c r="B210" s="234"/>
      <c r="C210" s="235"/>
      <c r="D210" s="236" t="s">
        <v>193</v>
      </c>
      <c r="E210" s="237" t="s">
        <v>19</v>
      </c>
      <c r="F210" s="238" t="s">
        <v>292</v>
      </c>
      <c r="G210" s="235"/>
      <c r="H210" s="239">
        <v>1.6759999999999999</v>
      </c>
      <c r="I210" s="240"/>
      <c r="J210" s="235"/>
      <c r="K210" s="235"/>
      <c r="L210" s="241"/>
      <c r="M210" s="242"/>
      <c r="N210" s="243"/>
      <c r="O210" s="243"/>
      <c r="P210" s="243"/>
      <c r="Q210" s="243"/>
      <c r="R210" s="243"/>
      <c r="S210" s="243"/>
      <c r="T210" s="244"/>
      <c r="U210" s="13"/>
      <c r="V210" s="13"/>
      <c r="W210" s="13"/>
      <c r="X210" s="13"/>
      <c r="Y210" s="13"/>
      <c r="Z210" s="13"/>
      <c r="AA210" s="13"/>
      <c r="AB210" s="13"/>
      <c r="AC210" s="13"/>
      <c r="AD210" s="13"/>
      <c r="AE210" s="13"/>
      <c r="AT210" s="245" t="s">
        <v>193</v>
      </c>
      <c r="AU210" s="245" t="s">
        <v>86</v>
      </c>
      <c r="AV210" s="13" t="s">
        <v>86</v>
      </c>
      <c r="AW210" s="13" t="s">
        <v>37</v>
      </c>
      <c r="AX210" s="13" t="s">
        <v>76</v>
      </c>
      <c r="AY210" s="245" t="s">
        <v>182</v>
      </c>
    </row>
    <row r="211" s="15" customFormat="1">
      <c r="A211" s="15"/>
      <c r="B211" s="256"/>
      <c r="C211" s="257"/>
      <c r="D211" s="236" t="s">
        <v>193</v>
      </c>
      <c r="E211" s="258" t="s">
        <v>19</v>
      </c>
      <c r="F211" s="259" t="s">
        <v>202</v>
      </c>
      <c r="G211" s="257"/>
      <c r="H211" s="260">
        <v>1483.8919999999998</v>
      </c>
      <c r="I211" s="261"/>
      <c r="J211" s="257"/>
      <c r="K211" s="257"/>
      <c r="L211" s="262"/>
      <c r="M211" s="263"/>
      <c r="N211" s="264"/>
      <c r="O211" s="264"/>
      <c r="P211" s="264"/>
      <c r="Q211" s="264"/>
      <c r="R211" s="264"/>
      <c r="S211" s="264"/>
      <c r="T211" s="265"/>
      <c r="U211" s="15"/>
      <c r="V211" s="15"/>
      <c r="W211" s="15"/>
      <c r="X211" s="15"/>
      <c r="Y211" s="15"/>
      <c r="Z211" s="15"/>
      <c r="AA211" s="15"/>
      <c r="AB211" s="15"/>
      <c r="AC211" s="15"/>
      <c r="AD211" s="15"/>
      <c r="AE211" s="15"/>
      <c r="AT211" s="266" t="s">
        <v>193</v>
      </c>
      <c r="AU211" s="266" t="s">
        <v>86</v>
      </c>
      <c r="AV211" s="15" t="s">
        <v>189</v>
      </c>
      <c r="AW211" s="15" t="s">
        <v>37</v>
      </c>
      <c r="AX211" s="15" t="s">
        <v>83</v>
      </c>
      <c r="AY211" s="266" t="s">
        <v>182</v>
      </c>
    </row>
    <row r="212" s="2" customFormat="1" ht="24.15" customHeight="1">
      <c r="A212" s="42"/>
      <c r="B212" s="43"/>
      <c r="C212" s="216" t="s">
        <v>317</v>
      </c>
      <c r="D212" s="216" t="s">
        <v>184</v>
      </c>
      <c r="E212" s="217" t="s">
        <v>318</v>
      </c>
      <c r="F212" s="218" t="s">
        <v>319</v>
      </c>
      <c r="G212" s="219" t="s">
        <v>206</v>
      </c>
      <c r="H212" s="220">
        <v>599.74400000000003</v>
      </c>
      <c r="I212" s="221"/>
      <c r="J212" s="222">
        <f>ROUND(I212*H212,2)</f>
        <v>0</v>
      </c>
      <c r="K212" s="218" t="s">
        <v>188</v>
      </c>
      <c r="L212" s="48"/>
      <c r="M212" s="223" t="s">
        <v>19</v>
      </c>
      <c r="N212" s="224" t="s">
        <v>47</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189</v>
      </c>
      <c r="AT212" s="227" t="s">
        <v>184</v>
      </c>
      <c r="AU212" s="227" t="s">
        <v>86</v>
      </c>
      <c r="AY212" s="21" t="s">
        <v>182</v>
      </c>
      <c r="BE212" s="228">
        <f>IF(N212="základní",J212,0)</f>
        <v>0</v>
      </c>
      <c r="BF212" s="228">
        <f>IF(N212="snížená",J212,0)</f>
        <v>0</v>
      </c>
      <c r="BG212" s="228">
        <f>IF(N212="zákl. přenesená",J212,0)</f>
        <v>0</v>
      </c>
      <c r="BH212" s="228">
        <f>IF(N212="sníž. přenesená",J212,0)</f>
        <v>0</v>
      </c>
      <c r="BI212" s="228">
        <f>IF(N212="nulová",J212,0)</f>
        <v>0</v>
      </c>
      <c r="BJ212" s="21" t="s">
        <v>83</v>
      </c>
      <c r="BK212" s="228">
        <f>ROUND(I212*H212,2)</f>
        <v>0</v>
      </c>
      <c r="BL212" s="21" t="s">
        <v>189</v>
      </c>
      <c r="BM212" s="227" t="s">
        <v>320</v>
      </c>
    </row>
    <row r="213" s="2" customFormat="1">
      <c r="A213" s="42"/>
      <c r="B213" s="43"/>
      <c r="C213" s="44"/>
      <c r="D213" s="229" t="s">
        <v>191</v>
      </c>
      <c r="E213" s="44"/>
      <c r="F213" s="230" t="s">
        <v>321</v>
      </c>
      <c r="G213" s="44"/>
      <c r="H213" s="44"/>
      <c r="I213" s="231"/>
      <c r="J213" s="44"/>
      <c r="K213" s="44"/>
      <c r="L213" s="48"/>
      <c r="M213" s="232"/>
      <c r="N213" s="233"/>
      <c r="O213" s="88"/>
      <c r="P213" s="88"/>
      <c r="Q213" s="88"/>
      <c r="R213" s="88"/>
      <c r="S213" s="88"/>
      <c r="T213" s="89"/>
      <c r="U213" s="42"/>
      <c r="V213" s="42"/>
      <c r="W213" s="42"/>
      <c r="X213" s="42"/>
      <c r="Y213" s="42"/>
      <c r="Z213" s="42"/>
      <c r="AA213" s="42"/>
      <c r="AB213" s="42"/>
      <c r="AC213" s="42"/>
      <c r="AD213" s="42"/>
      <c r="AE213" s="42"/>
      <c r="AT213" s="21" t="s">
        <v>191</v>
      </c>
      <c r="AU213" s="21" t="s">
        <v>86</v>
      </c>
    </row>
    <row r="214" s="13" customFormat="1">
      <c r="A214" s="13"/>
      <c r="B214" s="234"/>
      <c r="C214" s="235"/>
      <c r="D214" s="236" t="s">
        <v>193</v>
      </c>
      <c r="E214" s="237" t="s">
        <v>19</v>
      </c>
      <c r="F214" s="238" t="s">
        <v>322</v>
      </c>
      <c r="G214" s="235"/>
      <c r="H214" s="239">
        <v>599.74400000000003</v>
      </c>
      <c r="I214" s="240"/>
      <c r="J214" s="235"/>
      <c r="K214" s="235"/>
      <c r="L214" s="241"/>
      <c r="M214" s="242"/>
      <c r="N214" s="243"/>
      <c r="O214" s="243"/>
      <c r="P214" s="243"/>
      <c r="Q214" s="243"/>
      <c r="R214" s="243"/>
      <c r="S214" s="243"/>
      <c r="T214" s="244"/>
      <c r="U214" s="13"/>
      <c r="V214" s="13"/>
      <c r="W214" s="13"/>
      <c r="X214" s="13"/>
      <c r="Y214" s="13"/>
      <c r="Z214" s="13"/>
      <c r="AA214" s="13"/>
      <c r="AB214" s="13"/>
      <c r="AC214" s="13"/>
      <c r="AD214" s="13"/>
      <c r="AE214" s="13"/>
      <c r="AT214" s="245" t="s">
        <v>193</v>
      </c>
      <c r="AU214" s="245" t="s">
        <v>86</v>
      </c>
      <c r="AV214" s="13" t="s">
        <v>86</v>
      </c>
      <c r="AW214" s="13" t="s">
        <v>37</v>
      </c>
      <c r="AX214" s="13" t="s">
        <v>83</v>
      </c>
      <c r="AY214" s="245" t="s">
        <v>182</v>
      </c>
    </row>
    <row r="215" s="2" customFormat="1" ht="37.8" customHeight="1">
      <c r="A215" s="42"/>
      <c r="B215" s="43"/>
      <c r="C215" s="216" t="s">
        <v>323</v>
      </c>
      <c r="D215" s="216" t="s">
        <v>184</v>
      </c>
      <c r="E215" s="217" t="s">
        <v>324</v>
      </c>
      <c r="F215" s="218" t="s">
        <v>325</v>
      </c>
      <c r="G215" s="219" t="s">
        <v>206</v>
      </c>
      <c r="H215" s="220">
        <v>861.05100000000004</v>
      </c>
      <c r="I215" s="221"/>
      <c r="J215" s="222">
        <f>ROUND(I215*H215,2)</f>
        <v>0</v>
      </c>
      <c r="K215" s="218" t="s">
        <v>188</v>
      </c>
      <c r="L215" s="48"/>
      <c r="M215" s="223" t="s">
        <v>19</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189</v>
      </c>
      <c r="AT215" s="227" t="s">
        <v>184</v>
      </c>
      <c r="AU215" s="227" t="s">
        <v>86</v>
      </c>
      <c r="AY215" s="21" t="s">
        <v>182</v>
      </c>
      <c r="BE215" s="228">
        <f>IF(N215="základní",J215,0)</f>
        <v>0</v>
      </c>
      <c r="BF215" s="228">
        <f>IF(N215="snížená",J215,0)</f>
        <v>0</v>
      </c>
      <c r="BG215" s="228">
        <f>IF(N215="zákl. přenesená",J215,0)</f>
        <v>0</v>
      </c>
      <c r="BH215" s="228">
        <f>IF(N215="sníž. přenesená",J215,0)</f>
        <v>0</v>
      </c>
      <c r="BI215" s="228">
        <f>IF(N215="nulová",J215,0)</f>
        <v>0</v>
      </c>
      <c r="BJ215" s="21" t="s">
        <v>83</v>
      </c>
      <c r="BK215" s="228">
        <f>ROUND(I215*H215,2)</f>
        <v>0</v>
      </c>
      <c r="BL215" s="21" t="s">
        <v>189</v>
      </c>
      <c r="BM215" s="227" t="s">
        <v>326</v>
      </c>
    </row>
    <row r="216" s="2" customFormat="1">
      <c r="A216" s="42"/>
      <c r="B216" s="43"/>
      <c r="C216" s="44"/>
      <c r="D216" s="229" t="s">
        <v>191</v>
      </c>
      <c r="E216" s="44"/>
      <c r="F216" s="230" t="s">
        <v>327</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1" t="s">
        <v>191</v>
      </c>
      <c r="AU216" s="21" t="s">
        <v>86</v>
      </c>
    </row>
    <row r="217" s="13" customFormat="1">
      <c r="A217" s="13"/>
      <c r="B217" s="234"/>
      <c r="C217" s="235"/>
      <c r="D217" s="236" t="s">
        <v>193</v>
      </c>
      <c r="E217" s="237" t="s">
        <v>19</v>
      </c>
      <c r="F217" s="238" t="s">
        <v>328</v>
      </c>
      <c r="G217" s="235"/>
      <c r="H217" s="239">
        <v>692.46199999999999</v>
      </c>
      <c r="I217" s="240"/>
      <c r="J217" s="235"/>
      <c r="K217" s="235"/>
      <c r="L217" s="241"/>
      <c r="M217" s="242"/>
      <c r="N217" s="243"/>
      <c r="O217" s="243"/>
      <c r="P217" s="243"/>
      <c r="Q217" s="243"/>
      <c r="R217" s="243"/>
      <c r="S217" s="243"/>
      <c r="T217" s="244"/>
      <c r="U217" s="13"/>
      <c r="V217" s="13"/>
      <c r="W217" s="13"/>
      <c r="X217" s="13"/>
      <c r="Y217" s="13"/>
      <c r="Z217" s="13"/>
      <c r="AA217" s="13"/>
      <c r="AB217" s="13"/>
      <c r="AC217" s="13"/>
      <c r="AD217" s="13"/>
      <c r="AE217" s="13"/>
      <c r="AT217" s="245" t="s">
        <v>193</v>
      </c>
      <c r="AU217" s="245" t="s">
        <v>86</v>
      </c>
      <c r="AV217" s="13" t="s">
        <v>86</v>
      </c>
      <c r="AW217" s="13" t="s">
        <v>37</v>
      </c>
      <c r="AX217" s="13" t="s">
        <v>76</v>
      </c>
      <c r="AY217" s="245" t="s">
        <v>182</v>
      </c>
    </row>
    <row r="218" s="13" customFormat="1">
      <c r="A218" s="13"/>
      <c r="B218" s="234"/>
      <c r="C218" s="235"/>
      <c r="D218" s="236" t="s">
        <v>193</v>
      </c>
      <c r="E218" s="237" t="s">
        <v>19</v>
      </c>
      <c r="F218" s="238" t="s">
        <v>329</v>
      </c>
      <c r="G218" s="235"/>
      <c r="H218" s="239">
        <v>162.398</v>
      </c>
      <c r="I218" s="240"/>
      <c r="J218" s="235"/>
      <c r="K218" s="235"/>
      <c r="L218" s="241"/>
      <c r="M218" s="242"/>
      <c r="N218" s="243"/>
      <c r="O218" s="243"/>
      <c r="P218" s="243"/>
      <c r="Q218" s="243"/>
      <c r="R218" s="243"/>
      <c r="S218" s="243"/>
      <c r="T218" s="244"/>
      <c r="U218" s="13"/>
      <c r="V218" s="13"/>
      <c r="W218" s="13"/>
      <c r="X218" s="13"/>
      <c r="Y218" s="13"/>
      <c r="Z218" s="13"/>
      <c r="AA218" s="13"/>
      <c r="AB218" s="13"/>
      <c r="AC218" s="13"/>
      <c r="AD218" s="13"/>
      <c r="AE218" s="13"/>
      <c r="AT218" s="245" t="s">
        <v>193</v>
      </c>
      <c r="AU218" s="245" t="s">
        <v>86</v>
      </c>
      <c r="AV218" s="13" t="s">
        <v>86</v>
      </c>
      <c r="AW218" s="13" t="s">
        <v>37</v>
      </c>
      <c r="AX218" s="13" t="s">
        <v>76</v>
      </c>
      <c r="AY218" s="245" t="s">
        <v>182</v>
      </c>
    </row>
    <row r="219" s="13" customFormat="1">
      <c r="A219" s="13"/>
      <c r="B219" s="234"/>
      <c r="C219" s="235"/>
      <c r="D219" s="236" t="s">
        <v>193</v>
      </c>
      <c r="E219" s="237" t="s">
        <v>19</v>
      </c>
      <c r="F219" s="238" t="s">
        <v>216</v>
      </c>
      <c r="G219" s="235"/>
      <c r="H219" s="239">
        <v>6.1909999999999998</v>
      </c>
      <c r="I219" s="240"/>
      <c r="J219" s="235"/>
      <c r="K219" s="235"/>
      <c r="L219" s="241"/>
      <c r="M219" s="242"/>
      <c r="N219" s="243"/>
      <c r="O219" s="243"/>
      <c r="P219" s="243"/>
      <c r="Q219" s="243"/>
      <c r="R219" s="243"/>
      <c r="S219" s="243"/>
      <c r="T219" s="244"/>
      <c r="U219" s="13"/>
      <c r="V219" s="13"/>
      <c r="W219" s="13"/>
      <c r="X219" s="13"/>
      <c r="Y219" s="13"/>
      <c r="Z219" s="13"/>
      <c r="AA219" s="13"/>
      <c r="AB219" s="13"/>
      <c r="AC219" s="13"/>
      <c r="AD219" s="13"/>
      <c r="AE219" s="13"/>
      <c r="AT219" s="245" t="s">
        <v>193</v>
      </c>
      <c r="AU219" s="245" t="s">
        <v>86</v>
      </c>
      <c r="AV219" s="13" t="s">
        <v>86</v>
      </c>
      <c r="AW219" s="13" t="s">
        <v>37</v>
      </c>
      <c r="AX219" s="13" t="s">
        <v>76</v>
      </c>
      <c r="AY219" s="245" t="s">
        <v>182</v>
      </c>
    </row>
    <row r="220" s="15" customFormat="1">
      <c r="A220" s="15"/>
      <c r="B220" s="256"/>
      <c r="C220" s="257"/>
      <c r="D220" s="236" t="s">
        <v>193</v>
      </c>
      <c r="E220" s="258" t="s">
        <v>19</v>
      </c>
      <c r="F220" s="259" t="s">
        <v>202</v>
      </c>
      <c r="G220" s="257"/>
      <c r="H220" s="260">
        <v>861.05100000000004</v>
      </c>
      <c r="I220" s="261"/>
      <c r="J220" s="257"/>
      <c r="K220" s="257"/>
      <c r="L220" s="262"/>
      <c r="M220" s="263"/>
      <c r="N220" s="264"/>
      <c r="O220" s="264"/>
      <c r="P220" s="264"/>
      <c r="Q220" s="264"/>
      <c r="R220" s="264"/>
      <c r="S220" s="264"/>
      <c r="T220" s="265"/>
      <c r="U220" s="15"/>
      <c r="V220" s="15"/>
      <c r="W220" s="15"/>
      <c r="X220" s="15"/>
      <c r="Y220" s="15"/>
      <c r="Z220" s="15"/>
      <c r="AA220" s="15"/>
      <c r="AB220" s="15"/>
      <c r="AC220" s="15"/>
      <c r="AD220" s="15"/>
      <c r="AE220" s="15"/>
      <c r="AT220" s="266" t="s">
        <v>193</v>
      </c>
      <c r="AU220" s="266" t="s">
        <v>86</v>
      </c>
      <c r="AV220" s="15" t="s">
        <v>189</v>
      </c>
      <c r="AW220" s="15" t="s">
        <v>37</v>
      </c>
      <c r="AX220" s="15" t="s">
        <v>83</v>
      </c>
      <c r="AY220" s="266" t="s">
        <v>182</v>
      </c>
    </row>
    <row r="221" s="14" customFormat="1">
      <c r="A221" s="14"/>
      <c r="B221" s="246"/>
      <c r="C221" s="247"/>
      <c r="D221" s="236" t="s">
        <v>193</v>
      </c>
      <c r="E221" s="248" t="s">
        <v>19</v>
      </c>
      <c r="F221" s="249" t="s">
        <v>225</v>
      </c>
      <c r="G221" s="247"/>
      <c r="H221" s="248" t="s">
        <v>19</v>
      </c>
      <c r="I221" s="250"/>
      <c r="J221" s="247"/>
      <c r="K221" s="247"/>
      <c r="L221" s="251"/>
      <c r="M221" s="252"/>
      <c r="N221" s="253"/>
      <c r="O221" s="253"/>
      <c r="P221" s="253"/>
      <c r="Q221" s="253"/>
      <c r="R221" s="253"/>
      <c r="S221" s="253"/>
      <c r="T221" s="254"/>
      <c r="U221" s="14"/>
      <c r="V221" s="14"/>
      <c r="W221" s="14"/>
      <c r="X221" s="14"/>
      <c r="Y221" s="14"/>
      <c r="Z221" s="14"/>
      <c r="AA221" s="14"/>
      <c r="AB221" s="14"/>
      <c r="AC221" s="14"/>
      <c r="AD221" s="14"/>
      <c r="AE221" s="14"/>
      <c r="AT221" s="255" t="s">
        <v>193</v>
      </c>
      <c r="AU221" s="255" t="s">
        <v>86</v>
      </c>
      <c r="AV221" s="14" t="s">
        <v>83</v>
      </c>
      <c r="AW221" s="14" t="s">
        <v>37</v>
      </c>
      <c r="AX221" s="14" t="s">
        <v>76</v>
      </c>
      <c r="AY221" s="255" t="s">
        <v>182</v>
      </c>
    </row>
    <row r="222" s="2" customFormat="1" ht="24.15" customHeight="1">
      <c r="A222" s="42"/>
      <c r="B222" s="43"/>
      <c r="C222" s="216" t="s">
        <v>330</v>
      </c>
      <c r="D222" s="216" t="s">
        <v>184</v>
      </c>
      <c r="E222" s="217" t="s">
        <v>331</v>
      </c>
      <c r="F222" s="218" t="s">
        <v>332</v>
      </c>
      <c r="G222" s="219" t="s">
        <v>187</v>
      </c>
      <c r="H222" s="220">
        <v>260.37700000000001</v>
      </c>
      <c r="I222" s="221"/>
      <c r="J222" s="222">
        <f>ROUND(I222*H222,2)</f>
        <v>0</v>
      </c>
      <c r="K222" s="218" t="s">
        <v>188</v>
      </c>
      <c r="L222" s="48"/>
      <c r="M222" s="223" t="s">
        <v>19</v>
      </c>
      <c r="N222" s="224" t="s">
        <v>47</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189</v>
      </c>
      <c r="AT222" s="227" t="s">
        <v>184</v>
      </c>
      <c r="AU222" s="227" t="s">
        <v>86</v>
      </c>
      <c r="AY222" s="21" t="s">
        <v>182</v>
      </c>
      <c r="BE222" s="228">
        <f>IF(N222="základní",J222,0)</f>
        <v>0</v>
      </c>
      <c r="BF222" s="228">
        <f>IF(N222="snížená",J222,0)</f>
        <v>0</v>
      </c>
      <c r="BG222" s="228">
        <f>IF(N222="zákl. přenesená",J222,0)</f>
        <v>0</v>
      </c>
      <c r="BH222" s="228">
        <f>IF(N222="sníž. přenesená",J222,0)</f>
        <v>0</v>
      </c>
      <c r="BI222" s="228">
        <f>IF(N222="nulová",J222,0)</f>
        <v>0</v>
      </c>
      <c r="BJ222" s="21" t="s">
        <v>83</v>
      </c>
      <c r="BK222" s="228">
        <f>ROUND(I222*H222,2)</f>
        <v>0</v>
      </c>
      <c r="BL222" s="21" t="s">
        <v>189</v>
      </c>
      <c r="BM222" s="227" t="s">
        <v>333</v>
      </c>
    </row>
    <row r="223" s="2" customFormat="1">
      <c r="A223" s="42"/>
      <c r="B223" s="43"/>
      <c r="C223" s="44"/>
      <c r="D223" s="229" t="s">
        <v>191</v>
      </c>
      <c r="E223" s="44"/>
      <c r="F223" s="230" t="s">
        <v>334</v>
      </c>
      <c r="G223" s="44"/>
      <c r="H223" s="44"/>
      <c r="I223" s="231"/>
      <c r="J223" s="44"/>
      <c r="K223" s="44"/>
      <c r="L223" s="48"/>
      <c r="M223" s="232"/>
      <c r="N223" s="233"/>
      <c r="O223" s="88"/>
      <c r="P223" s="88"/>
      <c r="Q223" s="88"/>
      <c r="R223" s="88"/>
      <c r="S223" s="88"/>
      <c r="T223" s="89"/>
      <c r="U223" s="42"/>
      <c r="V223" s="42"/>
      <c r="W223" s="42"/>
      <c r="X223" s="42"/>
      <c r="Y223" s="42"/>
      <c r="Z223" s="42"/>
      <c r="AA223" s="42"/>
      <c r="AB223" s="42"/>
      <c r="AC223" s="42"/>
      <c r="AD223" s="42"/>
      <c r="AE223" s="42"/>
      <c r="AT223" s="21" t="s">
        <v>191</v>
      </c>
      <c r="AU223" s="21" t="s">
        <v>86</v>
      </c>
    </row>
    <row r="224" s="13" customFormat="1">
      <c r="A224" s="13"/>
      <c r="B224" s="234"/>
      <c r="C224" s="235"/>
      <c r="D224" s="236" t="s">
        <v>193</v>
      </c>
      <c r="E224" s="237" t="s">
        <v>19</v>
      </c>
      <c r="F224" s="238" t="s">
        <v>335</v>
      </c>
      <c r="G224" s="235"/>
      <c r="H224" s="239">
        <v>260.37700000000001</v>
      </c>
      <c r="I224" s="240"/>
      <c r="J224" s="235"/>
      <c r="K224" s="235"/>
      <c r="L224" s="241"/>
      <c r="M224" s="242"/>
      <c r="N224" s="243"/>
      <c r="O224" s="243"/>
      <c r="P224" s="243"/>
      <c r="Q224" s="243"/>
      <c r="R224" s="243"/>
      <c r="S224" s="243"/>
      <c r="T224" s="244"/>
      <c r="U224" s="13"/>
      <c r="V224" s="13"/>
      <c r="W224" s="13"/>
      <c r="X224" s="13"/>
      <c r="Y224" s="13"/>
      <c r="Z224" s="13"/>
      <c r="AA224" s="13"/>
      <c r="AB224" s="13"/>
      <c r="AC224" s="13"/>
      <c r="AD224" s="13"/>
      <c r="AE224" s="13"/>
      <c r="AT224" s="245" t="s">
        <v>193</v>
      </c>
      <c r="AU224" s="245" t="s">
        <v>86</v>
      </c>
      <c r="AV224" s="13" t="s">
        <v>86</v>
      </c>
      <c r="AW224" s="13" t="s">
        <v>37</v>
      </c>
      <c r="AX224" s="13" t="s">
        <v>83</v>
      </c>
      <c r="AY224" s="245" t="s">
        <v>182</v>
      </c>
    </row>
    <row r="225" s="14" customFormat="1">
      <c r="A225" s="14"/>
      <c r="B225" s="246"/>
      <c r="C225" s="247"/>
      <c r="D225" s="236" t="s">
        <v>193</v>
      </c>
      <c r="E225" s="248" t="s">
        <v>19</v>
      </c>
      <c r="F225" s="249" t="s">
        <v>336</v>
      </c>
      <c r="G225" s="247"/>
      <c r="H225" s="248" t="s">
        <v>19</v>
      </c>
      <c r="I225" s="250"/>
      <c r="J225" s="247"/>
      <c r="K225" s="247"/>
      <c r="L225" s="251"/>
      <c r="M225" s="252"/>
      <c r="N225" s="253"/>
      <c r="O225" s="253"/>
      <c r="P225" s="253"/>
      <c r="Q225" s="253"/>
      <c r="R225" s="253"/>
      <c r="S225" s="253"/>
      <c r="T225" s="254"/>
      <c r="U225" s="14"/>
      <c r="V225" s="14"/>
      <c r="W225" s="14"/>
      <c r="X225" s="14"/>
      <c r="Y225" s="14"/>
      <c r="Z225" s="14"/>
      <c r="AA225" s="14"/>
      <c r="AB225" s="14"/>
      <c r="AC225" s="14"/>
      <c r="AD225" s="14"/>
      <c r="AE225" s="14"/>
      <c r="AT225" s="255" t="s">
        <v>193</v>
      </c>
      <c r="AU225" s="255" t="s">
        <v>86</v>
      </c>
      <c r="AV225" s="14" t="s">
        <v>83</v>
      </c>
      <c r="AW225" s="14" t="s">
        <v>37</v>
      </c>
      <c r="AX225" s="14" t="s">
        <v>76</v>
      </c>
      <c r="AY225" s="255" t="s">
        <v>182</v>
      </c>
    </row>
    <row r="226" s="2" customFormat="1" ht="24.15" customHeight="1">
      <c r="A226" s="42"/>
      <c r="B226" s="43"/>
      <c r="C226" s="216" t="s">
        <v>7</v>
      </c>
      <c r="D226" s="216" t="s">
        <v>184</v>
      </c>
      <c r="E226" s="217" t="s">
        <v>337</v>
      </c>
      <c r="F226" s="218" t="s">
        <v>338</v>
      </c>
      <c r="G226" s="219" t="s">
        <v>187</v>
      </c>
      <c r="H226" s="220">
        <v>484.84699999999998</v>
      </c>
      <c r="I226" s="221"/>
      <c r="J226" s="222">
        <f>ROUND(I226*H226,2)</f>
        <v>0</v>
      </c>
      <c r="K226" s="218" t="s">
        <v>188</v>
      </c>
      <c r="L226" s="48"/>
      <c r="M226" s="223" t="s">
        <v>19</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189</v>
      </c>
      <c r="AT226" s="227" t="s">
        <v>184</v>
      </c>
      <c r="AU226" s="227" t="s">
        <v>86</v>
      </c>
      <c r="AY226" s="21" t="s">
        <v>182</v>
      </c>
      <c r="BE226" s="228">
        <f>IF(N226="základní",J226,0)</f>
        <v>0</v>
      </c>
      <c r="BF226" s="228">
        <f>IF(N226="snížená",J226,0)</f>
        <v>0</v>
      </c>
      <c r="BG226" s="228">
        <f>IF(N226="zákl. přenesená",J226,0)</f>
        <v>0</v>
      </c>
      <c r="BH226" s="228">
        <f>IF(N226="sníž. přenesená",J226,0)</f>
        <v>0</v>
      </c>
      <c r="BI226" s="228">
        <f>IF(N226="nulová",J226,0)</f>
        <v>0</v>
      </c>
      <c r="BJ226" s="21" t="s">
        <v>83</v>
      </c>
      <c r="BK226" s="228">
        <f>ROUND(I226*H226,2)</f>
        <v>0</v>
      </c>
      <c r="BL226" s="21" t="s">
        <v>189</v>
      </c>
      <c r="BM226" s="227" t="s">
        <v>339</v>
      </c>
    </row>
    <row r="227" s="2" customFormat="1">
      <c r="A227" s="42"/>
      <c r="B227" s="43"/>
      <c r="C227" s="44"/>
      <c r="D227" s="229" t="s">
        <v>191</v>
      </c>
      <c r="E227" s="44"/>
      <c r="F227" s="230" t="s">
        <v>340</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1" t="s">
        <v>191</v>
      </c>
      <c r="AU227" s="21" t="s">
        <v>86</v>
      </c>
    </row>
    <row r="228" s="13" customFormat="1">
      <c r="A228" s="13"/>
      <c r="B228" s="234"/>
      <c r="C228" s="235"/>
      <c r="D228" s="236" t="s">
        <v>193</v>
      </c>
      <c r="E228" s="237" t="s">
        <v>19</v>
      </c>
      <c r="F228" s="238" t="s">
        <v>341</v>
      </c>
      <c r="G228" s="235"/>
      <c r="H228" s="239">
        <v>484.84699999999998</v>
      </c>
      <c r="I228" s="240"/>
      <c r="J228" s="235"/>
      <c r="K228" s="235"/>
      <c r="L228" s="241"/>
      <c r="M228" s="242"/>
      <c r="N228" s="243"/>
      <c r="O228" s="243"/>
      <c r="P228" s="243"/>
      <c r="Q228" s="243"/>
      <c r="R228" s="243"/>
      <c r="S228" s="243"/>
      <c r="T228" s="244"/>
      <c r="U228" s="13"/>
      <c r="V228" s="13"/>
      <c r="W228" s="13"/>
      <c r="X228" s="13"/>
      <c r="Y228" s="13"/>
      <c r="Z228" s="13"/>
      <c r="AA228" s="13"/>
      <c r="AB228" s="13"/>
      <c r="AC228" s="13"/>
      <c r="AD228" s="13"/>
      <c r="AE228" s="13"/>
      <c r="AT228" s="245" t="s">
        <v>193</v>
      </c>
      <c r="AU228" s="245" t="s">
        <v>86</v>
      </c>
      <c r="AV228" s="13" t="s">
        <v>86</v>
      </c>
      <c r="AW228" s="13" t="s">
        <v>37</v>
      </c>
      <c r="AX228" s="13" t="s">
        <v>83</v>
      </c>
      <c r="AY228" s="245" t="s">
        <v>182</v>
      </c>
    </row>
    <row r="229" s="2" customFormat="1" ht="24.15" customHeight="1">
      <c r="A229" s="42"/>
      <c r="B229" s="43"/>
      <c r="C229" s="216" t="s">
        <v>342</v>
      </c>
      <c r="D229" s="216" t="s">
        <v>184</v>
      </c>
      <c r="E229" s="217" t="s">
        <v>343</v>
      </c>
      <c r="F229" s="218" t="s">
        <v>344</v>
      </c>
      <c r="G229" s="219" t="s">
        <v>187</v>
      </c>
      <c r="H229" s="220">
        <v>260.37700000000001</v>
      </c>
      <c r="I229" s="221"/>
      <c r="J229" s="222">
        <f>ROUND(I229*H229,2)</f>
        <v>0</v>
      </c>
      <c r="K229" s="218" t="s">
        <v>188</v>
      </c>
      <c r="L229" s="48"/>
      <c r="M229" s="223" t="s">
        <v>19</v>
      </c>
      <c r="N229" s="224" t="s">
        <v>47</v>
      </c>
      <c r="O229" s="88"/>
      <c r="P229" s="225">
        <f>O229*H229</f>
        <v>0</v>
      </c>
      <c r="Q229" s="225">
        <v>0</v>
      </c>
      <c r="R229" s="225">
        <f>Q229*H229</f>
        <v>0</v>
      </c>
      <c r="S229" s="225">
        <v>0</v>
      </c>
      <c r="T229" s="226">
        <f>S229*H229</f>
        <v>0</v>
      </c>
      <c r="U229" s="42"/>
      <c r="V229" s="42"/>
      <c r="W229" s="42"/>
      <c r="X229" s="42"/>
      <c r="Y229" s="42"/>
      <c r="Z229" s="42"/>
      <c r="AA229" s="42"/>
      <c r="AB229" s="42"/>
      <c r="AC229" s="42"/>
      <c r="AD229" s="42"/>
      <c r="AE229" s="42"/>
      <c r="AR229" s="227" t="s">
        <v>189</v>
      </c>
      <c r="AT229" s="227" t="s">
        <v>184</v>
      </c>
      <c r="AU229" s="227" t="s">
        <v>86</v>
      </c>
      <c r="AY229" s="21" t="s">
        <v>182</v>
      </c>
      <c r="BE229" s="228">
        <f>IF(N229="základní",J229,0)</f>
        <v>0</v>
      </c>
      <c r="BF229" s="228">
        <f>IF(N229="snížená",J229,0)</f>
        <v>0</v>
      </c>
      <c r="BG229" s="228">
        <f>IF(N229="zákl. přenesená",J229,0)</f>
        <v>0</v>
      </c>
      <c r="BH229" s="228">
        <f>IF(N229="sníž. přenesená",J229,0)</f>
        <v>0</v>
      </c>
      <c r="BI229" s="228">
        <f>IF(N229="nulová",J229,0)</f>
        <v>0</v>
      </c>
      <c r="BJ229" s="21" t="s">
        <v>83</v>
      </c>
      <c r="BK229" s="228">
        <f>ROUND(I229*H229,2)</f>
        <v>0</v>
      </c>
      <c r="BL229" s="21" t="s">
        <v>189</v>
      </c>
      <c r="BM229" s="227" t="s">
        <v>345</v>
      </c>
    </row>
    <row r="230" s="2" customFormat="1">
      <c r="A230" s="42"/>
      <c r="B230" s="43"/>
      <c r="C230" s="44"/>
      <c r="D230" s="229" t="s">
        <v>191</v>
      </c>
      <c r="E230" s="44"/>
      <c r="F230" s="230" t="s">
        <v>346</v>
      </c>
      <c r="G230" s="44"/>
      <c r="H230" s="44"/>
      <c r="I230" s="231"/>
      <c r="J230" s="44"/>
      <c r="K230" s="44"/>
      <c r="L230" s="48"/>
      <c r="M230" s="232"/>
      <c r="N230" s="233"/>
      <c r="O230" s="88"/>
      <c r="P230" s="88"/>
      <c r="Q230" s="88"/>
      <c r="R230" s="88"/>
      <c r="S230" s="88"/>
      <c r="T230" s="89"/>
      <c r="U230" s="42"/>
      <c r="V230" s="42"/>
      <c r="W230" s="42"/>
      <c r="X230" s="42"/>
      <c r="Y230" s="42"/>
      <c r="Z230" s="42"/>
      <c r="AA230" s="42"/>
      <c r="AB230" s="42"/>
      <c r="AC230" s="42"/>
      <c r="AD230" s="42"/>
      <c r="AE230" s="42"/>
      <c r="AT230" s="21" t="s">
        <v>191</v>
      </c>
      <c r="AU230" s="21" t="s">
        <v>86</v>
      </c>
    </row>
    <row r="231" s="13" customFormat="1">
      <c r="A231" s="13"/>
      <c r="B231" s="234"/>
      <c r="C231" s="235"/>
      <c r="D231" s="236" t="s">
        <v>193</v>
      </c>
      <c r="E231" s="237" t="s">
        <v>19</v>
      </c>
      <c r="F231" s="238" t="s">
        <v>347</v>
      </c>
      <c r="G231" s="235"/>
      <c r="H231" s="239">
        <v>260.37700000000001</v>
      </c>
      <c r="I231" s="240"/>
      <c r="J231" s="235"/>
      <c r="K231" s="235"/>
      <c r="L231" s="241"/>
      <c r="M231" s="242"/>
      <c r="N231" s="243"/>
      <c r="O231" s="243"/>
      <c r="P231" s="243"/>
      <c r="Q231" s="243"/>
      <c r="R231" s="243"/>
      <c r="S231" s="243"/>
      <c r="T231" s="244"/>
      <c r="U231" s="13"/>
      <c r="V231" s="13"/>
      <c r="W231" s="13"/>
      <c r="X231" s="13"/>
      <c r="Y231" s="13"/>
      <c r="Z231" s="13"/>
      <c r="AA231" s="13"/>
      <c r="AB231" s="13"/>
      <c r="AC231" s="13"/>
      <c r="AD231" s="13"/>
      <c r="AE231" s="13"/>
      <c r="AT231" s="245" t="s">
        <v>193</v>
      </c>
      <c r="AU231" s="245" t="s">
        <v>86</v>
      </c>
      <c r="AV231" s="13" t="s">
        <v>86</v>
      </c>
      <c r="AW231" s="13" t="s">
        <v>37</v>
      </c>
      <c r="AX231" s="13" t="s">
        <v>83</v>
      </c>
      <c r="AY231" s="245" t="s">
        <v>182</v>
      </c>
    </row>
    <row r="232" s="2" customFormat="1" ht="16.5" customHeight="1">
      <c r="A232" s="42"/>
      <c r="B232" s="43"/>
      <c r="C232" s="267" t="s">
        <v>348</v>
      </c>
      <c r="D232" s="267" t="s">
        <v>349</v>
      </c>
      <c r="E232" s="268" t="s">
        <v>350</v>
      </c>
      <c r="F232" s="269" t="s">
        <v>351</v>
      </c>
      <c r="G232" s="270" t="s">
        <v>352</v>
      </c>
      <c r="H232" s="271">
        <v>26.864999999999998</v>
      </c>
      <c r="I232" s="272"/>
      <c r="J232" s="273">
        <f>ROUND(I232*H232,2)</f>
        <v>0</v>
      </c>
      <c r="K232" s="269" t="s">
        <v>188</v>
      </c>
      <c r="L232" s="274"/>
      <c r="M232" s="275" t="s">
        <v>19</v>
      </c>
      <c r="N232" s="276" t="s">
        <v>47</v>
      </c>
      <c r="O232" s="88"/>
      <c r="P232" s="225">
        <f>O232*H232</f>
        <v>0</v>
      </c>
      <c r="Q232" s="225">
        <v>0.001</v>
      </c>
      <c r="R232" s="225">
        <f>Q232*H232</f>
        <v>0.026865</v>
      </c>
      <c r="S232" s="225">
        <v>0</v>
      </c>
      <c r="T232" s="226">
        <f>S232*H232</f>
        <v>0</v>
      </c>
      <c r="U232" s="42"/>
      <c r="V232" s="42"/>
      <c r="W232" s="42"/>
      <c r="X232" s="42"/>
      <c r="Y232" s="42"/>
      <c r="Z232" s="42"/>
      <c r="AA232" s="42"/>
      <c r="AB232" s="42"/>
      <c r="AC232" s="42"/>
      <c r="AD232" s="42"/>
      <c r="AE232" s="42"/>
      <c r="AR232" s="227" t="s">
        <v>243</v>
      </c>
      <c r="AT232" s="227" t="s">
        <v>349</v>
      </c>
      <c r="AU232" s="227" t="s">
        <v>86</v>
      </c>
      <c r="AY232" s="21" t="s">
        <v>182</v>
      </c>
      <c r="BE232" s="228">
        <f>IF(N232="základní",J232,0)</f>
        <v>0</v>
      </c>
      <c r="BF232" s="228">
        <f>IF(N232="snížená",J232,0)</f>
        <v>0</v>
      </c>
      <c r="BG232" s="228">
        <f>IF(N232="zákl. přenesená",J232,0)</f>
        <v>0</v>
      </c>
      <c r="BH232" s="228">
        <f>IF(N232="sníž. přenesená",J232,0)</f>
        <v>0</v>
      </c>
      <c r="BI232" s="228">
        <f>IF(N232="nulová",J232,0)</f>
        <v>0</v>
      </c>
      <c r="BJ232" s="21" t="s">
        <v>83</v>
      </c>
      <c r="BK232" s="228">
        <f>ROUND(I232*H232,2)</f>
        <v>0</v>
      </c>
      <c r="BL232" s="21" t="s">
        <v>189</v>
      </c>
      <c r="BM232" s="227" t="s">
        <v>353</v>
      </c>
    </row>
    <row r="233" s="13" customFormat="1">
      <c r="A233" s="13"/>
      <c r="B233" s="234"/>
      <c r="C233" s="235"/>
      <c r="D233" s="236" t="s">
        <v>193</v>
      </c>
      <c r="E233" s="237" t="s">
        <v>19</v>
      </c>
      <c r="F233" s="238" t="s">
        <v>354</v>
      </c>
      <c r="G233" s="235"/>
      <c r="H233" s="239">
        <v>26.864999999999998</v>
      </c>
      <c r="I233" s="240"/>
      <c r="J233" s="235"/>
      <c r="K233" s="235"/>
      <c r="L233" s="241"/>
      <c r="M233" s="242"/>
      <c r="N233" s="243"/>
      <c r="O233" s="243"/>
      <c r="P233" s="243"/>
      <c r="Q233" s="243"/>
      <c r="R233" s="243"/>
      <c r="S233" s="243"/>
      <c r="T233" s="244"/>
      <c r="U233" s="13"/>
      <c r="V233" s="13"/>
      <c r="W233" s="13"/>
      <c r="X233" s="13"/>
      <c r="Y233" s="13"/>
      <c r="Z233" s="13"/>
      <c r="AA233" s="13"/>
      <c r="AB233" s="13"/>
      <c r="AC233" s="13"/>
      <c r="AD233" s="13"/>
      <c r="AE233" s="13"/>
      <c r="AT233" s="245" t="s">
        <v>193</v>
      </c>
      <c r="AU233" s="245" t="s">
        <v>86</v>
      </c>
      <c r="AV233" s="13" t="s">
        <v>86</v>
      </c>
      <c r="AW233" s="13" t="s">
        <v>37</v>
      </c>
      <c r="AX233" s="13" t="s">
        <v>83</v>
      </c>
      <c r="AY233" s="245" t="s">
        <v>182</v>
      </c>
    </row>
    <row r="234" s="2" customFormat="1" ht="21.75" customHeight="1">
      <c r="A234" s="42"/>
      <c r="B234" s="43"/>
      <c r="C234" s="216" t="s">
        <v>355</v>
      </c>
      <c r="D234" s="216" t="s">
        <v>184</v>
      </c>
      <c r="E234" s="217" t="s">
        <v>356</v>
      </c>
      <c r="F234" s="218" t="s">
        <v>357</v>
      </c>
      <c r="G234" s="219" t="s">
        <v>187</v>
      </c>
      <c r="H234" s="220">
        <v>260.37700000000001</v>
      </c>
      <c r="I234" s="221"/>
      <c r="J234" s="222">
        <f>ROUND(I234*H234,2)</f>
        <v>0</v>
      </c>
      <c r="K234" s="218" t="s">
        <v>188</v>
      </c>
      <c r="L234" s="48"/>
      <c r="M234" s="223" t="s">
        <v>19</v>
      </c>
      <c r="N234" s="224" t="s">
        <v>47</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189</v>
      </c>
      <c r="AT234" s="227" t="s">
        <v>184</v>
      </c>
      <c r="AU234" s="227" t="s">
        <v>86</v>
      </c>
      <c r="AY234" s="21" t="s">
        <v>182</v>
      </c>
      <c r="BE234" s="228">
        <f>IF(N234="základní",J234,0)</f>
        <v>0</v>
      </c>
      <c r="BF234" s="228">
        <f>IF(N234="snížená",J234,0)</f>
        <v>0</v>
      </c>
      <c r="BG234" s="228">
        <f>IF(N234="zákl. přenesená",J234,0)</f>
        <v>0</v>
      </c>
      <c r="BH234" s="228">
        <f>IF(N234="sníž. přenesená",J234,0)</f>
        <v>0</v>
      </c>
      <c r="BI234" s="228">
        <f>IF(N234="nulová",J234,0)</f>
        <v>0</v>
      </c>
      <c r="BJ234" s="21" t="s">
        <v>83</v>
      </c>
      <c r="BK234" s="228">
        <f>ROUND(I234*H234,2)</f>
        <v>0</v>
      </c>
      <c r="BL234" s="21" t="s">
        <v>189</v>
      </c>
      <c r="BM234" s="227" t="s">
        <v>358</v>
      </c>
    </row>
    <row r="235" s="2" customFormat="1">
      <c r="A235" s="42"/>
      <c r="B235" s="43"/>
      <c r="C235" s="44"/>
      <c r="D235" s="229" t="s">
        <v>191</v>
      </c>
      <c r="E235" s="44"/>
      <c r="F235" s="230" t="s">
        <v>359</v>
      </c>
      <c r="G235" s="44"/>
      <c r="H235" s="44"/>
      <c r="I235" s="231"/>
      <c r="J235" s="44"/>
      <c r="K235" s="44"/>
      <c r="L235" s="48"/>
      <c r="M235" s="232"/>
      <c r="N235" s="233"/>
      <c r="O235" s="88"/>
      <c r="P235" s="88"/>
      <c r="Q235" s="88"/>
      <c r="R235" s="88"/>
      <c r="S235" s="88"/>
      <c r="T235" s="89"/>
      <c r="U235" s="42"/>
      <c r="V235" s="42"/>
      <c r="W235" s="42"/>
      <c r="X235" s="42"/>
      <c r="Y235" s="42"/>
      <c r="Z235" s="42"/>
      <c r="AA235" s="42"/>
      <c r="AB235" s="42"/>
      <c r="AC235" s="42"/>
      <c r="AD235" s="42"/>
      <c r="AE235" s="42"/>
      <c r="AT235" s="21" t="s">
        <v>191</v>
      </c>
      <c r="AU235" s="21" t="s">
        <v>86</v>
      </c>
    </row>
    <row r="236" s="13" customFormat="1">
      <c r="A236" s="13"/>
      <c r="B236" s="234"/>
      <c r="C236" s="235"/>
      <c r="D236" s="236" t="s">
        <v>193</v>
      </c>
      <c r="E236" s="237" t="s">
        <v>19</v>
      </c>
      <c r="F236" s="238" t="s">
        <v>347</v>
      </c>
      <c r="G236" s="235"/>
      <c r="H236" s="239">
        <v>260.37700000000001</v>
      </c>
      <c r="I236" s="240"/>
      <c r="J236" s="235"/>
      <c r="K236" s="235"/>
      <c r="L236" s="241"/>
      <c r="M236" s="242"/>
      <c r="N236" s="243"/>
      <c r="O236" s="243"/>
      <c r="P236" s="243"/>
      <c r="Q236" s="243"/>
      <c r="R236" s="243"/>
      <c r="S236" s="243"/>
      <c r="T236" s="244"/>
      <c r="U236" s="13"/>
      <c r="V236" s="13"/>
      <c r="W236" s="13"/>
      <c r="X236" s="13"/>
      <c r="Y236" s="13"/>
      <c r="Z236" s="13"/>
      <c r="AA236" s="13"/>
      <c r="AB236" s="13"/>
      <c r="AC236" s="13"/>
      <c r="AD236" s="13"/>
      <c r="AE236" s="13"/>
      <c r="AT236" s="245" t="s">
        <v>193</v>
      </c>
      <c r="AU236" s="245" t="s">
        <v>86</v>
      </c>
      <c r="AV236" s="13" t="s">
        <v>86</v>
      </c>
      <c r="AW236" s="13" t="s">
        <v>37</v>
      </c>
      <c r="AX236" s="13" t="s">
        <v>83</v>
      </c>
      <c r="AY236" s="245" t="s">
        <v>182</v>
      </c>
    </row>
    <row r="237" s="2" customFormat="1" ht="21.75" customHeight="1">
      <c r="A237" s="42"/>
      <c r="B237" s="43"/>
      <c r="C237" s="216" t="s">
        <v>360</v>
      </c>
      <c r="D237" s="216" t="s">
        <v>184</v>
      </c>
      <c r="E237" s="217" t="s">
        <v>361</v>
      </c>
      <c r="F237" s="218" t="s">
        <v>362</v>
      </c>
      <c r="G237" s="219" t="s">
        <v>187</v>
      </c>
      <c r="H237" s="220">
        <v>8.8200000000000003</v>
      </c>
      <c r="I237" s="221"/>
      <c r="J237" s="222">
        <f>ROUND(I237*H237,2)</f>
        <v>0</v>
      </c>
      <c r="K237" s="218" t="s">
        <v>188</v>
      </c>
      <c r="L237" s="48"/>
      <c r="M237" s="223" t="s">
        <v>19</v>
      </c>
      <c r="N237" s="224" t="s">
        <v>47</v>
      </c>
      <c r="O237" s="88"/>
      <c r="P237" s="225">
        <f>O237*H237</f>
        <v>0</v>
      </c>
      <c r="Q237" s="225">
        <v>0</v>
      </c>
      <c r="R237" s="225">
        <f>Q237*H237</f>
        <v>0</v>
      </c>
      <c r="S237" s="225">
        <v>0</v>
      </c>
      <c r="T237" s="226">
        <f>S237*H237</f>
        <v>0</v>
      </c>
      <c r="U237" s="42"/>
      <c r="V237" s="42"/>
      <c r="W237" s="42"/>
      <c r="X237" s="42"/>
      <c r="Y237" s="42"/>
      <c r="Z237" s="42"/>
      <c r="AA237" s="42"/>
      <c r="AB237" s="42"/>
      <c r="AC237" s="42"/>
      <c r="AD237" s="42"/>
      <c r="AE237" s="42"/>
      <c r="AR237" s="227" t="s">
        <v>189</v>
      </c>
      <c r="AT237" s="227" t="s">
        <v>184</v>
      </c>
      <c r="AU237" s="227" t="s">
        <v>86</v>
      </c>
      <c r="AY237" s="21" t="s">
        <v>182</v>
      </c>
      <c r="BE237" s="228">
        <f>IF(N237="základní",J237,0)</f>
        <v>0</v>
      </c>
      <c r="BF237" s="228">
        <f>IF(N237="snížená",J237,0)</f>
        <v>0</v>
      </c>
      <c r="BG237" s="228">
        <f>IF(N237="zákl. přenesená",J237,0)</f>
        <v>0</v>
      </c>
      <c r="BH237" s="228">
        <f>IF(N237="sníž. přenesená",J237,0)</f>
        <v>0</v>
      </c>
      <c r="BI237" s="228">
        <f>IF(N237="nulová",J237,0)</f>
        <v>0</v>
      </c>
      <c r="BJ237" s="21" t="s">
        <v>83</v>
      </c>
      <c r="BK237" s="228">
        <f>ROUND(I237*H237,2)</f>
        <v>0</v>
      </c>
      <c r="BL237" s="21" t="s">
        <v>189</v>
      </c>
      <c r="BM237" s="227" t="s">
        <v>363</v>
      </c>
    </row>
    <row r="238" s="2" customFormat="1">
      <c r="A238" s="42"/>
      <c r="B238" s="43"/>
      <c r="C238" s="44"/>
      <c r="D238" s="229" t="s">
        <v>191</v>
      </c>
      <c r="E238" s="44"/>
      <c r="F238" s="230" t="s">
        <v>364</v>
      </c>
      <c r="G238" s="44"/>
      <c r="H238" s="44"/>
      <c r="I238" s="231"/>
      <c r="J238" s="44"/>
      <c r="K238" s="44"/>
      <c r="L238" s="48"/>
      <c r="M238" s="232"/>
      <c r="N238" s="233"/>
      <c r="O238" s="88"/>
      <c r="P238" s="88"/>
      <c r="Q238" s="88"/>
      <c r="R238" s="88"/>
      <c r="S238" s="88"/>
      <c r="T238" s="89"/>
      <c r="U238" s="42"/>
      <c r="V238" s="42"/>
      <c r="W238" s="42"/>
      <c r="X238" s="42"/>
      <c r="Y238" s="42"/>
      <c r="Z238" s="42"/>
      <c r="AA238" s="42"/>
      <c r="AB238" s="42"/>
      <c r="AC238" s="42"/>
      <c r="AD238" s="42"/>
      <c r="AE238" s="42"/>
      <c r="AT238" s="21" t="s">
        <v>191</v>
      </c>
      <c r="AU238" s="21" t="s">
        <v>86</v>
      </c>
    </row>
    <row r="239" s="13" customFormat="1">
      <c r="A239" s="13"/>
      <c r="B239" s="234"/>
      <c r="C239" s="235"/>
      <c r="D239" s="236" t="s">
        <v>193</v>
      </c>
      <c r="E239" s="237" t="s">
        <v>19</v>
      </c>
      <c r="F239" s="238" t="s">
        <v>365</v>
      </c>
      <c r="G239" s="235"/>
      <c r="H239" s="239">
        <v>8.8200000000000003</v>
      </c>
      <c r="I239" s="240"/>
      <c r="J239" s="235"/>
      <c r="K239" s="235"/>
      <c r="L239" s="241"/>
      <c r="M239" s="242"/>
      <c r="N239" s="243"/>
      <c r="O239" s="243"/>
      <c r="P239" s="243"/>
      <c r="Q239" s="243"/>
      <c r="R239" s="243"/>
      <c r="S239" s="243"/>
      <c r="T239" s="244"/>
      <c r="U239" s="13"/>
      <c r="V239" s="13"/>
      <c r="W239" s="13"/>
      <c r="X239" s="13"/>
      <c r="Y239" s="13"/>
      <c r="Z239" s="13"/>
      <c r="AA239" s="13"/>
      <c r="AB239" s="13"/>
      <c r="AC239" s="13"/>
      <c r="AD239" s="13"/>
      <c r="AE239" s="13"/>
      <c r="AT239" s="245" t="s">
        <v>193</v>
      </c>
      <c r="AU239" s="245" t="s">
        <v>86</v>
      </c>
      <c r="AV239" s="13" t="s">
        <v>86</v>
      </c>
      <c r="AW239" s="13" t="s">
        <v>37</v>
      </c>
      <c r="AX239" s="13" t="s">
        <v>83</v>
      </c>
      <c r="AY239" s="245" t="s">
        <v>182</v>
      </c>
    </row>
    <row r="240" s="2" customFormat="1" ht="16.5" customHeight="1">
      <c r="A240" s="42"/>
      <c r="B240" s="43"/>
      <c r="C240" s="216" t="s">
        <v>366</v>
      </c>
      <c r="D240" s="216" t="s">
        <v>184</v>
      </c>
      <c r="E240" s="217" t="s">
        <v>367</v>
      </c>
      <c r="F240" s="218" t="s">
        <v>368</v>
      </c>
      <c r="G240" s="219" t="s">
        <v>187</v>
      </c>
      <c r="H240" s="220">
        <v>745.22400000000005</v>
      </c>
      <c r="I240" s="221"/>
      <c r="J240" s="222">
        <f>ROUND(I240*H240,2)</f>
        <v>0</v>
      </c>
      <c r="K240" s="218" t="s">
        <v>188</v>
      </c>
      <c r="L240" s="48"/>
      <c r="M240" s="223" t="s">
        <v>19</v>
      </c>
      <c r="N240" s="224"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189</v>
      </c>
      <c r="AT240" s="227" t="s">
        <v>184</v>
      </c>
      <c r="AU240" s="227" t="s">
        <v>86</v>
      </c>
      <c r="AY240" s="21" t="s">
        <v>182</v>
      </c>
      <c r="BE240" s="228">
        <f>IF(N240="základní",J240,0)</f>
        <v>0</v>
      </c>
      <c r="BF240" s="228">
        <f>IF(N240="snížená",J240,0)</f>
        <v>0</v>
      </c>
      <c r="BG240" s="228">
        <f>IF(N240="zákl. přenesená",J240,0)</f>
        <v>0</v>
      </c>
      <c r="BH240" s="228">
        <f>IF(N240="sníž. přenesená",J240,0)</f>
        <v>0</v>
      </c>
      <c r="BI240" s="228">
        <f>IF(N240="nulová",J240,0)</f>
        <v>0</v>
      </c>
      <c r="BJ240" s="21" t="s">
        <v>83</v>
      </c>
      <c r="BK240" s="228">
        <f>ROUND(I240*H240,2)</f>
        <v>0</v>
      </c>
      <c r="BL240" s="21" t="s">
        <v>189</v>
      </c>
      <c r="BM240" s="227" t="s">
        <v>369</v>
      </c>
    </row>
    <row r="241" s="2" customFormat="1">
      <c r="A241" s="42"/>
      <c r="B241" s="43"/>
      <c r="C241" s="44"/>
      <c r="D241" s="229" t="s">
        <v>191</v>
      </c>
      <c r="E241" s="44"/>
      <c r="F241" s="230" t="s">
        <v>370</v>
      </c>
      <c r="G241" s="44"/>
      <c r="H241" s="44"/>
      <c r="I241" s="231"/>
      <c r="J241" s="44"/>
      <c r="K241" s="44"/>
      <c r="L241" s="48"/>
      <c r="M241" s="232"/>
      <c r="N241" s="233"/>
      <c r="O241" s="88"/>
      <c r="P241" s="88"/>
      <c r="Q241" s="88"/>
      <c r="R241" s="88"/>
      <c r="S241" s="88"/>
      <c r="T241" s="89"/>
      <c r="U241" s="42"/>
      <c r="V241" s="42"/>
      <c r="W241" s="42"/>
      <c r="X241" s="42"/>
      <c r="Y241" s="42"/>
      <c r="Z241" s="42"/>
      <c r="AA241" s="42"/>
      <c r="AB241" s="42"/>
      <c r="AC241" s="42"/>
      <c r="AD241" s="42"/>
      <c r="AE241" s="42"/>
      <c r="AT241" s="21" t="s">
        <v>191</v>
      </c>
      <c r="AU241" s="21" t="s">
        <v>86</v>
      </c>
    </row>
    <row r="242" s="13" customFormat="1">
      <c r="A242" s="13"/>
      <c r="B242" s="234"/>
      <c r="C242" s="235"/>
      <c r="D242" s="236" t="s">
        <v>193</v>
      </c>
      <c r="E242" s="237" t="s">
        <v>19</v>
      </c>
      <c r="F242" s="238" t="s">
        <v>347</v>
      </c>
      <c r="G242" s="235"/>
      <c r="H242" s="239">
        <v>260.37700000000001</v>
      </c>
      <c r="I242" s="240"/>
      <c r="J242" s="235"/>
      <c r="K242" s="235"/>
      <c r="L242" s="241"/>
      <c r="M242" s="242"/>
      <c r="N242" s="243"/>
      <c r="O242" s="243"/>
      <c r="P242" s="243"/>
      <c r="Q242" s="243"/>
      <c r="R242" s="243"/>
      <c r="S242" s="243"/>
      <c r="T242" s="244"/>
      <c r="U242" s="13"/>
      <c r="V242" s="13"/>
      <c r="W242" s="13"/>
      <c r="X242" s="13"/>
      <c r="Y242" s="13"/>
      <c r="Z242" s="13"/>
      <c r="AA242" s="13"/>
      <c r="AB242" s="13"/>
      <c r="AC242" s="13"/>
      <c r="AD242" s="13"/>
      <c r="AE242" s="13"/>
      <c r="AT242" s="245" t="s">
        <v>193</v>
      </c>
      <c r="AU242" s="245" t="s">
        <v>86</v>
      </c>
      <c r="AV242" s="13" t="s">
        <v>86</v>
      </c>
      <c r="AW242" s="13" t="s">
        <v>37</v>
      </c>
      <c r="AX242" s="13" t="s">
        <v>76</v>
      </c>
      <c r="AY242" s="245" t="s">
        <v>182</v>
      </c>
    </row>
    <row r="243" s="13" customFormat="1">
      <c r="A243" s="13"/>
      <c r="B243" s="234"/>
      <c r="C243" s="235"/>
      <c r="D243" s="236" t="s">
        <v>193</v>
      </c>
      <c r="E243" s="237" t="s">
        <v>19</v>
      </c>
      <c r="F243" s="238" t="s">
        <v>341</v>
      </c>
      <c r="G243" s="235"/>
      <c r="H243" s="239">
        <v>484.84699999999998</v>
      </c>
      <c r="I243" s="240"/>
      <c r="J243" s="235"/>
      <c r="K243" s="235"/>
      <c r="L243" s="241"/>
      <c r="M243" s="242"/>
      <c r="N243" s="243"/>
      <c r="O243" s="243"/>
      <c r="P243" s="243"/>
      <c r="Q243" s="243"/>
      <c r="R243" s="243"/>
      <c r="S243" s="243"/>
      <c r="T243" s="244"/>
      <c r="U243" s="13"/>
      <c r="V243" s="13"/>
      <c r="W243" s="13"/>
      <c r="X243" s="13"/>
      <c r="Y243" s="13"/>
      <c r="Z243" s="13"/>
      <c r="AA243" s="13"/>
      <c r="AB243" s="13"/>
      <c r="AC243" s="13"/>
      <c r="AD243" s="13"/>
      <c r="AE243" s="13"/>
      <c r="AT243" s="245" t="s">
        <v>193</v>
      </c>
      <c r="AU243" s="245" t="s">
        <v>86</v>
      </c>
      <c r="AV243" s="13" t="s">
        <v>86</v>
      </c>
      <c r="AW243" s="13" t="s">
        <v>37</v>
      </c>
      <c r="AX243" s="13" t="s">
        <v>76</v>
      </c>
      <c r="AY243" s="245" t="s">
        <v>182</v>
      </c>
    </row>
    <row r="244" s="15" customFormat="1">
      <c r="A244" s="15"/>
      <c r="B244" s="256"/>
      <c r="C244" s="257"/>
      <c r="D244" s="236" t="s">
        <v>193</v>
      </c>
      <c r="E244" s="258" t="s">
        <v>19</v>
      </c>
      <c r="F244" s="259" t="s">
        <v>202</v>
      </c>
      <c r="G244" s="257"/>
      <c r="H244" s="260">
        <v>745.22400000000005</v>
      </c>
      <c r="I244" s="261"/>
      <c r="J244" s="257"/>
      <c r="K244" s="257"/>
      <c r="L244" s="262"/>
      <c r="M244" s="263"/>
      <c r="N244" s="264"/>
      <c r="O244" s="264"/>
      <c r="P244" s="264"/>
      <c r="Q244" s="264"/>
      <c r="R244" s="264"/>
      <c r="S244" s="264"/>
      <c r="T244" s="265"/>
      <c r="U244" s="15"/>
      <c r="V244" s="15"/>
      <c r="W244" s="15"/>
      <c r="X244" s="15"/>
      <c r="Y244" s="15"/>
      <c r="Z244" s="15"/>
      <c r="AA244" s="15"/>
      <c r="AB244" s="15"/>
      <c r="AC244" s="15"/>
      <c r="AD244" s="15"/>
      <c r="AE244" s="15"/>
      <c r="AT244" s="266" t="s">
        <v>193</v>
      </c>
      <c r="AU244" s="266" t="s">
        <v>86</v>
      </c>
      <c r="AV244" s="15" t="s">
        <v>189</v>
      </c>
      <c r="AW244" s="15" t="s">
        <v>37</v>
      </c>
      <c r="AX244" s="15" t="s">
        <v>83</v>
      </c>
      <c r="AY244" s="266" t="s">
        <v>182</v>
      </c>
    </row>
    <row r="245" s="2" customFormat="1" ht="16.5" customHeight="1">
      <c r="A245" s="42"/>
      <c r="B245" s="43"/>
      <c r="C245" s="267" t="s">
        <v>371</v>
      </c>
      <c r="D245" s="267" t="s">
        <v>349</v>
      </c>
      <c r="E245" s="268" t="s">
        <v>372</v>
      </c>
      <c r="F245" s="269" t="s">
        <v>373</v>
      </c>
      <c r="G245" s="270" t="s">
        <v>187</v>
      </c>
      <c r="H245" s="271">
        <v>857.00800000000004</v>
      </c>
      <c r="I245" s="272"/>
      <c r="J245" s="273">
        <f>ROUND(I245*H245,2)</f>
        <v>0</v>
      </c>
      <c r="K245" s="269" t="s">
        <v>188</v>
      </c>
      <c r="L245" s="274"/>
      <c r="M245" s="275" t="s">
        <v>19</v>
      </c>
      <c r="N245" s="276" t="s">
        <v>47</v>
      </c>
      <c r="O245" s="88"/>
      <c r="P245" s="225">
        <f>O245*H245</f>
        <v>0</v>
      </c>
      <c r="Q245" s="225">
        <v>0.00069999999999999999</v>
      </c>
      <c r="R245" s="225">
        <f>Q245*H245</f>
        <v>0.59990560000000004</v>
      </c>
      <c r="S245" s="225">
        <v>0</v>
      </c>
      <c r="T245" s="226">
        <f>S245*H245</f>
        <v>0</v>
      </c>
      <c r="U245" s="42"/>
      <c r="V245" s="42"/>
      <c r="W245" s="42"/>
      <c r="X245" s="42"/>
      <c r="Y245" s="42"/>
      <c r="Z245" s="42"/>
      <c r="AA245" s="42"/>
      <c r="AB245" s="42"/>
      <c r="AC245" s="42"/>
      <c r="AD245" s="42"/>
      <c r="AE245" s="42"/>
      <c r="AR245" s="227" t="s">
        <v>243</v>
      </c>
      <c r="AT245" s="227" t="s">
        <v>349</v>
      </c>
      <c r="AU245" s="227" t="s">
        <v>86</v>
      </c>
      <c r="AY245" s="21" t="s">
        <v>182</v>
      </c>
      <c r="BE245" s="228">
        <f>IF(N245="základní",J245,0)</f>
        <v>0</v>
      </c>
      <c r="BF245" s="228">
        <f>IF(N245="snížená",J245,0)</f>
        <v>0</v>
      </c>
      <c r="BG245" s="228">
        <f>IF(N245="zákl. přenesená",J245,0)</f>
        <v>0</v>
      </c>
      <c r="BH245" s="228">
        <f>IF(N245="sníž. přenesená",J245,0)</f>
        <v>0</v>
      </c>
      <c r="BI245" s="228">
        <f>IF(N245="nulová",J245,0)</f>
        <v>0</v>
      </c>
      <c r="BJ245" s="21" t="s">
        <v>83</v>
      </c>
      <c r="BK245" s="228">
        <f>ROUND(I245*H245,2)</f>
        <v>0</v>
      </c>
      <c r="BL245" s="21" t="s">
        <v>189</v>
      </c>
      <c r="BM245" s="227" t="s">
        <v>374</v>
      </c>
    </row>
    <row r="246" s="13" customFormat="1">
      <c r="A246" s="13"/>
      <c r="B246" s="234"/>
      <c r="C246" s="235"/>
      <c r="D246" s="236" t="s">
        <v>193</v>
      </c>
      <c r="E246" s="237" t="s">
        <v>19</v>
      </c>
      <c r="F246" s="238" t="s">
        <v>375</v>
      </c>
      <c r="G246" s="235"/>
      <c r="H246" s="239">
        <v>857.00800000000004</v>
      </c>
      <c r="I246" s="240"/>
      <c r="J246" s="235"/>
      <c r="K246" s="235"/>
      <c r="L246" s="241"/>
      <c r="M246" s="242"/>
      <c r="N246" s="243"/>
      <c r="O246" s="243"/>
      <c r="P246" s="243"/>
      <c r="Q246" s="243"/>
      <c r="R246" s="243"/>
      <c r="S246" s="243"/>
      <c r="T246" s="244"/>
      <c r="U246" s="13"/>
      <c r="V246" s="13"/>
      <c r="W246" s="13"/>
      <c r="X246" s="13"/>
      <c r="Y246" s="13"/>
      <c r="Z246" s="13"/>
      <c r="AA246" s="13"/>
      <c r="AB246" s="13"/>
      <c r="AC246" s="13"/>
      <c r="AD246" s="13"/>
      <c r="AE246" s="13"/>
      <c r="AT246" s="245" t="s">
        <v>193</v>
      </c>
      <c r="AU246" s="245" t="s">
        <v>86</v>
      </c>
      <c r="AV246" s="13" t="s">
        <v>86</v>
      </c>
      <c r="AW246" s="13" t="s">
        <v>37</v>
      </c>
      <c r="AX246" s="13" t="s">
        <v>83</v>
      </c>
      <c r="AY246" s="245" t="s">
        <v>182</v>
      </c>
    </row>
    <row r="247" s="2" customFormat="1" ht="24.15" customHeight="1">
      <c r="A247" s="42"/>
      <c r="B247" s="43"/>
      <c r="C247" s="216" t="s">
        <v>376</v>
      </c>
      <c r="D247" s="216" t="s">
        <v>184</v>
      </c>
      <c r="E247" s="217" t="s">
        <v>377</v>
      </c>
      <c r="F247" s="218" t="s">
        <v>378</v>
      </c>
      <c r="G247" s="219" t="s">
        <v>187</v>
      </c>
      <c r="H247" s="220">
        <v>484.84699999999998</v>
      </c>
      <c r="I247" s="221"/>
      <c r="J247" s="222">
        <f>ROUND(I247*H247,2)</f>
        <v>0</v>
      </c>
      <c r="K247" s="218" t="s">
        <v>188</v>
      </c>
      <c r="L247" s="48"/>
      <c r="M247" s="223" t="s">
        <v>19</v>
      </c>
      <c r="N247" s="224" t="s">
        <v>47</v>
      </c>
      <c r="O247" s="88"/>
      <c r="P247" s="225">
        <f>O247*H247</f>
        <v>0</v>
      </c>
      <c r="Q247" s="225">
        <v>0</v>
      </c>
      <c r="R247" s="225">
        <f>Q247*H247</f>
        <v>0</v>
      </c>
      <c r="S247" s="225">
        <v>0</v>
      </c>
      <c r="T247" s="226">
        <f>S247*H247</f>
        <v>0</v>
      </c>
      <c r="U247" s="42"/>
      <c r="V247" s="42"/>
      <c r="W247" s="42"/>
      <c r="X247" s="42"/>
      <c r="Y247" s="42"/>
      <c r="Z247" s="42"/>
      <c r="AA247" s="42"/>
      <c r="AB247" s="42"/>
      <c r="AC247" s="42"/>
      <c r="AD247" s="42"/>
      <c r="AE247" s="42"/>
      <c r="AR247" s="227" t="s">
        <v>189</v>
      </c>
      <c r="AT247" s="227" t="s">
        <v>184</v>
      </c>
      <c r="AU247" s="227" t="s">
        <v>86</v>
      </c>
      <c r="AY247" s="21" t="s">
        <v>182</v>
      </c>
      <c r="BE247" s="228">
        <f>IF(N247="základní",J247,0)</f>
        <v>0</v>
      </c>
      <c r="BF247" s="228">
        <f>IF(N247="snížená",J247,0)</f>
        <v>0</v>
      </c>
      <c r="BG247" s="228">
        <f>IF(N247="zákl. přenesená",J247,0)</f>
        <v>0</v>
      </c>
      <c r="BH247" s="228">
        <f>IF(N247="sníž. přenesená",J247,0)</f>
        <v>0</v>
      </c>
      <c r="BI247" s="228">
        <f>IF(N247="nulová",J247,0)</f>
        <v>0</v>
      </c>
      <c r="BJ247" s="21" t="s">
        <v>83</v>
      </c>
      <c r="BK247" s="228">
        <f>ROUND(I247*H247,2)</f>
        <v>0</v>
      </c>
      <c r="BL247" s="21" t="s">
        <v>189</v>
      </c>
      <c r="BM247" s="227" t="s">
        <v>379</v>
      </c>
    </row>
    <row r="248" s="2" customFormat="1">
      <c r="A248" s="42"/>
      <c r="B248" s="43"/>
      <c r="C248" s="44"/>
      <c r="D248" s="229" t="s">
        <v>191</v>
      </c>
      <c r="E248" s="44"/>
      <c r="F248" s="230" t="s">
        <v>380</v>
      </c>
      <c r="G248" s="44"/>
      <c r="H248" s="44"/>
      <c r="I248" s="231"/>
      <c r="J248" s="44"/>
      <c r="K248" s="44"/>
      <c r="L248" s="48"/>
      <c r="M248" s="232"/>
      <c r="N248" s="233"/>
      <c r="O248" s="88"/>
      <c r="P248" s="88"/>
      <c r="Q248" s="88"/>
      <c r="R248" s="88"/>
      <c r="S248" s="88"/>
      <c r="T248" s="89"/>
      <c r="U248" s="42"/>
      <c r="V248" s="42"/>
      <c r="W248" s="42"/>
      <c r="X248" s="42"/>
      <c r="Y248" s="42"/>
      <c r="Z248" s="42"/>
      <c r="AA248" s="42"/>
      <c r="AB248" s="42"/>
      <c r="AC248" s="42"/>
      <c r="AD248" s="42"/>
      <c r="AE248" s="42"/>
      <c r="AT248" s="21" t="s">
        <v>191</v>
      </c>
      <c r="AU248" s="21" t="s">
        <v>86</v>
      </c>
    </row>
    <row r="249" s="13" customFormat="1">
      <c r="A249" s="13"/>
      <c r="B249" s="234"/>
      <c r="C249" s="235"/>
      <c r="D249" s="236" t="s">
        <v>193</v>
      </c>
      <c r="E249" s="237" t="s">
        <v>19</v>
      </c>
      <c r="F249" s="238" t="s">
        <v>381</v>
      </c>
      <c r="G249" s="235"/>
      <c r="H249" s="239">
        <v>484.84699999999998</v>
      </c>
      <c r="I249" s="240"/>
      <c r="J249" s="235"/>
      <c r="K249" s="235"/>
      <c r="L249" s="241"/>
      <c r="M249" s="242"/>
      <c r="N249" s="243"/>
      <c r="O249" s="243"/>
      <c r="P249" s="243"/>
      <c r="Q249" s="243"/>
      <c r="R249" s="243"/>
      <c r="S249" s="243"/>
      <c r="T249" s="244"/>
      <c r="U249" s="13"/>
      <c r="V249" s="13"/>
      <c r="W249" s="13"/>
      <c r="X249" s="13"/>
      <c r="Y249" s="13"/>
      <c r="Z249" s="13"/>
      <c r="AA249" s="13"/>
      <c r="AB249" s="13"/>
      <c r="AC249" s="13"/>
      <c r="AD249" s="13"/>
      <c r="AE249" s="13"/>
      <c r="AT249" s="245" t="s">
        <v>193</v>
      </c>
      <c r="AU249" s="245" t="s">
        <v>86</v>
      </c>
      <c r="AV249" s="13" t="s">
        <v>86</v>
      </c>
      <c r="AW249" s="13" t="s">
        <v>37</v>
      </c>
      <c r="AX249" s="13" t="s">
        <v>83</v>
      </c>
      <c r="AY249" s="245" t="s">
        <v>182</v>
      </c>
    </row>
    <row r="250" s="14" customFormat="1">
      <c r="A250" s="14"/>
      <c r="B250" s="246"/>
      <c r="C250" s="247"/>
      <c r="D250" s="236" t="s">
        <v>193</v>
      </c>
      <c r="E250" s="248" t="s">
        <v>19</v>
      </c>
      <c r="F250" s="249" t="s">
        <v>336</v>
      </c>
      <c r="G250" s="247"/>
      <c r="H250" s="248" t="s">
        <v>19</v>
      </c>
      <c r="I250" s="250"/>
      <c r="J250" s="247"/>
      <c r="K250" s="247"/>
      <c r="L250" s="251"/>
      <c r="M250" s="252"/>
      <c r="N250" s="253"/>
      <c r="O250" s="253"/>
      <c r="P250" s="253"/>
      <c r="Q250" s="253"/>
      <c r="R250" s="253"/>
      <c r="S250" s="253"/>
      <c r="T250" s="254"/>
      <c r="U250" s="14"/>
      <c r="V250" s="14"/>
      <c r="W250" s="14"/>
      <c r="X250" s="14"/>
      <c r="Y250" s="14"/>
      <c r="Z250" s="14"/>
      <c r="AA250" s="14"/>
      <c r="AB250" s="14"/>
      <c r="AC250" s="14"/>
      <c r="AD250" s="14"/>
      <c r="AE250" s="14"/>
      <c r="AT250" s="255" t="s">
        <v>193</v>
      </c>
      <c r="AU250" s="255" t="s">
        <v>86</v>
      </c>
      <c r="AV250" s="14" t="s">
        <v>83</v>
      </c>
      <c r="AW250" s="14" t="s">
        <v>37</v>
      </c>
      <c r="AX250" s="14" t="s">
        <v>76</v>
      </c>
      <c r="AY250" s="255" t="s">
        <v>182</v>
      </c>
    </row>
    <row r="251" s="2" customFormat="1" ht="24.15" customHeight="1">
      <c r="A251" s="42"/>
      <c r="B251" s="43"/>
      <c r="C251" s="216" t="s">
        <v>382</v>
      </c>
      <c r="D251" s="216" t="s">
        <v>184</v>
      </c>
      <c r="E251" s="217" t="s">
        <v>383</v>
      </c>
      <c r="F251" s="218" t="s">
        <v>384</v>
      </c>
      <c r="G251" s="219" t="s">
        <v>187</v>
      </c>
      <c r="H251" s="220">
        <v>484.84699999999998</v>
      </c>
      <c r="I251" s="221"/>
      <c r="J251" s="222">
        <f>ROUND(I251*H251,2)</f>
        <v>0</v>
      </c>
      <c r="K251" s="218" t="s">
        <v>188</v>
      </c>
      <c r="L251" s="48"/>
      <c r="M251" s="223" t="s">
        <v>19</v>
      </c>
      <c r="N251" s="224" t="s">
        <v>47</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189</v>
      </c>
      <c r="AT251" s="227" t="s">
        <v>184</v>
      </c>
      <c r="AU251" s="227" t="s">
        <v>86</v>
      </c>
      <c r="AY251" s="21" t="s">
        <v>182</v>
      </c>
      <c r="BE251" s="228">
        <f>IF(N251="základní",J251,0)</f>
        <v>0</v>
      </c>
      <c r="BF251" s="228">
        <f>IF(N251="snížená",J251,0)</f>
        <v>0</v>
      </c>
      <c r="BG251" s="228">
        <f>IF(N251="zákl. přenesená",J251,0)</f>
        <v>0</v>
      </c>
      <c r="BH251" s="228">
        <f>IF(N251="sníž. přenesená",J251,0)</f>
        <v>0</v>
      </c>
      <c r="BI251" s="228">
        <f>IF(N251="nulová",J251,0)</f>
        <v>0</v>
      </c>
      <c r="BJ251" s="21" t="s">
        <v>83</v>
      </c>
      <c r="BK251" s="228">
        <f>ROUND(I251*H251,2)</f>
        <v>0</v>
      </c>
      <c r="BL251" s="21" t="s">
        <v>189</v>
      </c>
      <c r="BM251" s="227" t="s">
        <v>385</v>
      </c>
    </row>
    <row r="252" s="2" customFormat="1">
      <c r="A252" s="42"/>
      <c r="B252" s="43"/>
      <c r="C252" s="44"/>
      <c r="D252" s="229" t="s">
        <v>191</v>
      </c>
      <c r="E252" s="44"/>
      <c r="F252" s="230" t="s">
        <v>386</v>
      </c>
      <c r="G252" s="44"/>
      <c r="H252" s="44"/>
      <c r="I252" s="231"/>
      <c r="J252" s="44"/>
      <c r="K252" s="44"/>
      <c r="L252" s="48"/>
      <c r="M252" s="232"/>
      <c r="N252" s="233"/>
      <c r="O252" s="88"/>
      <c r="P252" s="88"/>
      <c r="Q252" s="88"/>
      <c r="R252" s="88"/>
      <c r="S252" s="88"/>
      <c r="T252" s="89"/>
      <c r="U252" s="42"/>
      <c r="V252" s="42"/>
      <c r="W252" s="42"/>
      <c r="X252" s="42"/>
      <c r="Y252" s="42"/>
      <c r="Z252" s="42"/>
      <c r="AA252" s="42"/>
      <c r="AB252" s="42"/>
      <c r="AC252" s="42"/>
      <c r="AD252" s="42"/>
      <c r="AE252" s="42"/>
      <c r="AT252" s="21" t="s">
        <v>191</v>
      </c>
      <c r="AU252" s="21" t="s">
        <v>86</v>
      </c>
    </row>
    <row r="253" s="13" customFormat="1">
      <c r="A253" s="13"/>
      <c r="B253" s="234"/>
      <c r="C253" s="235"/>
      <c r="D253" s="236" t="s">
        <v>193</v>
      </c>
      <c r="E253" s="237" t="s">
        <v>19</v>
      </c>
      <c r="F253" s="238" t="s">
        <v>381</v>
      </c>
      <c r="G253" s="235"/>
      <c r="H253" s="239">
        <v>484.84699999999998</v>
      </c>
      <c r="I253" s="240"/>
      <c r="J253" s="235"/>
      <c r="K253" s="235"/>
      <c r="L253" s="241"/>
      <c r="M253" s="242"/>
      <c r="N253" s="243"/>
      <c r="O253" s="243"/>
      <c r="P253" s="243"/>
      <c r="Q253" s="243"/>
      <c r="R253" s="243"/>
      <c r="S253" s="243"/>
      <c r="T253" s="244"/>
      <c r="U253" s="13"/>
      <c r="V253" s="13"/>
      <c r="W253" s="13"/>
      <c r="X253" s="13"/>
      <c r="Y253" s="13"/>
      <c r="Z253" s="13"/>
      <c r="AA253" s="13"/>
      <c r="AB253" s="13"/>
      <c r="AC253" s="13"/>
      <c r="AD253" s="13"/>
      <c r="AE253" s="13"/>
      <c r="AT253" s="245" t="s">
        <v>193</v>
      </c>
      <c r="AU253" s="245" t="s">
        <v>86</v>
      </c>
      <c r="AV253" s="13" t="s">
        <v>86</v>
      </c>
      <c r="AW253" s="13" t="s">
        <v>37</v>
      </c>
      <c r="AX253" s="13" t="s">
        <v>83</v>
      </c>
      <c r="AY253" s="245" t="s">
        <v>182</v>
      </c>
    </row>
    <row r="254" s="14" customFormat="1">
      <c r="A254" s="14"/>
      <c r="B254" s="246"/>
      <c r="C254" s="247"/>
      <c r="D254" s="236" t="s">
        <v>193</v>
      </c>
      <c r="E254" s="248" t="s">
        <v>19</v>
      </c>
      <c r="F254" s="249" t="s">
        <v>336</v>
      </c>
      <c r="G254" s="247"/>
      <c r="H254" s="248" t="s">
        <v>19</v>
      </c>
      <c r="I254" s="250"/>
      <c r="J254" s="247"/>
      <c r="K254" s="247"/>
      <c r="L254" s="251"/>
      <c r="M254" s="252"/>
      <c r="N254" s="253"/>
      <c r="O254" s="253"/>
      <c r="P254" s="253"/>
      <c r="Q254" s="253"/>
      <c r="R254" s="253"/>
      <c r="S254" s="253"/>
      <c r="T254" s="254"/>
      <c r="U254" s="14"/>
      <c r="V254" s="14"/>
      <c r="W254" s="14"/>
      <c r="X254" s="14"/>
      <c r="Y254" s="14"/>
      <c r="Z254" s="14"/>
      <c r="AA254" s="14"/>
      <c r="AB254" s="14"/>
      <c r="AC254" s="14"/>
      <c r="AD254" s="14"/>
      <c r="AE254" s="14"/>
      <c r="AT254" s="255" t="s">
        <v>193</v>
      </c>
      <c r="AU254" s="255" t="s">
        <v>86</v>
      </c>
      <c r="AV254" s="14" t="s">
        <v>83</v>
      </c>
      <c r="AW254" s="14" t="s">
        <v>37</v>
      </c>
      <c r="AX254" s="14" t="s">
        <v>76</v>
      </c>
      <c r="AY254" s="255" t="s">
        <v>182</v>
      </c>
    </row>
    <row r="255" s="2" customFormat="1" ht="16.5" customHeight="1">
      <c r="A255" s="42"/>
      <c r="B255" s="43"/>
      <c r="C255" s="267" t="s">
        <v>387</v>
      </c>
      <c r="D255" s="267" t="s">
        <v>349</v>
      </c>
      <c r="E255" s="268" t="s">
        <v>388</v>
      </c>
      <c r="F255" s="269" t="s">
        <v>389</v>
      </c>
      <c r="G255" s="270" t="s">
        <v>206</v>
      </c>
      <c r="H255" s="271">
        <v>38.378999999999998</v>
      </c>
      <c r="I255" s="272"/>
      <c r="J255" s="273">
        <f>ROUND(I255*H255,2)</f>
        <v>0</v>
      </c>
      <c r="K255" s="269" t="s">
        <v>188</v>
      </c>
      <c r="L255" s="274"/>
      <c r="M255" s="275" t="s">
        <v>19</v>
      </c>
      <c r="N255" s="276" t="s">
        <v>47</v>
      </c>
      <c r="O255" s="88"/>
      <c r="P255" s="225">
        <f>O255*H255</f>
        <v>0</v>
      </c>
      <c r="Q255" s="225">
        <v>0.20999999999999999</v>
      </c>
      <c r="R255" s="225">
        <f>Q255*H255</f>
        <v>8.05959</v>
      </c>
      <c r="S255" s="225">
        <v>0</v>
      </c>
      <c r="T255" s="226">
        <f>S255*H255</f>
        <v>0</v>
      </c>
      <c r="U255" s="42"/>
      <c r="V255" s="42"/>
      <c r="W255" s="42"/>
      <c r="X255" s="42"/>
      <c r="Y255" s="42"/>
      <c r="Z255" s="42"/>
      <c r="AA255" s="42"/>
      <c r="AB255" s="42"/>
      <c r="AC255" s="42"/>
      <c r="AD255" s="42"/>
      <c r="AE255" s="42"/>
      <c r="AR255" s="227" t="s">
        <v>243</v>
      </c>
      <c r="AT255" s="227" t="s">
        <v>349</v>
      </c>
      <c r="AU255" s="227" t="s">
        <v>86</v>
      </c>
      <c r="AY255" s="21" t="s">
        <v>182</v>
      </c>
      <c r="BE255" s="228">
        <f>IF(N255="základní",J255,0)</f>
        <v>0</v>
      </c>
      <c r="BF255" s="228">
        <f>IF(N255="snížená",J255,0)</f>
        <v>0</v>
      </c>
      <c r="BG255" s="228">
        <f>IF(N255="zákl. přenesená",J255,0)</f>
        <v>0</v>
      </c>
      <c r="BH255" s="228">
        <f>IF(N255="sníž. přenesená",J255,0)</f>
        <v>0</v>
      </c>
      <c r="BI255" s="228">
        <f>IF(N255="nulová",J255,0)</f>
        <v>0</v>
      </c>
      <c r="BJ255" s="21" t="s">
        <v>83</v>
      </c>
      <c r="BK255" s="228">
        <f>ROUND(I255*H255,2)</f>
        <v>0</v>
      </c>
      <c r="BL255" s="21" t="s">
        <v>189</v>
      </c>
      <c r="BM255" s="227" t="s">
        <v>390</v>
      </c>
    </row>
    <row r="256" s="13" customFormat="1">
      <c r="A256" s="13"/>
      <c r="B256" s="234"/>
      <c r="C256" s="235"/>
      <c r="D256" s="236" t="s">
        <v>193</v>
      </c>
      <c r="E256" s="237" t="s">
        <v>19</v>
      </c>
      <c r="F256" s="238" t="s">
        <v>391</v>
      </c>
      <c r="G256" s="235"/>
      <c r="H256" s="239">
        <v>38.378999999999998</v>
      </c>
      <c r="I256" s="240"/>
      <c r="J256" s="235"/>
      <c r="K256" s="235"/>
      <c r="L256" s="241"/>
      <c r="M256" s="242"/>
      <c r="N256" s="243"/>
      <c r="O256" s="243"/>
      <c r="P256" s="243"/>
      <c r="Q256" s="243"/>
      <c r="R256" s="243"/>
      <c r="S256" s="243"/>
      <c r="T256" s="244"/>
      <c r="U256" s="13"/>
      <c r="V256" s="13"/>
      <c r="W256" s="13"/>
      <c r="X256" s="13"/>
      <c r="Y256" s="13"/>
      <c r="Z256" s="13"/>
      <c r="AA256" s="13"/>
      <c r="AB256" s="13"/>
      <c r="AC256" s="13"/>
      <c r="AD256" s="13"/>
      <c r="AE256" s="13"/>
      <c r="AT256" s="245" t="s">
        <v>193</v>
      </c>
      <c r="AU256" s="245" t="s">
        <v>86</v>
      </c>
      <c r="AV256" s="13" t="s">
        <v>86</v>
      </c>
      <c r="AW256" s="13" t="s">
        <v>37</v>
      </c>
      <c r="AX256" s="13" t="s">
        <v>83</v>
      </c>
      <c r="AY256" s="245" t="s">
        <v>182</v>
      </c>
    </row>
    <row r="257" s="2" customFormat="1" ht="16.5" customHeight="1">
      <c r="A257" s="42"/>
      <c r="B257" s="43"/>
      <c r="C257" s="216" t="s">
        <v>392</v>
      </c>
      <c r="D257" s="216" t="s">
        <v>184</v>
      </c>
      <c r="E257" s="217" t="s">
        <v>393</v>
      </c>
      <c r="F257" s="218" t="s">
        <v>394</v>
      </c>
      <c r="G257" s="219" t="s">
        <v>187</v>
      </c>
      <c r="H257" s="220">
        <v>520.75400000000002</v>
      </c>
      <c r="I257" s="221"/>
      <c r="J257" s="222">
        <f>ROUND(I257*H257,2)</f>
        <v>0</v>
      </c>
      <c r="K257" s="218" t="s">
        <v>188</v>
      </c>
      <c r="L257" s="48"/>
      <c r="M257" s="223" t="s">
        <v>19</v>
      </c>
      <c r="N257" s="224" t="s">
        <v>47</v>
      </c>
      <c r="O257" s="88"/>
      <c r="P257" s="225">
        <f>O257*H257</f>
        <v>0</v>
      </c>
      <c r="Q257" s="225">
        <v>0</v>
      </c>
      <c r="R257" s="225">
        <f>Q257*H257</f>
        <v>0</v>
      </c>
      <c r="S257" s="225">
        <v>0</v>
      </c>
      <c r="T257" s="226">
        <f>S257*H257</f>
        <v>0</v>
      </c>
      <c r="U257" s="42"/>
      <c r="V257" s="42"/>
      <c r="W257" s="42"/>
      <c r="X257" s="42"/>
      <c r="Y257" s="42"/>
      <c r="Z257" s="42"/>
      <c r="AA257" s="42"/>
      <c r="AB257" s="42"/>
      <c r="AC257" s="42"/>
      <c r="AD257" s="42"/>
      <c r="AE257" s="42"/>
      <c r="AR257" s="227" t="s">
        <v>189</v>
      </c>
      <c r="AT257" s="227" t="s">
        <v>184</v>
      </c>
      <c r="AU257" s="227" t="s">
        <v>86</v>
      </c>
      <c r="AY257" s="21" t="s">
        <v>182</v>
      </c>
      <c r="BE257" s="228">
        <f>IF(N257="základní",J257,0)</f>
        <v>0</v>
      </c>
      <c r="BF257" s="228">
        <f>IF(N257="snížená",J257,0)</f>
        <v>0</v>
      </c>
      <c r="BG257" s="228">
        <f>IF(N257="zákl. přenesená",J257,0)</f>
        <v>0</v>
      </c>
      <c r="BH257" s="228">
        <f>IF(N257="sníž. přenesená",J257,0)</f>
        <v>0</v>
      </c>
      <c r="BI257" s="228">
        <f>IF(N257="nulová",J257,0)</f>
        <v>0</v>
      </c>
      <c r="BJ257" s="21" t="s">
        <v>83</v>
      </c>
      <c r="BK257" s="228">
        <f>ROUND(I257*H257,2)</f>
        <v>0</v>
      </c>
      <c r="BL257" s="21" t="s">
        <v>189</v>
      </c>
      <c r="BM257" s="227" t="s">
        <v>395</v>
      </c>
    </row>
    <row r="258" s="2" customFormat="1">
      <c r="A258" s="42"/>
      <c r="B258" s="43"/>
      <c r="C258" s="44"/>
      <c r="D258" s="229" t="s">
        <v>191</v>
      </c>
      <c r="E258" s="44"/>
      <c r="F258" s="230" t="s">
        <v>396</v>
      </c>
      <c r="G258" s="44"/>
      <c r="H258" s="44"/>
      <c r="I258" s="231"/>
      <c r="J258" s="44"/>
      <c r="K258" s="44"/>
      <c r="L258" s="48"/>
      <c r="M258" s="232"/>
      <c r="N258" s="233"/>
      <c r="O258" s="88"/>
      <c r="P258" s="88"/>
      <c r="Q258" s="88"/>
      <c r="R258" s="88"/>
      <c r="S258" s="88"/>
      <c r="T258" s="89"/>
      <c r="U258" s="42"/>
      <c r="V258" s="42"/>
      <c r="W258" s="42"/>
      <c r="X258" s="42"/>
      <c r="Y258" s="42"/>
      <c r="Z258" s="42"/>
      <c r="AA258" s="42"/>
      <c r="AB258" s="42"/>
      <c r="AC258" s="42"/>
      <c r="AD258" s="42"/>
      <c r="AE258" s="42"/>
      <c r="AT258" s="21" t="s">
        <v>191</v>
      </c>
      <c r="AU258" s="21" t="s">
        <v>86</v>
      </c>
    </row>
    <row r="259" s="13" customFormat="1">
      <c r="A259" s="13"/>
      <c r="B259" s="234"/>
      <c r="C259" s="235"/>
      <c r="D259" s="236" t="s">
        <v>193</v>
      </c>
      <c r="E259" s="237" t="s">
        <v>19</v>
      </c>
      <c r="F259" s="238" t="s">
        <v>397</v>
      </c>
      <c r="G259" s="235"/>
      <c r="H259" s="239">
        <v>520.75400000000002</v>
      </c>
      <c r="I259" s="240"/>
      <c r="J259" s="235"/>
      <c r="K259" s="235"/>
      <c r="L259" s="241"/>
      <c r="M259" s="242"/>
      <c r="N259" s="243"/>
      <c r="O259" s="243"/>
      <c r="P259" s="243"/>
      <c r="Q259" s="243"/>
      <c r="R259" s="243"/>
      <c r="S259" s="243"/>
      <c r="T259" s="244"/>
      <c r="U259" s="13"/>
      <c r="V259" s="13"/>
      <c r="W259" s="13"/>
      <c r="X259" s="13"/>
      <c r="Y259" s="13"/>
      <c r="Z259" s="13"/>
      <c r="AA259" s="13"/>
      <c r="AB259" s="13"/>
      <c r="AC259" s="13"/>
      <c r="AD259" s="13"/>
      <c r="AE259" s="13"/>
      <c r="AT259" s="245" t="s">
        <v>193</v>
      </c>
      <c r="AU259" s="245" t="s">
        <v>86</v>
      </c>
      <c r="AV259" s="13" t="s">
        <v>86</v>
      </c>
      <c r="AW259" s="13" t="s">
        <v>37</v>
      </c>
      <c r="AX259" s="13" t="s">
        <v>83</v>
      </c>
      <c r="AY259" s="245" t="s">
        <v>182</v>
      </c>
    </row>
    <row r="260" s="2" customFormat="1" ht="16.5" customHeight="1">
      <c r="A260" s="42"/>
      <c r="B260" s="43"/>
      <c r="C260" s="216" t="s">
        <v>398</v>
      </c>
      <c r="D260" s="216" t="s">
        <v>184</v>
      </c>
      <c r="E260" s="217" t="s">
        <v>399</v>
      </c>
      <c r="F260" s="218" t="s">
        <v>400</v>
      </c>
      <c r="G260" s="219" t="s">
        <v>187</v>
      </c>
      <c r="H260" s="220">
        <v>260.37700000000001</v>
      </c>
      <c r="I260" s="221"/>
      <c r="J260" s="222">
        <f>ROUND(I260*H260,2)</f>
        <v>0</v>
      </c>
      <c r="K260" s="218" t="s">
        <v>188</v>
      </c>
      <c r="L260" s="48"/>
      <c r="M260" s="223" t="s">
        <v>19</v>
      </c>
      <c r="N260" s="224" t="s">
        <v>47</v>
      </c>
      <c r="O260" s="88"/>
      <c r="P260" s="225">
        <f>O260*H260</f>
        <v>0</v>
      </c>
      <c r="Q260" s="225">
        <v>0</v>
      </c>
      <c r="R260" s="225">
        <f>Q260*H260</f>
        <v>0</v>
      </c>
      <c r="S260" s="225">
        <v>0</v>
      </c>
      <c r="T260" s="226">
        <f>S260*H260</f>
        <v>0</v>
      </c>
      <c r="U260" s="42"/>
      <c r="V260" s="42"/>
      <c r="W260" s="42"/>
      <c r="X260" s="42"/>
      <c r="Y260" s="42"/>
      <c r="Z260" s="42"/>
      <c r="AA260" s="42"/>
      <c r="AB260" s="42"/>
      <c r="AC260" s="42"/>
      <c r="AD260" s="42"/>
      <c r="AE260" s="42"/>
      <c r="AR260" s="227" t="s">
        <v>189</v>
      </c>
      <c r="AT260" s="227" t="s">
        <v>184</v>
      </c>
      <c r="AU260" s="227" t="s">
        <v>86</v>
      </c>
      <c r="AY260" s="21" t="s">
        <v>182</v>
      </c>
      <c r="BE260" s="228">
        <f>IF(N260="základní",J260,0)</f>
        <v>0</v>
      </c>
      <c r="BF260" s="228">
        <f>IF(N260="snížená",J260,0)</f>
        <v>0</v>
      </c>
      <c r="BG260" s="228">
        <f>IF(N260="zákl. přenesená",J260,0)</f>
        <v>0</v>
      </c>
      <c r="BH260" s="228">
        <f>IF(N260="sníž. přenesená",J260,0)</f>
        <v>0</v>
      </c>
      <c r="BI260" s="228">
        <f>IF(N260="nulová",J260,0)</f>
        <v>0</v>
      </c>
      <c r="BJ260" s="21" t="s">
        <v>83</v>
      </c>
      <c r="BK260" s="228">
        <f>ROUND(I260*H260,2)</f>
        <v>0</v>
      </c>
      <c r="BL260" s="21" t="s">
        <v>189</v>
      </c>
      <c r="BM260" s="227" t="s">
        <v>401</v>
      </c>
    </row>
    <row r="261" s="2" customFormat="1">
      <c r="A261" s="42"/>
      <c r="B261" s="43"/>
      <c r="C261" s="44"/>
      <c r="D261" s="229" t="s">
        <v>191</v>
      </c>
      <c r="E261" s="44"/>
      <c r="F261" s="230" t="s">
        <v>402</v>
      </c>
      <c r="G261" s="44"/>
      <c r="H261" s="44"/>
      <c r="I261" s="231"/>
      <c r="J261" s="44"/>
      <c r="K261" s="44"/>
      <c r="L261" s="48"/>
      <c r="M261" s="232"/>
      <c r="N261" s="233"/>
      <c r="O261" s="88"/>
      <c r="P261" s="88"/>
      <c r="Q261" s="88"/>
      <c r="R261" s="88"/>
      <c r="S261" s="88"/>
      <c r="T261" s="89"/>
      <c r="U261" s="42"/>
      <c r="V261" s="42"/>
      <c r="W261" s="42"/>
      <c r="X261" s="42"/>
      <c r="Y261" s="42"/>
      <c r="Z261" s="42"/>
      <c r="AA261" s="42"/>
      <c r="AB261" s="42"/>
      <c r="AC261" s="42"/>
      <c r="AD261" s="42"/>
      <c r="AE261" s="42"/>
      <c r="AT261" s="21" t="s">
        <v>191</v>
      </c>
      <c r="AU261" s="21" t="s">
        <v>86</v>
      </c>
    </row>
    <row r="262" s="13" customFormat="1">
      <c r="A262" s="13"/>
      <c r="B262" s="234"/>
      <c r="C262" s="235"/>
      <c r="D262" s="236" t="s">
        <v>193</v>
      </c>
      <c r="E262" s="237" t="s">
        <v>19</v>
      </c>
      <c r="F262" s="238" t="s">
        <v>347</v>
      </c>
      <c r="G262" s="235"/>
      <c r="H262" s="239">
        <v>260.37700000000001</v>
      </c>
      <c r="I262" s="240"/>
      <c r="J262" s="235"/>
      <c r="K262" s="235"/>
      <c r="L262" s="241"/>
      <c r="M262" s="242"/>
      <c r="N262" s="243"/>
      <c r="O262" s="243"/>
      <c r="P262" s="243"/>
      <c r="Q262" s="243"/>
      <c r="R262" s="243"/>
      <c r="S262" s="243"/>
      <c r="T262" s="244"/>
      <c r="U262" s="13"/>
      <c r="V262" s="13"/>
      <c r="W262" s="13"/>
      <c r="X262" s="13"/>
      <c r="Y262" s="13"/>
      <c r="Z262" s="13"/>
      <c r="AA262" s="13"/>
      <c r="AB262" s="13"/>
      <c r="AC262" s="13"/>
      <c r="AD262" s="13"/>
      <c r="AE262" s="13"/>
      <c r="AT262" s="245" t="s">
        <v>193</v>
      </c>
      <c r="AU262" s="245" t="s">
        <v>86</v>
      </c>
      <c r="AV262" s="13" t="s">
        <v>86</v>
      </c>
      <c r="AW262" s="13" t="s">
        <v>37</v>
      </c>
      <c r="AX262" s="13" t="s">
        <v>83</v>
      </c>
      <c r="AY262" s="245" t="s">
        <v>182</v>
      </c>
    </row>
    <row r="263" s="2" customFormat="1" ht="16.5" customHeight="1">
      <c r="A263" s="42"/>
      <c r="B263" s="43"/>
      <c r="C263" s="216" t="s">
        <v>403</v>
      </c>
      <c r="D263" s="216" t="s">
        <v>184</v>
      </c>
      <c r="E263" s="217" t="s">
        <v>404</v>
      </c>
      <c r="F263" s="218" t="s">
        <v>405</v>
      </c>
      <c r="G263" s="219" t="s">
        <v>187</v>
      </c>
      <c r="H263" s="220">
        <v>969.69399999999996</v>
      </c>
      <c r="I263" s="221"/>
      <c r="J263" s="222">
        <f>ROUND(I263*H263,2)</f>
        <v>0</v>
      </c>
      <c r="K263" s="218" t="s">
        <v>188</v>
      </c>
      <c r="L263" s="48"/>
      <c r="M263" s="223" t="s">
        <v>19</v>
      </c>
      <c r="N263" s="224" t="s">
        <v>47</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189</v>
      </c>
      <c r="AT263" s="227" t="s">
        <v>184</v>
      </c>
      <c r="AU263" s="227" t="s">
        <v>86</v>
      </c>
      <c r="AY263" s="21" t="s">
        <v>182</v>
      </c>
      <c r="BE263" s="228">
        <f>IF(N263="základní",J263,0)</f>
        <v>0</v>
      </c>
      <c r="BF263" s="228">
        <f>IF(N263="snížená",J263,0)</f>
        <v>0</v>
      </c>
      <c r="BG263" s="228">
        <f>IF(N263="zákl. přenesená",J263,0)</f>
        <v>0</v>
      </c>
      <c r="BH263" s="228">
        <f>IF(N263="sníž. přenesená",J263,0)</f>
        <v>0</v>
      </c>
      <c r="BI263" s="228">
        <f>IF(N263="nulová",J263,0)</f>
        <v>0</v>
      </c>
      <c r="BJ263" s="21" t="s">
        <v>83</v>
      </c>
      <c r="BK263" s="228">
        <f>ROUND(I263*H263,2)</f>
        <v>0</v>
      </c>
      <c r="BL263" s="21" t="s">
        <v>189</v>
      </c>
      <c r="BM263" s="227" t="s">
        <v>406</v>
      </c>
    </row>
    <row r="264" s="2" customFormat="1">
      <c r="A264" s="42"/>
      <c r="B264" s="43"/>
      <c r="C264" s="44"/>
      <c r="D264" s="229" t="s">
        <v>191</v>
      </c>
      <c r="E264" s="44"/>
      <c r="F264" s="230" t="s">
        <v>407</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1" t="s">
        <v>191</v>
      </c>
      <c r="AU264" s="21" t="s">
        <v>86</v>
      </c>
    </row>
    <row r="265" s="13" customFormat="1">
      <c r="A265" s="13"/>
      <c r="B265" s="234"/>
      <c r="C265" s="235"/>
      <c r="D265" s="236" t="s">
        <v>193</v>
      </c>
      <c r="E265" s="237" t="s">
        <v>19</v>
      </c>
      <c r="F265" s="238" t="s">
        <v>408</v>
      </c>
      <c r="G265" s="235"/>
      <c r="H265" s="239">
        <v>969.69399999999996</v>
      </c>
      <c r="I265" s="240"/>
      <c r="J265" s="235"/>
      <c r="K265" s="235"/>
      <c r="L265" s="241"/>
      <c r="M265" s="242"/>
      <c r="N265" s="243"/>
      <c r="O265" s="243"/>
      <c r="P265" s="243"/>
      <c r="Q265" s="243"/>
      <c r="R265" s="243"/>
      <c r="S265" s="243"/>
      <c r="T265" s="244"/>
      <c r="U265" s="13"/>
      <c r="V265" s="13"/>
      <c r="W265" s="13"/>
      <c r="X265" s="13"/>
      <c r="Y265" s="13"/>
      <c r="Z265" s="13"/>
      <c r="AA265" s="13"/>
      <c r="AB265" s="13"/>
      <c r="AC265" s="13"/>
      <c r="AD265" s="13"/>
      <c r="AE265" s="13"/>
      <c r="AT265" s="245" t="s">
        <v>193</v>
      </c>
      <c r="AU265" s="245" t="s">
        <v>86</v>
      </c>
      <c r="AV265" s="13" t="s">
        <v>86</v>
      </c>
      <c r="AW265" s="13" t="s">
        <v>37</v>
      </c>
      <c r="AX265" s="13" t="s">
        <v>83</v>
      </c>
      <c r="AY265" s="245" t="s">
        <v>182</v>
      </c>
    </row>
    <row r="266" s="2" customFormat="1" ht="16.5" customHeight="1">
      <c r="A266" s="42"/>
      <c r="B266" s="43"/>
      <c r="C266" s="216" t="s">
        <v>409</v>
      </c>
      <c r="D266" s="216" t="s">
        <v>184</v>
      </c>
      <c r="E266" s="217" t="s">
        <v>410</v>
      </c>
      <c r="F266" s="218" t="s">
        <v>411</v>
      </c>
      <c r="G266" s="219" t="s">
        <v>187</v>
      </c>
      <c r="H266" s="220">
        <v>484.84699999999998</v>
      </c>
      <c r="I266" s="221"/>
      <c r="J266" s="222">
        <f>ROUND(I266*H266,2)</f>
        <v>0</v>
      </c>
      <c r="K266" s="218" t="s">
        <v>188</v>
      </c>
      <c r="L266" s="48"/>
      <c r="M266" s="223" t="s">
        <v>19</v>
      </c>
      <c r="N266" s="224" t="s">
        <v>47</v>
      </c>
      <c r="O266" s="88"/>
      <c r="P266" s="225">
        <f>O266*H266</f>
        <v>0</v>
      </c>
      <c r="Q266" s="225">
        <v>0</v>
      </c>
      <c r="R266" s="225">
        <f>Q266*H266</f>
        <v>0</v>
      </c>
      <c r="S266" s="225">
        <v>0</v>
      </c>
      <c r="T266" s="226">
        <f>S266*H266</f>
        <v>0</v>
      </c>
      <c r="U266" s="42"/>
      <c r="V266" s="42"/>
      <c r="W266" s="42"/>
      <c r="X266" s="42"/>
      <c r="Y266" s="42"/>
      <c r="Z266" s="42"/>
      <c r="AA266" s="42"/>
      <c r="AB266" s="42"/>
      <c r="AC266" s="42"/>
      <c r="AD266" s="42"/>
      <c r="AE266" s="42"/>
      <c r="AR266" s="227" t="s">
        <v>189</v>
      </c>
      <c r="AT266" s="227" t="s">
        <v>184</v>
      </c>
      <c r="AU266" s="227" t="s">
        <v>86</v>
      </c>
      <c r="AY266" s="21" t="s">
        <v>182</v>
      </c>
      <c r="BE266" s="228">
        <f>IF(N266="základní",J266,0)</f>
        <v>0</v>
      </c>
      <c r="BF266" s="228">
        <f>IF(N266="snížená",J266,0)</f>
        <v>0</v>
      </c>
      <c r="BG266" s="228">
        <f>IF(N266="zákl. přenesená",J266,0)</f>
        <v>0</v>
      </c>
      <c r="BH266" s="228">
        <f>IF(N266="sníž. přenesená",J266,0)</f>
        <v>0</v>
      </c>
      <c r="BI266" s="228">
        <f>IF(N266="nulová",J266,0)</f>
        <v>0</v>
      </c>
      <c r="BJ266" s="21" t="s">
        <v>83</v>
      </c>
      <c r="BK266" s="228">
        <f>ROUND(I266*H266,2)</f>
        <v>0</v>
      </c>
      <c r="BL266" s="21" t="s">
        <v>189</v>
      </c>
      <c r="BM266" s="227" t="s">
        <v>412</v>
      </c>
    </row>
    <row r="267" s="2" customFormat="1">
      <c r="A267" s="42"/>
      <c r="B267" s="43"/>
      <c r="C267" s="44"/>
      <c r="D267" s="229" t="s">
        <v>191</v>
      </c>
      <c r="E267" s="44"/>
      <c r="F267" s="230" t="s">
        <v>413</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1" t="s">
        <v>191</v>
      </c>
      <c r="AU267" s="21" t="s">
        <v>86</v>
      </c>
    </row>
    <row r="268" s="13" customFormat="1">
      <c r="A268" s="13"/>
      <c r="B268" s="234"/>
      <c r="C268" s="235"/>
      <c r="D268" s="236" t="s">
        <v>193</v>
      </c>
      <c r="E268" s="237" t="s">
        <v>19</v>
      </c>
      <c r="F268" s="238" t="s">
        <v>341</v>
      </c>
      <c r="G268" s="235"/>
      <c r="H268" s="239">
        <v>484.84699999999998</v>
      </c>
      <c r="I268" s="240"/>
      <c r="J268" s="235"/>
      <c r="K268" s="235"/>
      <c r="L268" s="241"/>
      <c r="M268" s="242"/>
      <c r="N268" s="243"/>
      <c r="O268" s="243"/>
      <c r="P268" s="243"/>
      <c r="Q268" s="243"/>
      <c r="R268" s="243"/>
      <c r="S268" s="243"/>
      <c r="T268" s="244"/>
      <c r="U268" s="13"/>
      <c r="V268" s="13"/>
      <c r="W268" s="13"/>
      <c r="X268" s="13"/>
      <c r="Y268" s="13"/>
      <c r="Z268" s="13"/>
      <c r="AA268" s="13"/>
      <c r="AB268" s="13"/>
      <c r="AC268" s="13"/>
      <c r="AD268" s="13"/>
      <c r="AE268" s="13"/>
      <c r="AT268" s="245" t="s">
        <v>193</v>
      </c>
      <c r="AU268" s="245" t="s">
        <v>86</v>
      </c>
      <c r="AV268" s="13" t="s">
        <v>86</v>
      </c>
      <c r="AW268" s="13" t="s">
        <v>37</v>
      </c>
      <c r="AX268" s="13" t="s">
        <v>83</v>
      </c>
      <c r="AY268" s="245" t="s">
        <v>182</v>
      </c>
    </row>
    <row r="269" s="2" customFormat="1" ht="24.15" customHeight="1">
      <c r="A269" s="42"/>
      <c r="B269" s="43"/>
      <c r="C269" s="216" t="s">
        <v>414</v>
      </c>
      <c r="D269" s="216" t="s">
        <v>184</v>
      </c>
      <c r="E269" s="217" t="s">
        <v>415</v>
      </c>
      <c r="F269" s="218" t="s">
        <v>416</v>
      </c>
      <c r="G269" s="219" t="s">
        <v>187</v>
      </c>
      <c r="H269" s="220">
        <v>260.37700000000001</v>
      </c>
      <c r="I269" s="221"/>
      <c r="J269" s="222">
        <f>ROUND(I269*H269,2)</f>
        <v>0</v>
      </c>
      <c r="K269" s="218" t="s">
        <v>188</v>
      </c>
      <c r="L269" s="48"/>
      <c r="M269" s="223" t="s">
        <v>19</v>
      </c>
      <c r="N269" s="224" t="s">
        <v>47</v>
      </c>
      <c r="O269" s="88"/>
      <c r="P269" s="225">
        <f>O269*H269</f>
        <v>0</v>
      </c>
      <c r="Q269" s="225">
        <v>0</v>
      </c>
      <c r="R269" s="225">
        <f>Q269*H269</f>
        <v>0</v>
      </c>
      <c r="S269" s="225">
        <v>0</v>
      </c>
      <c r="T269" s="226">
        <f>S269*H269</f>
        <v>0</v>
      </c>
      <c r="U269" s="42"/>
      <c r="V269" s="42"/>
      <c r="W269" s="42"/>
      <c r="X269" s="42"/>
      <c r="Y269" s="42"/>
      <c r="Z269" s="42"/>
      <c r="AA269" s="42"/>
      <c r="AB269" s="42"/>
      <c r="AC269" s="42"/>
      <c r="AD269" s="42"/>
      <c r="AE269" s="42"/>
      <c r="AR269" s="227" t="s">
        <v>189</v>
      </c>
      <c r="AT269" s="227" t="s">
        <v>184</v>
      </c>
      <c r="AU269" s="227" t="s">
        <v>86</v>
      </c>
      <c r="AY269" s="21" t="s">
        <v>182</v>
      </c>
      <c r="BE269" s="228">
        <f>IF(N269="základní",J269,0)</f>
        <v>0</v>
      </c>
      <c r="BF269" s="228">
        <f>IF(N269="snížená",J269,0)</f>
        <v>0</v>
      </c>
      <c r="BG269" s="228">
        <f>IF(N269="zákl. přenesená",J269,0)</f>
        <v>0</v>
      </c>
      <c r="BH269" s="228">
        <f>IF(N269="sníž. přenesená",J269,0)</f>
        <v>0</v>
      </c>
      <c r="BI269" s="228">
        <f>IF(N269="nulová",J269,0)</f>
        <v>0</v>
      </c>
      <c r="BJ269" s="21" t="s">
        <v>83</v>
      </c>
      <c r="BK269" s="228">
        <f>ROUND(I269*H269,2)</f>
        <v>0</v>
      </c>
      <c r="BL269" s="21" t="s">
        <v>189</v>
      </c>
      <c r="BM269" s="227" t="s">
        <v>417</v>
      </c>
    </row>
    <row r="270" s="2" customFormat="1">
      <c r="A270" s="42"/>
      <c r="B270" s="43"/>
      <c r="C270" s="44"/>
      <c r="D270" s="229" t="s">
        <v>191</v>
      </c>
      <c r="E270" s="44"/>
      <c r="F270" s="230" t="s">
        <v>418</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1" t="s">
        <v>191</v>
      </c>
      <c r="AU270" s="21" t="s">
        <v>86</v>
      </c>
    </row>
    <row r="271" s="13" customFormat="1">
      <c r="A271" s="13"/>
      <c r="B271" s="234"/>
      <c r="C271" s="235"/>
      <c r="D271" s="236" t="s">
        <v>193</v>
      </c>
      <c r="E271" s="237" t="s">
        <v>19</v>
      </c>
      <c r="F271" s="238" t="s">
        <v>347</v>
      </c>
      <c r="G271" s="235"/>
      <c r="H271" s="239">
        <v>260.37700000000001</v>
      </c>
      <c r="I271" s="240"/>
      <c r="J271" s="235"/>
      <c r="K271" s="235"/>
      <c r="L271" s="241"/>
      <c r="M271" s="242"/>
      <c r="N271" s="243"/>
      <c r="O271" s="243"/>
      <c r="P271" s="243"/>
      <c r="Q271" s="243"/>
      <c r="R271" s="243"/>
      <c r="S271" s="243"/>
      <c r="T271" s="244"/>
      <c r="U271" s="13"/>
      <c r="V271" s="13"/>
      <c r="W271" s="13"/>
      <c r="X271" s="13"/>
      <c r="Y271" s="13"/>
      <c r="Z271" s="13"/>
      <c r="AA271" s="13"/>
      <c r="AB271" s="13"/>
      <c r="AC271" s="13"/>
      <c r="AD271" s="13"/>
      <c r="AE271" s="13"/>
      <c r="AT271" s="245" t="s">
        <v>193</v>
      </c>
      <c r="AU271" s="245" t="s">
        <v>86</v>
      </c>
      <c r="AV271" s="13" t="s">
        <v>86</v>
      </c>
      <c r="AW271" s="13" t="s">
        <v>37</v>
      </c>
      <c r="AX271" s="13" t="s">
        <v>83</v>
      </c>
      <c r="AY271" s="245" t="s">
        <v>182</v>
      </c>
    </row>
    <row r="272" s="2" customFormat="1" ht="24.15" customHeight="1">
      <c r="A272" s="42"/>
      <c r="B272" s="43"/>
      <c r="C272" s="216" t="s">
        <v>419</v>
      </c>
      <c r="D272" s="216" t="s">
        <v>184</v>
      </c>
      <c r="E272" s="217" t="s">
        <v>420</v>
      </c>
      <c r="F272" s="218" t="s">
        <v>421</v>
      </c>
      <c r="G272" s="219" t="s">
        <v>187</v>
      </c>
      <c r="H272" s="220">
        <v>484.84699999999998</v>
      </c>
      <c r="I272" s="221"/>
      <c r="J272" s="222">
        <f>ROUND(I272*H272,2)</f>
        <v>0</v>
      </c>
      <c r="K272" s="218" t="s">
        <v>188</v>
      </c>
      <c r="L272" s="48"/>
      <c r="M272" s="223" t="s">
        <v>19</v>
      </c>
      <c r="N272" s="224" t="s">
        <v>47</v>
      </c>
      <c r="O272" s="88"/>
      <c r="P272" s="225">
        <f>O272*H272</f>
        <v>0</v>
      </c>
      <c r="Q272" s="225">
        <v>0</v>
      </c>
      <c r="R272" s="225">
        <f>Q272*H272</f>
        <v>0</v>
      </c>
      <c r="S272" s="225">
        <v>0</v>
      </c>
      <c r="T272" s="226">
        <f>S272*H272</f>
        <v>0</v>
      </c>
      <c r="U272" s="42"/>
      <c r="V272" s="42"/>
      <c r="W272" s="42"/>
      <c r="X272" s="42"/>
      <c r="Y272" s="42"/>
      <c r="Z272" s="42"/>
      <c r="AA272" s="42"/>
      <c r="AB272" s="42"/>
      <c r="AC272" s="42"/>
      <c r="AD272" s="42"/>
      <c r="AE272" s="42"/>
      <c r="AR272" s="227" t="s">
        <v>189</v>
      </c>
      <c r="AT272" s="227" t="s">
        <v>184</v>
      </c>
      <c r="AU272" s="227" t="s">
        <v>86</v>
      </c>
      <c r="AY272" s="21" t="s">
        <v>182</v>
      </c>
      <c r="BE272" s="228">
        <f>IF(N272="základní",J272,0)</f>
        <v>0</v>
      </c>
      <c r="BF272" s="228">
        <f>IF(N272="snížená",J272,0)</f>
        <v>0</v>
      </c>
      <c r="BG272" s="228">
        <f>IF(N272="zákl. přenesená",J272,0)</f>
        <v>0</v>
      </c>
      <c r="BH272" s="228">
        <f>IF(N272="sníž. přenesená",J272,0)</f>
        <v>0</v>
      </c>
      <c r="BI272" s="228">
        <f>IF(N272="nulová",J272,0)</f>
        <v>0</v>
      </c>
      <c r="BJ272" s="21" t="s">
        <v>83</v>
      </c>
      <c r="BK272" s="228">
        <f>ROUND(I272*H272,2)</f>
        <v>0</v>
      </c>
      <c r="BL272" s="21" t="s">
        <v>189</v>
      </c>
      <c r="BM272" s="227" t="s">
        <v>422</v>
      </c>
    </row>
    <row r="273" s="2" customFormat="1">
      <c r="A273" s="42"/>
      <c r="B273" s="43"/>
      <c r="C273" s="44"/>
      <c r="D273" s="229" t="s">
        <v>191</v>
      </c>
      <c r="E273" s="44"/>
      <c r="F273" s="230" t="s">
        <v>423</v>
      </c>
      <c r="G273" s="44"/>
      <c r="H273" s="44"/>
      <c r="I273" s="231"/>
      <c r="J273" s="44"/>
      <c r="K273" s="44"/>
      <c r="L273" s="48"/>
      <c r="M273" s="232"/>
      <c r="N273" s="233"/>
      <c r="O273" s="88"/>
      <c r="P273" s="88"/>
      <c r="Q273" s="88"/>
      <c r="R273" s="88"/>
      <c r="S273" s="88"/>
      <c r="T273" s="89"/>
      <c r="U273" s="42"/>
      <c r="V273" s="42"/>
      <c r="W273" s="42"/>
      <c r="X273" s="42"/>
      <c r="Y273" s="42"/>
      <c r="Z273" s="42"/>
      <c r="AA273" s="42"/>
      <c r="AB273" s="42"/>
      <c r="AC273" s="42"/>
      <c r="AD273" s="42"/>
      <c r="AE273" s="42"/>
      <c r="AT273" s="21" t="s">
        <v>191</v>
      </c>
      <c r="AU273" s="21" t="s">
        <v>86</v>
      </c>
    </row>
    <row r="274" s="13" customFormat="1">
      <c r="A274" s="13"/>
      <c r="B274" s="234"/>
      <c r="C274" s="235"/>
      <c r="D274" s="236" t="s">
        <v>193</v>
      </c>
      <c r="E274" s="237" t="s">
        <v>19</v>
      </c>
      <c r="F274" s="238" t="s">
        <v>341</v>
      </c>
      <c r="G274" s="235"/>
      <c r="H274" s="239">
        <v>484.84699999999998</v>
      </c>
      <c r="I274" s="240"/>
      <c r="J274" s="235"/>
      <c r="K274" s="235"/>
      <c r="L274" s="241"/>
      <c r="M274" s="242"/>
      <c r="N274" s="243"/>
      <c r="O274" s="243"/>
      <c r="P274" s="243"/>
      <c r="Q274" s="243"/>
      <c r="R274" s="243"/>
      <c r="S274" s="243"/>
      <c r="T274" s="244"/>
      <c r="U274" s="13"/>
      <c r="V274" s="13"/>
      <c r="W274" s="13"/>
      <c r="X274" s="13"/>
      <c r="Y274" s="13"/>
      <c r="Z274" s="13"/>
      <c r="AA274" s="13"/>
      <c r="AB274" s="13"/>
      <c r="AC274" s="13"/>
      <c r="AD274" s="13"/>
      <c r="AE274" s="13"/>
      <c r="AT274" s="245" t="s">
        <v>193</v>
      </c>
      <c r="AU274" s="245" t="s">
        <v>86</v>
      </c>
      <c r="AV274" s="13" t="s">
        <v>86</v>
      </c>
      <c r="AW274" s="13" t="s">
        <v>37</v>
      </c>
      <c r="AX274" s="13" t="s">
        <v>83</v>
      </c>
      <c r="AY274" s="245" t="s">
        <v>182</v>
      </c>
    </row>
    <row r="275" s="2" customFormat="1" ht="21.75" customHeight="1">
      <c r="A275" s="42"/>
      <c r="B275" s="43"/>
      <c r="C275" s="216" t="s">
        <v>424</v>
      </c>
      <c r="D275" s="216" t="s">
        <v>184</v>
      </c>
      <c r="E275" s="217" t="s">
        <v>425</v>
      </c>
      <c r="F275" s="218" t="s">
        <v>426</v>
      </c>
      <c r="G275" s="219" t="s">
        <v>187</v>
      </c>
      <c r="H275" s="220">
        <v>260.37700000000001</v>
      </c>
      <c r="I275" s="221"/>
      <c r="J275" s="222">
        <f>ROUND(I275*H275,2)</f>
        <v>0</v>
      </c>
      <c r="K275" s="218" t="s">
        <v>188</v>
      </c>
      <c r="L275" s="48"/>
      <c r="M275" s="223" t="s">
        <v>19</v>
      </c>
      <c r="N275" s="224" t="s">
        <v>47</v>
      </c>
      <c r="O275" s="88"/>
      <c r="P275" s="225">
        <f>O275*H275</f>
        <v>0</v>
      </c>
      <c r="Q275" s="225">
        <v>0</v>
      </c>
      <c r="R275" s="225">
        <f>Q275*H275</f>
        <v>0</v>
      </c>
      <c r="S275" s="225">
        <v>0</v>
      </c>
      <c r="T275" s="226">
        <f>S275*H275</f>
        <v>0</v>
      </c>
      <c r="U275" s="42"/>
      <c r="V275" s="42"/>
      <c r="W275" s="42"/>
      <c r="X275" s="42"/>
      <c r="Y275" s="42"/>
      <c r="Z275" s="42"/>
      <c r="AA275" s="42"/>
      <c r="AB275" s="42"/>
      <c r="AC275" s="42"/>
      <c r="AD275" s="42"/>
      <c r="AE275" s="42"/>
      <c r="AR275" s="227" t="s">
        <v>189</v>
      </c>
      <c r="AT275" s="227" t="s">
        <v>184</v>
      </c>
      <c r="AU275" s="227" t="s">
        <v>86</v>
      </c>
      <c r="AY275" s="21" t="s">
        <v>182</v>
      </c>
      <c r="BE275" s="228">
        <f>IF(N275="základní",J275,0)</f>
        <v>0</v>
      </c>
      <c r="BF275" s="228">
        <f>IF(N275="snížená",J275,0)</f>
        <v>0</v>
      </c>
      <c r="BG275" s="228">
        <f>IF(N275="zákl. přenesená",J275,0)</f>
        <v>0</v>
      </c>
      <c r="BH275" s="228">
        <f>IF(N275="sníž. přenesená",J275,0)</f>
        <v>0</v>
      </c>
      <c r="BI275" s="228">
        <f>IF(N275="nulová",J275,0)</f>
        <v>0</v>
      </c>
      <c r="BJ275" s="21" t="s">
        <v>83</v>
      </c>
      <c r="BK275" s="228">
        <f>ROUND(I275*H275,2)</f>
        <v>0</v>
      </c>
      <c r="BL275" s="21" t="s">
        <v>189</v>
      </c>
      <c r="BM275" s="227" t="s">
        <v>427</v>
      </c>
    </row>
    <row r="276" s="2" customFormat="1">
      <c r="A276" s="42"/>
      <c r="B276" s="43"/>
      <c r="C276" s="44"/>
      <c r="D276" s="229" t="s">
        <v>191</v>
      </c>
      <c r="E276" s="44"/>
      <c r="F276" s="230" t="s">
        <v>428</v>
      </c>
      <c r="G276" s="44"/>
      <c r="H276" s="44"/>
      <c r="I276" s="231"/>
      <c r="J276" s="44"/>
      <c r="K276" s="44"/>
      <c r="L276" s="48"/>
      <c r="M276" s="232"/>
      <c r="N276" s="233"/>
      <c r="O276" s="88"/>
      <c r="P276" s="88"/>
      <c r="Q276" s="88"/>
      <c r="R276" s="88"/>
      <c r="S276" s="88"/>
      <c r="T276" s="89"/>
      <c r="U276" s="42"/>
      <c r="V276" s="42"/>
      <c r="W276" s="42"/>
      <c r="X276" s="42"/>
      <c r="Y276" s="42"/>
      <c r="Z276" s="42"/>
      <c r="AA276" s="42"/>
      <c r="AB276" s="42"/>
      <c r="AC276" s="42"/>
      <c r="AD276" s="42"/>
      <c r="AE276" s="42"/>
      <c r="AT276" s="21" t="s">
        <v>191</v>
      </c>
      <c r="AU276" s="21" t="s">
        <v>86</v>
      </c>
    </row>
    <row r="277" s="13" customFormat="1">
      <c r="A277" s="13"/>
      <c r="B277" s="234"/>
      <c r="C277" s="235"/>
      <c r="D277" s="236" t="s">
        <v>193</v>
      </c>
      <c r="E277" s="237" t="s">
        <v>19</v>
      </c>
      <c r="F277" s="238" t="s">
        <v>347</v>
      </c>
      <c r="G277" s="235"/>
      <c r="H277" s="239">
        <v>260.37700000000001</v>
      </c>
      <c r="I277" s="240"/>
      <c r="J277" s="235"/>
      <c r="K277" s="235"/>
      <c r="L277" s="241"/>
      <c r="M277" s="242"/>
      <c r="N277" s="243"/>
      <c r="O277" s="243"/>
      <c r="P277" s="243"/>
      <c r="Q277" s="243"/>
      <c r="R277" s="243"/>
      <c r="S277" s="243"/>
      <c r="T277" s="244"/>
      <c r="U277" s="13"/>
      <c r="V277" s="13"/>
      <c r="W277" s="13"/>
      <c r="X277" s="13"/>
      <c r="Y277" s="13"/>
      <c r="Z277" s="13"/>
      <c r="AA277" s="13"/>
      <c r="AB277" s="13"/>
      <c r="AC277" s="13"/>
      <c r="AD277" s="13"/>
      <c r="AE277" s="13"/>
      <c r="AT277" s="245" t="s">
        <v>193</v>
      </c>
      <c r="AU277" s="245" t="s">
        <v>86</v>
      </c>
      <c r="AV277" s="13" t="s">
        <v>86</v>
      </c>
      <c r="AW277" s="13" t="s">
        <v>37</v>
      </c>
      <c r="AX277" s="13" t="s">
        <v>83</v>
      </c>
      <c r="AY277" s="245" t="s">
        <v>182</v>
      </c>
    </row>
    <row r="278" s="2" customFormat="1" ht="16.5" customHeight="1">
      <c r="A278" s="42"/>
      <c r="B278" s="43"/>
      <c r="C278" s="216" t="s">
        <v>429</v>
      </c>
      <c r="D278" s="216" t="s">
        <v>184</v>
      </c>
      <c r="E278" s="217" t="s">
        <v>430</v>
      </c>
      <c r="F278" s="218" t="s">
        <v>431</v>
      </c>
      <c r="G278" s="219" t="s">
        <v>187</v>
      </c>
      <c r="H278" s="220">
        <v>484.84699999999998</v>
      </c>
      <c r="I278" s="221"/>
      <c r="J278" s="222">
        <f>ROUND(I278*H278,2)</f>
        <v>0</v>
      </c>
      <c r="K278" s="218" t="s">
        <v>188</v>
      </c>
      <c r="L278" s="48"/>
      <c r="M278" s="223" t="s">
        <v>19</v>
      </c>
      <c r="N278" s="224" t="s">
        <v>47</v>
      </c>
      <c r="O278" s="88"/>
      <c r="P278" s="225">
        <f>O278*H278</f>
        <v>0</v>
      </c>
      <c r="Q278" s="225">
        <v>0</v>
      </c>
      <c r="R278" s="225">
        <f>Q278*H278</f>
        <v>0</v>
      </c>
      <c r="S278" s="225">
        <v>0</v>
      </c>
      <c r="T278" s="226">
        <f>S278*H278</f>
        <v>0</v>
      </c>
      <c r="U278" s="42"/>
      <c r="V278" s="42"/>
      <c r="W278" s="42"/>
      <c r="X278" s="42"/>
      <c r="Y278" s="42"/>
      <c r="Z278" s="42"/>
      <c r="AA278" s="42"/>
      <c r="AB278" s="42"/>
      <c r="AC278" s="42"/>
      <c r="AD278" s="42"/>
      <c r="AE278" s="42"/>
      <c r="AR278" s="227" t="s">
        <v>189</v>
      </c>
      <c r="AT278" s="227" t="s">
        <v>184</v>
      </c>
      <c r="AU278" s="227" t="s">
        <v>86</v>
      </c>
      <c r="AY278" s="21" t="s">
        <v>182</v>
      </c>
      <c r="BE278" s="228">
        <f>IF(N278="základní",J278,0)</f>
        <v>0</v>
      </c>
      <c r="BF278" s="228">
        <f>IF(N278="snížená",J278,0)</f>
        <v>0</v>
      </c>
      <c r="BG278" s="228">
        <f>IF(N278="zákl. přenesená",J278,0)</f>
        <v>0</v>
      </c>
      <c r="BH278" s="228">
        <f>IF(N278="sníž. přenesená",J278,0)</f>
        <v>0</v>
      </c>
      <c r="BI278" s="228">
        <f>IF(N278="nulová",J278,0)</f>
        <v>0</v>
      </c>
      <c r="BJ278" s="21" t="s">
        <v>83</v>
      </c>
      <c r="BK278" s="228">
        <f>ROUND(I278*H278,2)</f>
        <v>0</v>
      </c>
      <c r="BL278" s="21" t="s">
        <v>189</v>
      </c>
      <c r="BM278" s="227" t="s">
        <v>432</v>
      </c>
    </row>
    <row r="279" s="2" customFormat="1">
      <c r="A279" s="42"/>
      <c r="B279" s="43"/>
      <c r="C279" s="44"/>
      <c r="D279" s="229" t="s">
        <v>191</v>
      </c>
      <c r="E279" s="44"/>
      <c r="F279" s="230" t="s">
        <v>433</v>
      </c>
      <c r="G279" s="44"/>
      <c r="H279" s="44"/>
      <c r="I279" s="231"/>
      <c r="J279" s="44"/>
      <c r="K279" s="44"/>
      <c r="L279" s="48"/>
      <c r="M279" s="232"/>
      <c r="N279" s="233"/>
      <c r="O279" s="88"/>
      <c r="P279" s="88"/>
      <c r="Q279" s="88"/>
      <c r="R279" s="88"/>
      <c r="S279" s="88"/>
      <c r="T279" s="89"/>
      <c r="U279" s="42"/>
      <c r="V279" s="42"/>
      <c r="W279" s="42"/>
      <c r="X279" s="42"/>
      <c r="Y279" s="42"/>
      <c r="Z279" s="42"/>
      <c r="AA279" s="42"/>
      <c r="AB279" s="42"/>
      <c r="AC279" s="42"/>
      <c r="AD279" s="42"/>
      <c r="AE279" s="42"/>
      <c r="AT279" s="21" t="s">
        <v>191</v>
      </c>
      <c r="AU279" s="21" t="s">
        <v>86</v>
      </c>
    </row>
    <row r="280" s="13" customFormat="1">
      <c r="A280" s="13"/>
      <c r="B280" s="234"/>
      <c r="C280" s="235"/>
      <c r="D280" s="236" t="s">
        <v>193</v>
      </c>
      <c r="E280" s="237" t="s">
        <v>19</v>
      </c>
      <c r="F280" s="238" t="s">
        <v>341</v>
      </c>
      <c r="G280" s="235"/>
      <c r="H280" s="239">
        <v>484.84699999999998</v>
      </c>
      <c r="I280" s="240"/>
      <c r="J280" s="235"/>
      <c r="K280" s="235"/>
      <c r="L280" s="241"/>
      <c r="M280" s="242"/>
      <c r="N280" s="243"/>
      <c r="O280" s="243"/>
      <c r="P280" s="243"/>
      <c r="Q280" s="243"/>
      <c r="R280" s="243"/>
      <c r="S280" s="243"/>
      <c r="T280" s="244"/>
      <c r="U280" s="13"/>
      <c r="V280" s="13"/>
      <c r="W280" s="13"/>
      <c r="X280" s="13"/>
      <c r="Y280" s="13"/>
      <c r="Z280" s="13"/>
      <c r="AA280" s="13"/>
      <c r="AB280" s="13"/>
      <c r="AC280" s="13"/>
      <c r="AD280" s="13"/>
      <c r="AE280" s="13"/>
      <c r="AT280" s="245" t="s">
        <v>193</v>
      </c>
      <c r="AU280" s="245" t="s">
        <v>86</v>
      </c>
      <c r="AV280" s="13" t="s">
        <v>86</v>
      </c>
      <c r="AW280" s="13" t="s">
        <v>37</v>
      </c>
      <c r="AX280" s="13" t="s">
        <v>83</v>
      </c>
      <c r="AY280" s="245" t="s">
        <v>182</v>
      </c>
    </row>
    <row r="281" s="2" customFormat="1" ht="16.5" customHeight="1">
      <c r="A281" s="42"/>
      <c r="B281" s="43"/>
      <c r="C281" s="267" t="s">
        <v>434</v>
      </c>
      <c r="D281" s="267" t="s">
        <v>349</v>
      </c>
      <c r="E281" s="268" t="s">
        <v>435</v>
      </c>
      <c r="F281" s="269" t="s">
        <v>436</v>
      </c>
      <c r="G281" s="270" t="s">
        <v>437</v>
      </c>
      <c r="H281" s="271">
        <v>1.2</v>
      </c>
      <c r="I281" s="272"/>
      <c r="J281" s="273">
        <f>ROUND(I281*H281,2)</f>
        <v>0</v>
      </c>
      <c r="K281" s="269" t="s">
        <v>188</v>
      </c>
      <c r="L281" s="274"/>
      <c r="M281" s="275" t="s">
        <v>19</v>
      </c>
      <c r="N281" s="276" t="s">
        <v>47</v>
      </c>
      <c r="O281" s="88"/>
      <c r="P281" s="225">
        <f>O281*H281</f>
        <v>0</v>
      </c>
      <c r="Q281" s="225">
        <v>0.001</v>
      </c>
      <c r="R281" s="225">
        <f>Q281*H281</f>
        <v>0.0011999999999999999</v>
      </c>
      <c r="S281" s="225">
        <v>0</v>
      </c>
      <c r="T281" s="226">
        <f>S281*H281</f>
        <v>0</v>
      </c>
      <c r="U281" s="42"/>
      <c r="V281" s="42"/>
      <c r="W281" s="42"/>
      <c r="X281" s="42"/>
      <c r="Y281" s="42"/>
      <c r="Z281" s="42"/>
      <c r="AA281" s="42"/>
      <c r="AB281" s="42"/>
      <c r="AC281" s="42"/>
      <c r="AD281" s="42"/>
      <c r="AE281" s="42"/>
      <c r="AR281" s="227" t="s">
        <v>243</v>
      </c>
      <c r="AT281" s="227" t="s">
        <v>349</v>
      </c>
      <c r="AU281" s="227" t="s">
        <v>86</v>
      </c>
      <c r="AY281" s="21" t="s">
        <v>182</v>
      </c>
      <c r="BE281" s="228">
        <f>IF(N281="základní",J281,0)</f>
        <v>0</v>
      </c>
      <c r="BF281" s="228">
        <f>IF(N281="snížená",J281,0)</f>
        <v>0</v>
      </c>
      <c r="BG281" s="228">
        <f>IF(N281="zákl. přenesená",J281,0)</f>
        <v>0</v>
      </c>
      <c r="BH281" s="228">
        <f>IF(N281="sníž. přenesená",J281,0)</f>
        <v>0</v>
      </c>
      <c r="BI281" s="228">
        <f>IF(N281="nulová",J281,0)</f>
        <v>0</v>
      </c>
      <c r="BJ281" s="21" t="s">
        <v>83</v>
      </c>
      <c r="BK281" s="228">
        <f>ROUND(I281*H281,2)</f>
        <v>0</v>
      </c>
      <c r="BL281" s="21" t="s">
        <v>189</v>
      </c>
      <c r="BM281" s="227" t="s">
        <v>438</v>
      </c>
    </row>
    <row r="282" s="12" customFormat="1" ht="22.8" customHeight="1">
      <c r="A282" s="12"/>
      <c r="B282" s="200"/>
      <c r="C282" s="201"/>
      <c r="D282" s="202" t="s">
        <v>75</v>
      </c>
      <c r="E282" s="214" t="s">
        <v>261</v>
      </c>
      <c r="F282" s="214" t="s">
        <v>439</v>
      </c>
      <c r="G282" s="201"/>
      <c r="H282" s="201"/>
      <c r="I282" s="204"/>
      <c r="J282" s="215">
        <f>BK282</f>
        <v>0</v>
      </c>
      <c r="K282" s="201"/>
      <c r="L282" s="206"/>
      <c r="M282" s="207"/>
      <c r="N282" s="208"/>
      <c r="O282" s="208"/>
      <c r="P282" s="209">
        <f>SUM(P283:P294)</f>
        <v>0</v>
      </c>
      <c r="Q282" s="208"/>
      <c r="R282" s="209">
        <f>SUM(R283:R294)</f>
        <v>0</v>
      </c>
      <c r="S282" s="208"/>
      <c r="T282" s="210">
        <f>SUM(T283:T294)</f>
        <v>3.60771</v>
      </c>
      <c r="U282" s="12"/>
      <c r="V282" s="12"/>
      <c r="W282" s="12"/>
      <c r="X282" s="12"/>
      <c r="Y282" s="12"/>
      <c r="Z282" s="12"/>
      <c r="AA282" s="12"/>
      <c r="AB282" s="12"/>
      <c r="AC282" s="12"/>
      <c r="AD282" s="12"/>
      <c r="AE282" s="12"/>
      <c r="AR282" s="211" t="s">
        <v>83</v>
      </c>
      <c r="AT282" s="212" t="s">
        <v>75</v>
      </c>
      <c r="AU282" s="212" t="s">
        <v>83</v>
      </c>
      <c r="AY282" s="211" t="s">
        <v>182</v>
      </c>
      <c r="BK282" s="213">
        <f>SUM(BK283:BK294)</f>
        <v>0</v>
      </c>
    </row>
    <row r="283" s="2" customFormat="1" ht="33" customHeight="1">
      <c r="A283" s="42"/>
      <c r="B283" s="43"/>
      <c r="C283" s="216" t="s">
        <v>440</v>
      </c>
      <c r="D283" s="216" t="s">
        <v>184</v>
      </c>
      <c r="E283" s="217" t="s">
        <v>441</v>
      </c>
      <c r="F283" s="218" t="s">
        <v>442</v>
      </c>
      <c r="G283" s="219" t="s">
        <v>187</v>
      </c>
      <c r="H283" s="220">
        <v>0.71299999999999997</v>
      </c>
      <c r="I283" s="221"/>
      <c r="J283" s="222">
        <f>ROUND(I283*H283,2)</f>
        <v>0</v>
      </c>
      <c r="K283" s="218" t="s">
        <v>188</v>
      </c>
      <c r="L283" s="48"/>
      <c r="M283" s="223" t="s">
        <v>19</v>
      </c>
      <c r="N283" s="224" t="s">
        <v>47</v>
      </c>
      <c r="O283" s="88"/>
      <c r="P283" s="225">
        <f>O283*H283</f>
        <v>0</v>
      </c>
      <c r="Q283" s="225">
        <v>0</v>
      </c>
      <c r="R283" s="225">
        <f>Q283*H283</f>
        <v>0</v>
      </c>
      <c r="S283" s="225">
        <v>0.28999999999999998</v>
      </c>
      <c r="T283" s="226">
        <f>S283*H283</f>
        <v>0.20676999999999998</v>
      </c>
      <c r="U283" s="42"/>
      <c r="V283" s="42"/>
      <c r="W283" s="42"/>
      <c r="X283" s="42"/>
      <c r="Y283" s="42"/>
      <c r="Z283" s="42"/>
      <c r="AA283" s="42"/>
      <c r="AB283" s="42"/>
      <c r="AC283" s="42"/>
      <c r="AD283" s="42"/>
      <c r="AE283" s="42"/>
      <c r="AR283" s="227" t="s">
        <v>189</v>
      </c>
      <c r="AT283" s="227" t="s">
        <v>184</v>
      </c>
      <c r="AU283" s="227" t="s">
        <v>86</v>
      </c>
      <c r="AY283" s="21" t="s">
        <v>182</v>
      </c>
      <c r="BE283" s="228">
        <f>IF(N283="základní",J283,0)</f>
        <v>0</v>
      </c>
      <c r="BF283" s="228">
        <f>IF(N283="snížená",J283,0)</f>
        <v>0</v>
      </c>
      <c r="BG283" s="228">
        <f>IF(N283="zákl. přenesená",J283,0)</f>
        <v>0</v>
      </c>
      <c r="BH283" s="228">
        <f>IF(N283="sníž. přenesená",J283,0)</f>
        <v>0</v>
      </c>
      <c r="BI283" s="228">
        <f>IF(N283="nulová",J283,0)</f>
        <v>0</v>
      </c>
      <c r="BJ283" s="21" t="s">
        <v>83</v>
      </c>
      <c r="BK283" s="228">
        <f>ROUND(I283*H283,2)</f>
        <v>0</v>
      </c>
      <c r="BL283" s="21" t="s">
        <v>189</v>
      </c>
      <c r="BM283" s="227" t="s">
        <v>443</v>
      </c>
    </row>
    <row r="284" s="2" customFormat="1">
      <c r="A284" s="42"/>
      <c r="B284" s="43"/>
      <c r="C284" s="44"/>
      <c r="D284" s="229" t="s">
        <v>191</v>
      </c>
      <c r="E284" s="44"/>
      <c r="F284" s="230" t="s">
        <v>444</v>
      </c>
      <c r="G284" s="44"/>
      <c r="H284" s="44"/>
      <c r="I284" s="231"/>
      <c r="J284" s="44"/>
      <c r="K284" s="44"/>
      <c r="L284" s="48"/>
      <c r="M284" s="232"/>
      <c r="N284" s="233"/>
      <c r="O284" s="88"/>
      <c r="P284" s="88"/>
      <c r="Q284" s="88"/>
      <c r="R284" s="88"/>
      <c r="S284" s="88"/>
      <c r="T284" s="89"/>
      <c r="U284" s="42"/>
      <c r="V284" s="42"/>
      <c r="W284" s="42"/>
      <c r="X284" s="42"/>
      <c r="Y284" s="42"/>
      <c r="Z284" s="42"/>
      <c r="AA284" s="42"/>
      <c r="AB284" s="42"/>
      <c r="AC284" s="42"/>
      <c r="AD284" s="42"/>
      <c r="AE284" s="42"/>
      <c r="AT284" s="21" t="s">
        <v>191</v>
      </c>
      <c r="AU284" s="21" t="s">
        <v>86</v>
      </c>
    </row>
    <row r="285" s="13" customFormat="1">
      <c r="A285" s="13"/>
      <c r="B285" s="234"/>
      <c r="C285" s="235"/>
      <c r="D285" s="236" t="s">
        <v>193</v>
      </c>
      <c r="E285" s="237" t="s">
        <v>19</v>
      </c>
      <c r="F285" s="238" t="s">
        <v>445</v>
      </c>
      <c r="G285" s="235"/>
      <c r="H285" s="239">
        <v>0.71299999999999997</v>
      </c>
      <c r="I285" s="240"/>
      <c r="J285" s="235"/>
      <c r="K285" s="235"/>
      <c r="L285" s="241"/>
      <c r="M285" s="242"/>
      <c r="N285" s="243"/>
      <c r="O285" s="243"/>
      <c r="P285" s="243"/>
      <c r="Q285" s="243"/>
      <c r="R285" s="243"/>
      <c r="S285" s="243"/>
      <c r="T285" s="244"/>
      <c r="U285" s="13"/>
      <c r="V285" s="13"/>
      <c r="W285" s="13"/>
      <c r="X285" s="13"/>
      <c r="Y285" s="13"/>
      <c r="Z285" s="13"/>
      <c r="AA285" s="13"/>
      <c r="AB285" s="13"/>
      <c r="AC285" s="13"/>
      <c r="AD285" s="13"/>
      <c r="AE285" s="13"/>
      <c r="AT285" s="245" t="s">
        <v>193</v>
      </c>
      <c r="AU285" s="245" t="s">
        <v>86</v>
      </c>
      <c r="AV285" s="13" t="s">
        <v>86</v>
      </c>
      <c r="AW285" s="13" t="s">
        <v>37</v>
      </c>
      <c r="AX285" s="13" t="s">
        <v>83</v>
      </c>
      <c r="AY285" s="245" t="s">
        <v>182</v>
      </c>
    </row>
    <row r="286" s="2" customFormat="1" ht="24.15" customHeight="1">
      <c r="A286" s="42"/>
      <c r="B286" s="43"/>
      <c r="C286" s="216" t="s">
        <v>446</v>
      </c>
      <c r="D286" s="216" t="s">
        <v>184</v>
      </c>
      <c r="E286" s="217" t="s">
        <v>447</v>
      </c>
      <c r="F286" s="218" t="s">
        <v>448</v>
      </c>
      <c r="G286" s="219" t="s">
        <v>187</v>
      </c>
      <c r="H286" s="220">
        <v>0.71299999999999997</v>
      </c>
      <c r="I286" s="221"/>
      <c r="J286" s="222">
        <f>ROUND(I286*H286,2)</f>
        <v>0</v>
      </c>
      <c r="K286" s="218" t="s">
        <v>188</v>
      </c>
      <c r="L286" s="48"/>
      <c r="M286" s="223" t="s">
        <v>19</v>
      </c>
      <c r="N286" s="224" t="s">
        <v>47</v>
      </c>
      <c r="O286" s="88"/>
      <c r="P286" s="225">
        <f>O286*H286</f>
        <v>0</v>
      </c>
      <c r="Q286" s="225">
        <v>0</v>
      </c>
      <c r="R286" s="225">
        <f>Q286*H286</f>
        <v>0</v>
      </c>
      <c r="S286" s="225">
        <v>0.23999999999999999</v>
      </c>
      <c r="T286" s="226">
        <f>S286*H286</f>
        <v>0.17111999999999999</v>
      </c>
      <c r="U286" s="42"/>
      <c r="V286" s="42"/>
      <c r="W286" s="42"/>
      <c r="X286" s="42"/>
      <c r="Y286" s="42"/>
      <c r="Z286" s="42"/>
      <c r="AA286" s="42"/>
      <c r="AB286" s="42"/>
      <c r="AC286" s="42"/>
      <c r="AD286" s="42"/>
      <c r="AE286" s="42"/>
      <c r="AR286" s="227" t="s">
        <v>189</v>
      </c>
      <c r="AT286" s="227" t="s">
        <v>184</v>
      </c>
      <c r="AU286" s="227" t="s">
        <v>86</v>
      </c>
      <c r="AY286" s="21" t="s">
        <v>182</v>
      </c>
      <c r="BE286" s="228">
        <f>IF(N286="základní",J286,0)</f>
        <v>0</v>
      </c>
      <c r="BF286" s="228">
        <f>IF(N286="snížená",J286,0)</f>
        <v>0</v>
      </c>
      <c r="BG286" s="228">
        <f>IF(N286="zákl. přenesená",J286,0)</f>
        <v>0</v>
      </c>
      <c r="BH286" s="228">
        <f>IF(N286="sníž. přenesená",J286,0)</f>
        <v>0</v>
      </c>
      <c r="BI286" s="228">
        <f>IF(N286="nulová",J286,0)</f>
        <v>0</v>
      </c>
      <c r="BJ286" s="21" t="s">
        <v>83</v>
      </c>
      <c r="BK286" s="228">
        <f>ROUND(I286*H286,2)</f>
        <v>0</v>
      </c>
      <c r="BL286" s="21" t="s">
        <v>189</v>
      </c>
      <c r="BM286" s="227" t="s">
        <v>449</v>
      </c>
    </row>
    <row r="287" s="2" customFormat="1">
      <c r="A287" s="42"/>
      <c r="B287" s="43"/>
      <c r="C287" s="44"/>
      <c r="D287" s="229" t="s">
        <v>191</v>
      </c>
      <c r="E287" s="44"/>
      <c r="F287" s="230" t="s">
        <v>450</v>
      </c>
      <c r="G287" s="44"/>
      <c r="H287" s="44"/>
      <c r="I287" s="231"/>
      <c r="J287" s="44"/>
      <c r="K287" s="44"/>
      <c r="L287" s="48"/>
      <c r="M287" s="232"/>
      <c r="N287" s="233"/>
      <c r="O287" s="88"/>
      <c r="P287" s="88"/>
      <c r="Q287" s="88"/>
      <c r="R287" s="88"/>
      <c r="S287" s="88"/>
      <c r="T287" s="89"/>
      <c r="U287" s="42"/>
      <c r="V287" s="42"/>
      <c r="W287" s="42"/>
      <c r="X287" s="42"/>
      <c r="Y287" s="42"/>
      <c r="Z287" s="42"/>
      <c r="AA287" s="42"/>
      <c r="AB287" s="42"/>
      <c r="AC287" s="42"/>
      <c r="AD287" s="42"/>
      <c r="AE287" s="42"/>
      <c r="AT287" s="21" t="s">
        <v>191</v>
      </c>
      <c r="AU287" s="21" t="s">
        <v>86</v>
      </c>
    </row>
    <row r="288" s="13" customFormat="1">
      <c r="A288" s="13"/>
      <c r="B288" s="234"/>
      <c r="C288" s="235"/>
      <c r="D288" s="236" t="s">
        <v>193</v>
      </c>
      <c r="E288" s="237" t="s">
        <v>19</v>
      </c>
      <c r="F288" s="238" t="s">
        <v>445</v>
      </c>
      <c r="G288" s="235"/>
      <c r="H288" s="239">
        <v>0.71299999999999997</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193</v>
      </c>
      <c r="AU288" s="245" t="s">
        <v>86</v>
      </c>
      <c r="AV288" s="13" t="s">
        <v>86</v>
      </c>
      <c r="AW288" s="13" t="s">
        <v>37</v>
      </c>
      <c r="AX288" s="13" t="s">
        <v>83</v>
      </c>
      <c r="AY288" s="245" t="s">
        <v>182</v>
      </c>
    </row>
    <row r="289" s="2" customFormat="1" ht="37.8" customHeight="1">
      <c r="A289" s="42"/>
      <c r="B289" s="43"/>
      <c r="C289" s="216" t="s">
        <v>451</v>
      </c>
      <c r="D289" s="216" t="s">
        <v>184</v>
      </c>
      <c r="E289" s="217" t="s">
        <v>452</v>
      </c>
      <c r="F289" s="218" t="s">
        <v>453</v>
      </c>
      <c r="G289" s="219" t="s">
        <v>187</v>
      </c>
      <c r="H289" s="220">
        <v>6.0940000000000003</v>
      </c>
      <c r="I289" s="221"/>
      <c r="J289" s="222">
        <f>ROUND(I289*H289,2)</f>
        <v>0</v>
      </c>
      <c r="K289" s="218" t="s">
        <v>188</v>
      </c>
      <c r="L289" s="48"/>
      <c r="M289" s="223" t="s">
        <v>19</v>
      </c>
      <c r="N289" s="224" t="s">
        <v>47</v>
      </c>
      <c r="O289" s="88"/>
      <c r="P289" s="225">
        <f>O289*H289</f>
        <v>0</v>
      </c>
      <c r="Q289" s="225">
        <v>0</v>
      </c>
      <c r="R289" s="225">
        <f>Q289*H289</f>
        <v>0</v>
      </c>
      <c r="S289" s="225">
        <v>0.28999999999999998</v>
      </c>
      <c r="T289" s="226">
        <f>S289*H289</f>
        <v>1.7672600000000001</v>
      </c>
      <c r="U289" s="42"/>
      <c r="V289" s="42"/>
      <c r="W289" s="42"/>
      <c r="X289" s="42"/>
      <c r="Y289" s="42"/>
      <c r="Z289" s="42"/>
      <c r="AA289" s="42"/>
      <c r="AB289" s="42"/>
      <c r="AC289" s="42"/>
      <c r="AD289" s="42"/>
      <c r="AE289" s="42"/>
      <c r="AR289" s="227" t="s">
        <v>189</v>
      </c>
      <c r="AT289" s="227" t="s">
        <v>184</v>
      </c>
      <c r="AU289" s="227" t="s">
        <v>86</v>
      </c>
      <c r="AY289" s="21" t="s">
        <v>182</v>
      </c>
      <c r="BE289" s="228">
        <f>IF(N289="základní",J289,0)</f>
        <v>0</v>
      </c>
      <c r="BF289" s="228">
        <f>IF(N289="snížená",J289,0)</f>
        <v>0</v>
      </c>
      <c r="BG289" s="228">
        <f>IF(N289="zákl. přenesená",J289,0)</f>
        <v>0</v>
      </c>
      <c r="BH289" s="228">
        <f>IF(N289="sníž. přenesená",J289,0)</f>
        <v>0</v>
      </c>
      <c r="BI289" s="228">
        <f>IF(N289="nulová",J289,0)</f>
        <v>0</v>
      </c>
      <c r="BJ289" s="21" t="s">
        <v>83</v>
      </c>
      <c r="BK289" s="228">
        <f>ROUND(I289*H289,2)</f>
        <v>0</v>
      </c>
      <c r="BL289" s="21" t="s">
        <v>189</v>
      </c>
      <c r="BM289" s="227" t="s">
        <v>454</v>
      </c>
    </row>
    <row r="290" s="2" customFormat="1">
      <c r="A290" s="42"/>
      <c r="B290" s="43"/>
      <c r="C290" s="44"/>
      <c r="D290" s="229" t="s">
        <v>191</v>
      </c>
      <c r="E290" s="44"/>
      <c r="F290" s="230" t="s">
        <v>455</v>
      </c>
      <c r="G290" s="44"/>
      <c r="H290" s="44"/>
      <c r="I290" s="231"/>
      <c r="J290" s="44"/>
      <c r="K290" s="44"/>
      <c r="L290" s="48"/>
      <c r="M290" s="232"/>
      <c r="N290" s="233"/>
      <c r="O290" s="88"/>
      <c r="P290" s="88"/>
      <c r="Q290" s="88"/>
      <c r="R290" s="88"/>
      <c r="S290" s="88"/>
      <c r="T290" s="89"/>
      <c r="U290" s="42"/>
      <c r="V290" s="42"/>
      <c r="W290" s="42"/>
      <c r="X290" s="42"/>
      <c r="Y290" s="42"/>
      <c r="Z290" s="42"/>
      <c r="AA290" s="42"/>
      <c r="AB290" s="42"/>
      <c r="AC290" s="42"/>
      <c r="AD290" s="42"/>
      <c r="AE290" s="42"/>
      <c r="AT290" s="21" t="s">
        <v>191</v>
      </c>
      <c r="AU290" s="21" t="s">
        <v>86</v>
      </c>
    </row>
    <row r="291" s="13" customFormat="1">
      <c r="A291" s="13"/>
      <c r="B291" s="234"/>
      <c r="C291" s="235"/>
      <c r="D291" s="236" t="s">
        <v>193</v>
      </c>
      <c r="E291" s="237" t="s">
        <v>19</v>
      </c>
      <c r="F291" s="238" t="s">
        <v>456</v>
      </c>
      <c r="G291" s="235"/>
      <c r="H291" s="239">
        <v>6.0940000000000003</v>
      </c>
      <c r="I291" s="240"/>
      <c r="J291" s="235"/>
      <c r="K291" s="235"/>
      <c r="L291" s="241"/>
      <c r="M291" s="242"/>
      <c r="N291" s="243"/>
      <c r="O291" s="243"/>
      <c r="P291" s="243"/>
      <c r="Q291" s="243"/>
      <c r="R291" s="243"/>
      <c r="S291" s="243"/>
      <c r="T291" s="244"/>
      <c r="U291" s="13"/>
      <c r="V291" s="13"/>
      <c r="W291" s="13"/>
      <c r="X291" s="13"/>
      <c r="Y291" s="13"/>
      <c r="Z291" s="13"/>
      <c r="AA291" s="13"/>
      <c r="AB291" s="13"/>
      <c r="AC291" s="13"/>
      <c r="AD291" s="13"/>
      <c r="AE291" s="13"/>
      <c r="AT291" s="245" t="s">
        <v>193</v>
      </c>
      <c r="AU291" s="245" t="s">
        <v>86</v>
      </c>
      <c r="AV291" s="13" t="s">
        <v>86</v>
      </c>
      <c r="AW291" s="13" t="s">
        <v>37</v>
      </c>
      <c r="AX291" s="13" t="s">
        <v>83</v>
      </c>
      <c r="AY291" s="245" t="s">
        <v>182</v>
      </c>
    </row>
    <row r="292" s="2" customFormat="1" ht="33" customHeight="1">
      <c r="A292" s="42"/>
      <c r="B292" s="43"/>
      <c r="C292" s="216" t="s">
        <v>457</v>
      </c>
      <c r="D292" s="216" t="s">
        <v>184</v>
      </c>
      <c r="E292" s="217" t="s">
        <v>458</v>
      </c>
      <c r="F292" s="218" t="s">
        <v>459</v>
      </c>
      <c r="G292" s="219" t="s">
        <v>187</v>
      </c>
      <c r="H292" s="220">
        <v>6.0940000000000003</v>
      </c>
      <c r="I292" s="221"/>
      <c r="J292" s="222">
        <f>ROUND(I292*H292,2)</f>
        <v>0</v>
      </c>
      <c r="K292" s="218" t="s">
        <v>188</v>
      </c>
      <c r="L292" s="48"/>
      <c r="M292" s="223" t="s">
        <v>19</v>
      </c>
      <c r="N292" s="224" t="s">
        <v>47</v>
      </c>
      <c r="O292" s="88"/>
      <c r="P292" s="225">
        <f>O292*H292</f>
        <v>0</v>
      </c>
      <c r="Q292" s="225">
        <v>0</v>
      </c>
      <c r="R292" s="225">
        <f>Q292*H292</f>
        <v>0</v>
      </c>
      <c r="S292" s="225">
        <v>0.23999999999999999</v>
      </c>
      <c r="T292" s="226">
        <f>S292*H292</f>
        <v>1.4625600000000001</v>
      </c>
      <c r="U292" s="42"/>
      <c r="V292" s="42"/>
      <c r="W292" s="42"/>
      <c r="X292" s="42"/>
      <c r="Y292" s="42"/>
      <c r="Z292" s="42"/>
      <c r="AA292" s="42"/>
      <c r="AB292" s="42"/>
      <c r="AC292" s="42"/>
      <c r="AD292" s="42"/>
      <c r="AE292" s="42"/>
      <c r="AR292" s="227" t="s">
        <v>189</v>
      </c>
      <c r="AT292" s="227" t="s">
        <v>184</v>
      </c>
      <c r="AU292" s="227" t="s">
        <v>86</v>
      </c>
      <c r="AY292" s="21" t="s">
        <v>182</v>
      </c>
      <c r="BE292" s="228">
        <f>IF(N292="základní",J292,0)</f>
        <v>0</v>
      </c>
      <c r="BF292" s="228">
        <f>IF(N292="snížená",J292,0)</f>
        <v>0</v>
      </c>
      <c r="BG292" s="228">
        <f>IF(N292="zákl. přenesená",J292,0)</f>
        <v>0</v>
      </c>
      <c r="BH292" s="228">
        <f>IF(N292="sníž. přenesená",J292,0)</f>
        <v>0</v>
      </c>
      <c r="BI292" s="228">
        <f>IF(N292="nulová",J292,0)</f>
        <v>0</v>
      </c>
      <c r="BJ292" s="21" t="s">
        <v>83</v>
      </c>
      <c r="BK292" s="228">
        <f>ROUND(I292*H292,2)</f>
        <v>0</v>
      </c>
      <c r="BL292" s="21" t="s">
        <v>189</v>
      </c>
      <c r="BM292" s="227" t="s">
        <v>460</v>
      </c>
    </row>
    <row r="293" s="2" customFormat="1">
      <c r="A293" s="42"/>
      <c r="B293" s="43"/>
      <c r="C293" s="44"/>
      <c r="D293" s="229" t="s">
        <v>191</v>
      </c>
      <c r="E293" s="44"/>
      <c r="F293" s="230" t="s">
        <v>461</v>
      </c>
      <c r="G293" s="44"/>
      <c r="H293" s="44"/>
      <c r="I293" s="231"/>
      <c r="J293" s="44"/>
      <c r="K293" s="44"/>
      <c r="L293" s="48"/>
      <c r="M293" s="232"/>
      <c r="N293" s="233"/>
      <c r="O293" s="88"/>
      <c r="P293" s="88"/>
      <c r="Q293" s="88"/>
      <c r="R293" s="88"/>
      <c r="S293" s="88"/>
      <c r="T293" s="89"/>
      <c r="U293" s="42"/>
      <c r="V293" s="42"/>
      <c r="W293" s="42"/>
      <c r="X293" s="42"/>
      <c r="Y293" s="42"/>
      <c r="Z293" s="42"/>
      <c r="AA293" s="42"/>
      <c r="AB293" s="42"/>
      <c r="AC293" s="42"/>
      <c r="AD293" s="42"/>
      <c r="AE293" s="42"/>
      <c r="AT293" s="21" t="s">
        <v>191</v>
      </c>
      <c r="AU293" s="21" t="s">
        <v>86</v>
      </c>
    </row>
    <row r="294" s="13" customFormat="1">
      <c r="A294" s="13"/>
      <c r="B294" s="234"/>
      <c r="C294" s="235"/>
      <c r="D294" s="236" t="s">
        <v>193</v>
      </c>
      <c r="E294" s="237" t="s">
        <v>19</v>
      </c>
      <c r="F294" s="238" t="s">
        <v>462</v>
      </c>
      <c r="G294" s="235"/>
      <c r="H294" s="239">
        <v>6.0940000000000003</v>
      </c>
      <c r="I294" s="240"/>
      <c r="J294" s="235"/>
      <c r="K294" s="235"/>
      <c r="L294" s="241"/>
      <c r="M294" s="242"/>
      <c r="N294" s="243"/>
      <c r="O294" s="243"/>
      <c r="P294" s="243"/>
      <c r="Q294" s="243"/>
      <c r="R294" s="243"/>
      <c r="S294" s="243"/>
      <c r="T294" s="244"/>
      <c r="U294" s="13"/>
      <c r="V294" s="13"/>
      <c r="W294" s="13"/>
      <c r="X294" s="13"/>
      <c r="Y294" s="13"/>
      <c r="Z294" s="13"/>
      <c r="AA294" s="13"/>
      <c r="AB294" s="13"/>
      <c r="AC294" s="13"/>
      <c r="AD294" s="13"/>
      <c r="AE294" s="13"/>
      <c r="AT294" s="245" t="s">
        <v>193</v>
      </c>
      <c r="AU294" s="245" t="s">
        <v>86</v>
      </c>
      <c r="AV294" s="13" t="s">
        <v>86</v>
      </c>
      <c r="AW294" s="13" t="s">
        <v>37</v>
      </c>
      <c r="AX294" s="13" t="s">
        <v>83</v>
      </c>
      <c r="AY294" s="245" t="s">
        <v>182</v>
      </c>
    </row>
    <row r="295" s="12" customFormat="1" ht="22.8" customHeight="1">
      <c r="A295" s="12"/>
      <c r="B295" s="200"/>
      <c r="C295" s="201"/>
      <c r="D295" s="202" t="s">
        <v>75</v>
      </c>
      <c r="E295" s="214" t="s">
        <v>86</v>
      </c>
      <c r="F295" s="214" t="s">
        <v>463</v>
      </c>
      <c r="G295" s="201"/>
      <c r="H295" s="201"/>
      <c r="I295" s="204"/>
      <c r="J295" s="215">
        <f>BK295</f>
        <v>0</v>
      </c>
      <c r="K295" s="201"/>
      <c r="L295" s="206"/>
      <c r="M295" s="207"/>
      <c r="N295" s="208"/>
      <c r="O295" s="208"/>
      <c r="P295" s="209">
        <f>SUM(P296:P333)</f>
        <v>0</v>
      </c>
      <c r="Q295" s="208"/>
      <c r="R295" s="209">
        <f>SUM(R296:R333)</f>
        <v>17.732025</v>
      </c>
      <c r="S295" s="208"/>
      <c r="T295" s="210">
        <f>SUM(T296:T333)</f>
        <v>0</v>
      </c>
      <c r="U295" s="12"/>
      <c r="V295" s="12"/>
      <c r="W295" s="12"/>
      <c r="X295" s="12"/>
      <c r="Y295" s="12"/>
      <c r="Z295" s="12"/>
      <c r="AA295" s="12"/>
      <c r="AB295" s="12"/>
      <c r="AC295" s="12"/>
      <c r="AD295" s="12"/>
      <c r="AE295" s="12"/>
      <c r="AR295" s="211" t="s">
        <v>83</v>
      </c>
      <c r="AT295" s="212" t="s">
        <v>75</v>
      </c>
      <c r="AU295" s="212" t="s">
        <v>83</v>
      </c>
      <c r="AY295" s="211" t="s">
        <v>182</v>
      </c>
      <c r="BK295" s="213">
        <f>SUM(BK296:BK333)</f>
        <v>0</v>
      </c>
    </row>
    <row r="296" s="2" customFormat="1" ht="24.15" customHeight="1">
      <c r="A296" s="42"/>
      <c r="B296" s="43"/>
      <c r="C296" s="216" t="s">
        <v>464</v>
      </c>
      <c r="D296" s="216" t="s">
        <v>184</v>
      </c>
      <c r="E296" s="217" t="s">
        <v>465</v>
      </c>
      <c r="F296" s="218" t="s">
        <v>466</v>
      </c>
      <c r="G296" s="219" t="s">
        <v>187</v>
      </c>
      <c r="H296" s="220">
        <v>51.661000000000001</v>
      </c>
      <c r="I296" s="221"/>
      <c r="J296" s="222">
        <f>ROUND(I296*H296,2)</f>
        <v>0</v>
      </c>
      <c r="K296" s="218" t="s">
        <v>188</v>
      </c>
      <c r="L296" s="48"/>
      <c r="M296" s="223" t="s">
        <v>19</v>
      </c>
      <c r="N296" s="224" t="s">
        <v>47</v>
      </c>
      <c r="O296" s="88"/>
      <c r="P296" s="225">
        <f>O296*H296</f>
        <v>0</v>
      </c>
      <c r="Q296" s="225">
        <v>0.00010000000000000001</v>
      </c>
      <c r="R296" s="225">
        <f>Q296*H296</f>
        <v>0.0051661000000000007</v>
      </c>
      <c r="S296" s="225">
        <v>0</v>
      </c>
      <c r="T296" s="226">
        <f>S296*H296</f>
        <v>0</v>
      </c>
      <c r="U296" s="42"/>
      <c r="V296" s="42"/>
      <c r="W296" s="42"/>
      <c r="X296" s="42"/>
      <c r="Y296" s="42"/>
      <c r="Z296" s="42"/>
      <c r="AA296" s="42"/>
      <c r="AB296" s="42"/>
      <c r="AC296" s="42"/>
      <c r="AD296" s="42"/>
      <c r="AE296" s="42"/>
      <c r="AR296" s="227" t="s">
        <v>189</v>
      </c>
      <c r="AT296" s="227" t="s">
        <v>184</v>
      </c>
      <c r="AU296" s="227" t="s">
        <v>86</v>
      </c>
      <c r="AY296" s="21" t="s">
        <v>182</v>
      </c>
      <c r="BE296" s="228">
        <f>IF(N296="základní",J296,0)</f>
        <v>0</v>
      </c>
      <c r="BF296" s="228">
        <f>IF(N296="snížená",J296,0)</f>
        <v>0</v>
      </c>
      <c r="BG296" s="228">
        <f>IF(N296="zákl. přenesená",J296,0)</f>
        <v>0</v>
      </c>
      <c r="BH296" s="228">
        <f>IF(N296="sníž. přenesená",J296,0)</f>
        <v>0</v>
      </c>
      <c r="BI296" s="228">
        <f>IF(N296="nulová",J296,0)</f>
        <v>0</v>
      </c>
      <c r="BJ296" s="21" t="s">
        <v>83</v>
      </c>
      <c r="BK296" s="228">
        <f>ROUND(I296*H296,2)</f>
        <v>0</v>
      </c>
      <c r="BL296" s="21" t="s">
        <v>189</v>
      </c>
      <c r="BM296" s="227" t="s">
        <v>467</v>
      </c>
    </row>
    <row r="297" s="2" customFormat="1">
      <c r="A297" s="42"/>
      <c r="B297" s="43"/>
      <c r="C297" s="44"/>
      <c r="D297" s="229" t="s">
        <v>191</v>
      </c>
      <c r="E297" s="44"/>
      <c r="F297" s="230" t="s">
        <v>468</v>
      </c>
      <c r="G297" s="44"/>
      <c r="H297" s="44"/>
      <c r="I297" s="231"/>
      <c r="J297" s="44"/>
      <c r="K297" s="44"/>
      <c r="L297" s="48"/>
      <c r="M297" s="232"/>
      <c r="N297" s="233"/>
      <c r="O297" s="88"/>
      <c r="P297" s="88"/>
      <c r="Q297" s="88"/>
      <c r="R297" s="88"/>
      <c r="S297" s="88"/>
      <c r="T297" s="89"/>
      <c r="U297" s="42"/>
      <c r="V297" s="42"/>
      <c r="W297" s="42"/>
      <c r="X297" s="42"/>
      <c r="Y297" s="42"/>
      <c r="Z297" s="42"/>
      <c r="AA297" s="42"/>
      <c r="AB297" s="42"/>
      <c r="AC297" s="42"/>
      <c r="AD297" s="42"/>
      <c r="AE297" s="42"/>
      <c r="AT297" s="21" t="s">
        <v>191</v>
      </c>
      <c r="AU297" s="21" t="s">
        <v>86</v>
      </c>
    </row>
    <row r="298" s="13" customFormat="1">
      <c r="A298" s="13"/>
      <c r="B298" s="234"/>
      <c r="C298" s="235"/>
      <c r="D298" s="236" t="s">
        <v>193</v>
      </c>
      <c r="E298" s="237" t="s">
        <v>19</v>
      </c>
      <c r="F298" s="238" t="s">
        <v>469</v>
      </c>
      <c r="G298" s="235"/>
      <c r="H298" s="239">
        <v>10.183999999999999</v>
      </c>
      <c r="I298" s="240"/>
      <c r="J298" s="235"/>
      <c r="K298" s="235"/>
      <c r="L298" s="241"/>
      <c r="M298" s="242"/>
      <c r="N298" s="243"/>
      <c r="O298" s="243"/>
      <c r="P298" s="243"/>
      <c r="Q298" s="243"/>
      <c r="R298" s="243"/>
      <c r="S298" s="243"/>
      <c r="T298" s="244"/>
      <c r="U298" s="13"/>
      <c r="V298" s="13"/>
      <c r="W298" s="13"/>
      <c r="X298" s="13"/>
      <c r="Y298" s="13"/>
      <c r="Z298" s="13"/>
      <c r="AA298" s="13"/>
      <c r="AB298" s="13"/>
      <c r="AC298" s="13"/>
      <c r="AD298" s="13"/>
      <c r="AE298" s="13"/>
      <c r="AT298" s="245" t="s">
        <v>193</v>
      </c>
      <c r="AU298" s="245" t="s">
        <v>86</v>
      </c>
      <c r="AV298" s="13" t="s">
        <v>86</v>
      </c>
      <c r="AW298" s="13" t="s">
        <v>37</v>
      </c>
      <c r="AX298" s="13" t="s">
        <v>76</v>
      </c>
      <c r="AY298" s="245" t="s">
        <v>182</v>
      </c>
    </row>
    <row r="299" s="13" customFormat="1">
      <c r="A299" s="13"/>
      <c r="B299" s="234"/>
      <c r="C299" s="235"/>
      <c r="D299" s="236" t="s">
        <v>193</v>
      </c>
      <c r="E299" s="237" t="s">
        <v>19</v>
      </c>
      <c r="F299" s="238" t="s">
        <v>470</v>
      </c>
      <c r="G299" s="235"/>
      <c r="H299" s="239">
        <v>6.4800000000000004</v>
      </c>
      <c r="I299" s="240"/>
      <c r="J299" s="235"/>
      <c r="K299" s="235"/>
      <c r="L299" s="241"/>
      <c r="M299" s="242"/>
      <c r="N299" s="243"/>
      <c r="O299" s="243"/>
      <c r="P299" s="243"/>
      <c r="Q299" s="243"/>
      <c r="R299" s="243"/>
      <c r="S299" s="243"/>
      <c r="T299" s="244"/>
      <c r="U299" s="13"/>
      <c r="V299" s="13"/>
      <c r="W299" s="13"/>
      <c r="X299" s="13"/>
      <c r="Y299" s="13"/>
      <c r="Z299" s="13"/>
      <c r="AA299" s="13"/>
      <c r="AB299" s="13"/>
      <c r="AC299" s="13"/>
      <c r="AD299" s="13"/>
      <c r="AE299" s="13"/>
      <c r="AT299" s="245" t="s">
        <v>193</v>
      </c>
      <c r="AU299" s="245" t="s">
        <v>86</v>
      </c>
      <c r="AV299" s="13" t="s">
        <v>86</v>
      </c>
      <c r="AW299" s="13" t="s">
        <v>37</v>
      </c>
      <c r="AX299" s="13" t="s">
        <v>76</v>
      </c>
      <c r="AY299" s="245" t="s">
        <v>182</v>
      </c>
    </row>
    <row r="300" s="13" customFormat="1">
      <c r="A300" s="13"/>
      <c r="B300" s="234"/>
      <c r="C300" s="235"/>
      <c r="D300" s="236" t="s">
        <v>193</v>
      </c>
      <c r="E300" s="237" t="s">
        <v>19</v>
      </c>
      <c r="F300" s="238" t="s">
        <v>471</v>
      </c>
      <c r="G300" s="235"/>
      <c r="H300" s="239">
        <v>8.8200000000000003</v>
      </c>
      <c r="I300" s="240"/>
      <c r="J300" s="235"/>
      <c r="K300" s="235"/>
      <c r="L300" s="241"/>
      <c r="M300" s="242"/>
      <c r="N300" s="243"/>
      <c r="O300" s="243"/>
      <c r="P300" s="243"/>
      <c r="Q300" s="243"/>
      <c r="R300" s="243"/>
      <c r="S300" s="243"/>
      <c r="T300" s="244"/>
      <c r="U300" s="13"/>
      <c r="V300" s="13"/>
      <c r="W300" s="13"/>
      <c r="X300" s="13"/>
      <c r="Y300" s="13"/>
      <c r="Z300" s="13"/>
      <c r="AA300" s="13"/>
      <c r="AB300" s="13"/>
      <c r="AC300" s="13"/>
      <c r="AD300" s="13"/>
      <c r="AE300" s="13"/>
      <c r="AT300" s="245" t="s">
        <v>193</v>
      </c>
      <c r="AU300" s="245" t="s">
        <v>86</v>
      </c>
      <c r="AV300" s="13" t="s">
        <v>86</v>
      </c>
      <c r="AW300" s="13" t="s">
        <v>37</v>
      </c>
      <c r="AX300" s="13" t="s">
        <v>76</v>
      </c>
      <c r="AY300" s="245" t="s">
        <v>182</v>
      </c>
    </row>
    <row r="301" s="16" customFormat="1">
      <c r="A301" s="16"/>
      <c r="B301" s="277"/>
      <c r="C301" s="278"/>
      <c r="D301" s="236" t="s">
        <v>193</v>
      </c>
      <c r="E301" s="279" t="s">
        <v>19</v>
      </c>
      <c r="F301" s="280" t="s">
        <v>472</v>
      </c>
      <c r="G301" s="278"/>
      <c r="H301" s="281">
        <v>25.484000000000002</v>
      </c>
      <c r="I301" s="282"/>
      <c r="J301" s="278"/>
      <c r="K301" s="278"/>
      <c r="L301" s="283"/>
      <c r="M301" s="284"/>
      <c r="N301" s="285"/>
      <c r="O301" s="285"/>
      <c r="P301" s="285"/>
      <c r="Q301" s="285"/>
      <c r="R301" s="285"/>
      <c r="S301" s="285"/>
      <c r="T301" s="286"/>
      <c r="U301" s="16"/>
      <c r="V301" s="16"/>
      <c r="W301" s="16"/>
      <c r="X301" s="16"/>
      <c r="Y301" s="16"/>
      <c r="Z301" s="16"/>
      <c r="AA301" s="16"/>
      <c r="AB301" s="16"/>
      <c r="AC301" s="16"/>
      <c r="AD301" s="16"/>
      <c r="AE301" s="16"/>
      <c r="AT301" s="287" t="s">
        <v>193</v>
      </c>
      <c r="AU301" s="287" t="s">
        <v>86</v>
      </c>
      <c r="AV301" s="16" t="s">
        <v>203</v>
      </c>
      <c r="AW301" s="16" t="s">
        <v>37</v>
      </c>
      <c r="AX301" s="16" t="s">
        <v>76</v>
      </c>
      <c r="AY301" s="287" t="s">
        <v>182</v>
      </c>
    </row>
    <row r="302" s="13" customFormat="1">
      <c r="A302" s="13"/>
      <c r="B302" s="234"/>
      <c r="C302" s="235"/>
      <c r="D302" s="236" t="s">
        <v>193</v>
      </c>
      <c r="E302" s="237" t="s">
        <v>19</v>
      </c>
      <c r="F302" s="238" t="s">
        <v>473</v>
      </c>
      <c r="G302" s="235"/>
      <c r="H302" s="239">
        <v>24.620999999999999</v>
      </c>
      <c r="I302" s="240"/>
      <c r="J302" s="235"/>
      <c r="K302" s="235"/>
      <c r="L302" s="241"/>
      <c r="M302" s="242"/>
      <c r="N302" s="243"/>
      <c r="O302" s="243"/>
      <c r="P302" s="243"/>
      <c r="Q302" s="243"/>
      <c r="R302" s="243"/>
      <c r="S302" s="243"/>
      <c r="T302" s="244"/>
      <c r="U302" s="13"/>
      <c r="V302" s="13"/>
      <c r="W302" s="13"/>
      <c r="X302" s="13"/>
      <c r="Y302" s="13"/>
      <c r="Z302" s="13"/>
      <c r="AA302" s="13"/>
      <c r="AB302" s="13"/>
      <c r="AC302" s="13"/>
      <c r="AD302" s="13"/>
      <c r="AE302" s="13"/>
      <c r="AT302" s="245" t="s">
        <v>193</v>
      </c>
      <c r="AU302" s="245" t="s">
        <v>86</v>
      </c>
      <c r="AV302" s="13" t="s">
        <v>86</v>
      </c>
      <c r="AW302" s="13" t="s">
        <v>37</v>
      </c>
      <c r="AX302" s="13" t="s">
        <v>76</v>
      </c>
      <c r="AY302" s="245" t="s">
        <v>182</v>
      </c>
    </row>
    <row r="303" s="13" customFormat="1">
      <c r="A303" s="13"/>
      <c r="B303" s="234"/>
      <c r="C303" s="235"/>
      <c r="D303" s="236" t="s">
        <v>193</v>
      </c>
      <c r="E303" s="237" t="s">
        <v>19</v>
      </c>
      <c r="F303" s="238" t="s">
        <v>474</v>
      </c>
      <c r="G303" s="235"/>
      <c r="H303" s="239">
        <v>1.5560000000000001</v>
      </c>
      <c r="I303" s="240"/>
      <c r="J303" s="235"/>
      <c r="K303" s="235"/>
      <c r="L303" s="241"/>
      <c r="M303" s="242"/>
      <c r="N303" s="243"/>
      <c r="O303" s="243"/>
      <c r="P303" s="243"/>
      <c r="Q303" s="243"/>
      <c r="R303" s="243"/>
      <c r="S303" s="243"/>
      <c r="T303" s="244"/>
      <c r="U303" s="13"/>
      <c r="V303" s="13"/>
      <c r="W303" s="13"/>
      <c r="X303" s="13"/>
      <c r="Y303" s="13"/>
      <c r="Z303" s="13"/>
      <c r="AA303" s="13"/>
      <c r="AB303" s="13"/>
      <c r="AC303" s="13"/>
      <c r="AD303" s="13"/>
      <c r="AE303" s="13"/>
      <c r="AT303" s="245" t="s">
        <v>193</v>
      </c>
      <c r="AU303" s="245" t="s">
        <v>86</v>
      </c>
      <c r="AV303" s="13" t="s">
        <v>86</v>
      </c>
      <c r="AW303" s="13" t="s">
        <v>37</v>
      </c>
      <c r="AX303" s="13" t="s">
        <v>76</v>
      </c>
      <c r="AY303" s="245" t="s">
        <v>182</v>
      </c>
    </row>
    <row r="304" s="15" customFormat="1">
      <c r="A304" s="15"/>
      <c r="B304" s="256"/>
      <c r="C304" s="257"/>
      <c r="D304" s="236" t="s">
        <v>193</v>
      </c>
      <c r="E304" s="258" t="s">
        <v>19</v>
      </c>
      <c r="F304" s="259" t="s">
        <v>202</v>
      </c>
      <c r="G304" s="257"/>
      <c r="H304" s="260">
        <v>51.661000000000001</v>
      </c>
      <c r="I304" s="261"/>
      <c r="J304" s="257"/>
      <c r="K304" s="257"/>
      <c r="L304" s="262"/>
      <c r="M304" s="263"/>
      <c r="N304" s="264"/>
      <c r="O304" s="264"/>
      <c r="P304" s="264"/>
      <c r="Q304" s="264"/>
      <c r="R304" s="264"/>
      <c r="S304" s="264"/>
      <c r="T304" s="265"/>
      <c r="U304" s="15"/>
      <c r="V304" s="15"/>
      <c r="W304" s="15"/>
      <c r="X304" s="15"/>
      <c r="Y304" s="15"/>
      <c r="Z304" s="15"/>
      <c r="AA304" s="15"/>
      <c r="AB304" s="15"/>
      <c r="AC304" s="15"/>
      <c r="AD304" s="15"/>
      <c r="AE304" s="15"/>
      <c r="AT304" s="266" t="s">
        <v>193</v>
      </c>
      <c r="AU304" s="266" t="s">
        <v>86</v>
      </c>
      <c r="AV304" s="15" t="s">
        <v>189</v>
      </c>
      <c r="AW304" s="15" t="s">
        <v>37</v>
      </c>
      <c r="AX304" s="15" t="s">
        <v>83</v>
      </c>
      <c r="AY304" s="266" t="s">
        <v>182</v>
      </c>
    </row>
    <row r="305" s="2" customFormat="1" ht="16.5" customHeight="1">
      <c r="A305" s="42"/>
      <c r="B305" s="43"/>
      <c r="C305" s="267" t="s">
        <v>475</v>
      </c>
      <c r="D305" s="267" t="s">
        <v>349</v>
      </c>
      <c r="E305" s="268" t="s">
        <v>476</v>
      </c>
      <c r="F305" s="269" t="s">
        <v>477</v>
      </c>
      <c r="G305" s="270" t="s">
        <v>187</v>
      </c>
      <c r="H305" s="271">
        <v>28.032</v>
      </c>
      <c r="I305" s="272"/>
      <c r="J305" s="273">
        <f>ROUND(I305*H305,2)</f>
        <v>0</v>
      </c>
      <c r="K305" s="269" t="s">
        <v>188</v>
      </c>
      <c r="L305" s="274"/>
      <c r="M305" s="275" t="s">
        <v>19</v>
      </c>
      <c r="N305" s="276" t="s">
        <v>47</v>
      </c>
      <c r="O305" s="88"/>
      <c r="P305" s="225">
        <f>O305*H305</f>
        <v>0</v>
      </c>
      <c r="Q305" s="225">
        <v>0.00020000000000000001</v>
      </c>
      <c r="R305" s="225">
        <f>Q305*H305</f>
        <v>0.0056064000000000001</v>
      </c>
      <c r="S305" s="225">
        <v>0</v>
      </c>
      <c r="T305" s="226">
        <f>S305*H305</f>
        <v>0</v>
      </c>
      <c r="U305" s="42"/>
      <c r="V305" s="42"/>
      <c r="W305" s="42"/>
      <c r="X305" s="42"/>
      <c r="Y305" s="42"/>
      <c r="Z305" s="42"/>
      <c r="AA305" s="42"/>
      <c r="AB305" s="42"/>
      <c r="AC305" s="42"/>
      <c r="AD305" s="42"/>
      <c r="AE305" s="42"/>
      <c r="AR305" s="227" t="s">
        <v>243</v>
      </c>
      <c r="AT305" s="227" t="s">
        <v>349</v>
      </c>
      <c r="AU305" s="227" t="s">
        <v>86</v>
      </c>
      <c r="AY305" s="21" t="s">
        <v>182</v>
      </c>
      <c r="BE305" s="228">
        <f>IF(N305="základní",J305,0)</f>
        <v>0</v>
      </c>
      <c r="BF305" s="228">
        <f>IF(N305="snížená",J305,0)</f>
        <v>0</v>
      </c>
      <c r="BG305" s="228">
        <f>IF(N305="zákl. přenesená",J305,0)</f>
        <v>0</v>
      </c>
      <c r="BH305" s="228">
        <f>IF(N305="sníž. přenesená",J305,0)</f>
        <v>0</v>
      </c>
      <c r="BI305" s="228">
        <f>IF(N305="nulová",J305,0)</f>
        <v>0</v>
      </c>
      <c r="BJ305" s="21" t="s">
        <v>83</v>
      </c>
      <c r="BK305" s="228">
        <f>ROUND(I305*H305,2)</f>
        <v>0</v>
      </c>
      <c r="BL305" s="21" t="s">
        <v>189</v>
      </c>
      <c r="BM305" s="227" t="s">
        <v>478</v>
      </c>
    </row>
    <row r="306" s="13" customFormat="1">
      <c r="A306" s="13"/>
      <c r="B306" s="234"/>
      <c r="C306" s="235"/>
      <c r="D306" s="236" t="s">
        <v>193</v>
      </c>
      <c r="E306" s="237" t="s">
        <v>19</v>
      </c>
      <c r="F306" s="238" t="s">
        <v>479</v>
      </c>
      <c r="G306" s="235"/>
      <c r="H306" s="239">
        <v>28.032</v>
      </c>
      <c r="I306" s="240"/>
      <c r="J306" s="235"/>
      <c r="K306" s="235"/>
      <c r="L306" s="241"/>
      <c r="M306" s="242"/>
      <c r="N306" s="243"/>
      <c r="O306" s="243"/>
      <c r="P306" s="243"/>
      <c r="Q306" s="243"/>
      <c r="R306" s="243"/>
      <c r="S306" s="243"/>
      <c r="T306" s="244"/>
      <c r="U306" s="13"/>
      <c r="V306" s="13"/>
      <c r="W306" s="13"/>
      <c r="X306" s="13"/>
      <c r="Y306" s="13"/>
      <c r="Z306" s="13"/>
      <c r="AA306" s="13"/>
      <c r="AB306" s="13"/>
      <c r="AC306" s="13"/>
      <c r="AD306" s="13"/>
      <c r="AE306" s="13"/>
      <c r="AT306" s="245" t="s">
        <v>193</v>
      </c>
      <c r="AU306" s="245" t="s">
        <v>86</v>
      </c>
      <c r="AV306" s="13" t="s">
        <v>86</v>
      </c>
      <c r="AW306" s="13" t="s">
        <v>37</v>
      </c>
      <c r="AX306" s="13" t="s">
        <v>83</v>
      </c>
      <c r="AY306" s="245" t="s">
        <v>182</v>
      </c>
    </row>
    <row r="307" s="2" customFormat="1" ht="16.5" customHeight="1">
      <c r="A307" s="42"/>
      <c r="B307" s="43"/>
      <c r="C307" s="267" t="s">
        <v>480</v>
      </c>
      <c r="D307" s="267" t="s">
        <v>349</v>
      </c>
      <c r="E307" s="268" t="s">
        <v>481</v>
      </c>
      <c r="F307" s="269" t="s">
        <v>482</v>
      </c>
      <c r="G307" s="270" t="s">
        <v>187</v>
      </c>
      <c r="H307" s="271">
        <v>28.314</v>
      </c>
      <c r="I307" s="272"/>
      <c r="J307" s="273">
        <f>ROUND(I307*H307,2)</f>
        <v>0</v>
      </c>
      <c r="K307" s="269" t="s">
        <v>188</v>
      </c>
      <c r="L307" s="274"/>
      <c r="M307" s="275" t="s">
        <v>19</v>
      </c>
      <c r="N307" s="276" t="s">
        <v>47</v>
      </c>
      <c r="O307" s="88"/>
      <c r="P307" s="225">
        <f>O307*H307</f>
        <v>0</v>
      </c>
      <c r="Q307" s="225">
        <v>0.00029999999999999997</v>
      </c>
      <c r="R307" s="225">
        <f>Q307*H307</f>
        <v>0.0084941999999999986</v>
      </c>
      <c r="S307" s="225">
        <v>0</v>
      </c>
      <c r="T307" s="226">
        <f>S307*H307</f>
        <v>0</v>
      </c>
      <c r="U307" s="42"/>
      <c r="V307" s="42"/>
      <c r="W307" s="42"/>
      <c r="X307" s="42"/>
      <c r="Y307" s="42"/>
      <c r="Z307" s="42"/>
      <c r="AA307" s="42"/>
      <c r="AB307" s="42"/>
      <c r="AC307" s="42"/>
      <c r="AD307" s="42"/>
      <c r="AE307" s="42"/>
      <c r="AR307" s="227" t="s">
        <v>243</v>
      </c>
      <c r="AT307" s="227" t="s">
        <v>349</v>
      </c>
      <c r="AU307" s="227" t="s">
        <v>86</v>
      </c>
      <c r="AY307" s="21" t="s">
        <v>182</v>
      </c>
      <c r="BE307" s="228">
        <f>IF(N307="základní",J307,0)</f>
        <v>0</v>
      </c>
      <c r="BF307" s="228">
        <f>IF(N307="snížená",J307,0)</f>
        <v>0</v>
      </c>
      <c r="BG307" s="228">
        <f>IF(N307="zákl. přenesená",J307,0)</f>
        <v>0</v>
      </c>
      <c r="BH307" s="228">
        <f>IF(N307="sníž. přenesená",J307,0)</f>
        <v>0</v>
      </c>
      <c r="BI307" s="228">
        <f>IF(N307="nulová",J307,0)</f>
        <v>0</v>
      </c>
      <c r="BJ307" s="21" t="s">
        <v>83</v>
      </c>
      <c r="BK307" s="228">
        <f>ROUND(I307*H307,2)</f>
        <v>0</v>
      </c>
      <c r="BL307" s="21" t="s">
        <v>189</v>
      </c>
      <c r="BM307" s="227" t="s">
        <v>483</v>
      </c>
    </row>
    <row r="308" s="13" customFormat="1">
      <c r="A308" s="13"/>
      <c r="B308" s="234"/>
      <c r="C308" s="235"/>
      <c r="D308" s="236" t="s">
        <v>193</v>
      </c>
      <c r="E308" s="237" t="s">
        <v>19</v>
      </c>
      <c r="F308" s="238" t="s">
        <v>484</v>
      </c>
      <c r="G308" s="235"/>
      <c r="H308" s="239">
        <v>28.314</v>
      </c>
      <c r="I308" s="240"/>
      <c r="J308" s="235"/>
      <c r="K308" s="235"/>
      <c r="L308" s="241"/>
      <c r="M308" s="242"/>
      <c r="N308" s="243"/>
      <c r="O308" s="243"/>
      <c r="P308" s="243"/>
      <c r="Q308" s="243"/>
      <c r="R308" s="243"/>
      <c r="S308" s="243"/>
      <c r="T308" s="244"/>
      <c r="U308" s="13"/>
      <c r="V308" s="13"/>
      <c r="W308" s="13"/>
      <c r="X308" s="13"/>
      <c r="Y308" s="13"/>
      <c r="Z308" s="13"/>
      <c r="AA308" s="13"/>
      <c r="AB308" s="13"/>
      <c r="AC308" s="13"/>
      <c r="AD308" s="13"/>
      <c r="AE308" s="13"/>
      <c r="AT308" s="245" t="s">
        <v>193</v>
      </c>
      <c r="AU308" s="245" t="s">
        <v>86</v>
      </c>
      <c r="AV308" s="13" t="s">
        <v>86</v>
      </c>
      <c r="AW308" s="13" t="s">
        <v>37</v>
      </c>
      <c r="AX308" s="13" t="s">
        <v>83</v>
      </c>
      <c r="AY308" s="245" t="s">
        <v>182</v>
      </c>
    </row>
    <row r="309" s="2" customFormat="1" ht="16.5" customHeight="1">
      <c r="A309" s="42"/>
      <c r="B309" s="43"/>
      <c r="C309" s="267" t="s">
        <v>485</v>
      </c>
      <c r="D309" s="267" t="s">
        <v>349</v>
      </c>
      <c r="E309" s="268" t="s">
        <v>486</v>
      </c>
      <c r="F309" s="269" t="s">
        <v>487</v>
      </c>
      <c r="G309" s="270" t="s">
        <v>187</v>
      </c>
      <c r="H309" s="271">
        <v>1.7889999999999999</v>
      </c>
      <c r="I309" s="272"/>
      <c r="J309" s="273">
        <f>ROUND(I309*H309,2)</f>
        <v>0</v>
      </c>
      <c r="K309" s="269" t="s">
        <v>19</v>
      </c>
      <c r="L309" s="274"/>
      <c r="M309" s="275" t="s">
        <v>19</v>
      </c>
      <c r="N309" s="276" t="s">
        <v>47</v>
      </c>
      <c r="O309" s="88"/>
      <c r="P309" s="225">
        <f>O309*H309</f>
        <v>0</v>
      </c>
      <c r="Q309" s="225">
        <v>0.00010000000000000001</v>
      </c>
      <c r="R309" s="225">
        <f>Q309*H309</f>
        <v>0.00017890000000000001</v>
      </c>
      <c r="S309" s="225">
        <v>0</v>
      </c>
      <c r="T309" s="226">
        <f>S309*H309</f>
        <v>0</v>
      </c>
      <c r="U309" s="42"/>
      <c r="V309" s="42"/>
      <c r="W309" s="42"/>
      <c r="X309" s="42"/>
      <c r="Y309" s="42"/>
      <c r="Z309" s="42"/>
      <c r="AA309" s="42"/>
      <c r="AB309" s="42"/>
      <c r="AC309" s="42"/>
      <c r="AD309" s="42"/>
      <c r="AE309" s="42"/>
      <c r="AR309" s="227" t="s">
        <v>243</v>
      </c>
      <c r="AT309" s="227" t="s">
        <v>349</v>
      </c>
      <c r="AU309" s="227" t="s">
        <v>86</v>
      </c>
      <c r="AY309" s="21" t="s">
        <v>182</v>
      </c>
      <c r="BE309" s="228">
        <f>IF(N309="základní",J309,0)</f>
        <v>0</v>
      </c>
      <c r="BF309" s="228">
        <f>IF(N309="snížená",J309,0)</f>
        <v>0</v>
      </c>
      <c r="BG309" s="228">
        <f>IF(N309="zákl. přenesená",J309,0)</f>
        <v>0</v>
      </c>
      <c r="BH309" s="228">
        <f>IF(N309="sníž. přenesená",J309,0)</f>
        <v>0</v>
      </c>
      <c r="BI309" s="228">
        <f>IF(N309="nulová",J309,0)</f>
        <v>0</v>
      </c>
      <c r="BJ309" s="21" t="s">
        <v>83</v>
      </c>
      <c r="BK309" s="228">
        <f>ROUND(I309*H309,2)</f>
        <v>0</v>
      </c>
      <c r="BL309" s="21" t="s">
        <v>189</v>
      </c>
      <c r="BM309" s="227" t="s">
        <v>488</v>
      </c>
    </row>
    <row r="310" s="13" customFormat="1">
      <c r="A310" s="13"/>
      <c r="B310" s="234"/>
      <c r="C310" s="235"/>
      <c r="D310" s="236" t="s">
        <v>193</v>
      </c>
      <c r="E310" s="237" t="s">
        <v>19</v>
      </c>
      <c r="F310" s="238" t="s">
        <v>489</v>
      </c>
      <c r="G310" s="235"/>
      <c r="H310" s="239">
        <v>1.7889999999999999</v>
      </c>
      <c r="I310" s="240"/>
      <c r="J310" s="235"/>
      <c r="K310" s="235"/>
      <c r="L310" s="241"/>
      <c r="M310" s="242"/>
      <c r="N310" s="243"/>
      <c r="O310" s="243"/>
      <c r="P310" s="243"/>
      <c r="Q310" s="243"/>
      <c r="R310" s="243"/>
      <c r="S310" s="243"/>
      <c r="T310" s="244"/>
      <c r="U310" s="13"/>
      <c r="V310" s="13"/>
      <c r="W310" s="13"/>
      <c r="X310" s="13"/>
      <c r="Y310" s="13"/>
      <c r="Z310" s="13"/>
      <c r="AA310" s="13"/>
      <c r="AB310" s="13"/>
      <c r="AC310" s="13"/>
      <c r="AD310" s="13"/>
      <c r="AE310" s="13"/>
      <c r="AT310" s="245" t="s">
        <v>193</v>
      </c>
      <c r="AU310" s="245" t="s">
        <v>86</v>
      </c>
      <c r="AV310" s="13" t="s">
        <v>86</v>
      </c>
      <c r="AW310" s="13" t="s">
        <v>37</v>
      </c>
      <c r="AX310" s="13" t="s">
        <v>83</v>
      </c>
      <c r="AY310" s="245" t="s">
        <v>182</v>
      </c>
    </row>
    <row r="311" s="2" customFormat="1" ht="24.15" customHeight="1">
      <c r="A311" s="42"/>
      <c r="B311" s="43"/>
      <c r="C311" s="216" t="s">
        <v>490</v>
      </c>
      <c r="D311" s="216" t="s">
        <v>184</v>
      </c>
      <c r="E311" s="217" t="s">
        <v>491</v>
      </c>
      <c r="F311" s="218" t="s">
        <v>492</v>
      </c>
      <c r="G311" s="219" t="s">
        <v>206</v>
      </c>
      <c r="H311" s="220">
        <v>3.6829999999999998</v>
      </c>
      <c r="I311" s="221"/>
      <c r="J311" s="222">
        <f>ROUND(I311*H311,2)</f>
        <v>0</v>
      </c>
      <c r="K311" s="218" t="s">
        <v>19</v>
      </c>
      <c r="L311" s="48"/>
      <c r="M311" s="223" t="s">
        <v>19</v>
      </c>
      <c r="N311" s="224" t="s">
        <v>47</v>
      </c>
      <c r="O311" s="88"/>
      <c r="P311" s="225">
        <f>O311*H311</f>
        <v>0</v>
      </c>
      <c r="Q311" s="225">
        <v>2.1600000000000001</v>
      </c>
      <c r="R311" s="225">
        <f>Q311*H311</f>
        <v>7.9552800000000001</v>
      </c>
      <c r="S311" s="225">
        <v>0</v>
      </c>
      <c r="T311" s="226">
        <f>S311*H311</f>
        <v>0</v>
      </c>
      <c r="U311" s="42"/>
      <c r="V311" s="42"/>
      <c r="W311" s="42"/>
      <c r="X311" s="42"/>
      <c r="Y311" s="42"/>
      <c r="Z311" s="42"/>
      <c r="AA311" s="42"/>
      <c r="AB311" s="42"/>
      <c r="AC311" s="42"/>
      <c r="AD311" s="42"/>
      <c r="AE311" s="42"/>
      <c r="AR311" s="227" t="s">
        <v>189</v>
      </c>
      <c r="AT311" s="227" t="s">
        <v>184</v>
      </c>
      <c r="AU311" s="227" t="s">
        <v>86</v>
      </c>
      <c r="AY311" s="21" t="s">
        <v>182</v>
      </c>
      <c r="BE311" s="228">
        <f>IF(N311="základní",J311,0)</f>
        <v>0</v>
      </c>
      <c r="BF311" s="228">
        <f>IF(N311="snížená",J311,0)</f>
        <v>0</v>
      </c>
      <c r="BG311" s="228">
        <f>IF(N311="zákl. přenesená",J311,0)</f>
        <v>0</v>
      </c>
      <c r="BH311" s="228">
        <f>IF(N311="sníž. přenesená",J311,0)</f>
        <v>0</v>
      </c>
      <c r="BI311" s="228">
        <f>IF(N311="nulová",J311,0)</f>
        <v>0</v>
      </c>
      <c r="BJ311" s="21" t="s">
        <v>83</v>
      </c>
      <c r="BK311" s="228">
        <f>ROUND(I311*H311,2)</f>
        <v>0</v>
      </c>
      <c r="BL311" s="21" t="s">
        <v>189</v>
      </c>
      <c r="BM311" s="227" t="s">
        <v>493</v>
      </c>
    </row>
    <row r="312" s="13" customFormat="1">
      <c r="A312" s="13"/>
      <c r="B312" s="234"/>
      <c r="C312" s="235"/>
      <c r="D312" s="236" t="s">
        <v>193</v>
      </c>
      <c r="E312" s="237" t="s">
        <v>19</v>
      </c>
      <c r="F312" s="238" t="s">
        <v>494</v>
      </c>
      <c r="G312" s="235"/>
      <c r="H312" s="239">
        <v>3.6829999999999998</v>
      </c>
      <c r="I312" s="240"/>
      <c r="J312" s="235"/>
      <c r="K312" s="235"/>
      <c r="L312" s="241"/>
      <c r="M312" s="242"/>
      <c r="N312" s="243"/>
      <c r="O312" s="243"/>
      <c r="P312" s="243"/>
      <c r="Q312" s="243"/>
      <c r="R312" s="243"/>
      <c r="S312" s="243"/>
      <c r="T312" s="244"/>
      <c r="U312" s="13"/>
      <c r="V312" s="13"/>
      <c r="W312" s="13"/>
      <c r="X312" s="13"/>
      <c r="Y312" s="13"/>
      <c r="Z312" s="13"/>
      <c r="AA312" s="13"/>
      <c r="AB312" s="13"/>
      <c r="AC312" s="13"/>
      <c r="AD312" s="13"/>
      <c r="AE312" s="13"/>
      <c r="AT312" s="245" t="s">
        <v>193</v>
      </c>
      <c r="AU312" s="245" t="s">
        <v>86</v>
      </c>
      <c r="AV312" s="13" t="s">
        <v>86</v>
      </c>
      <c r="AW312" s="13" t="s">
        <v>37</v>
      </c>
      <c r="AX312" s="13" t="s">
        <v>83</v>
      </c>
      <c r="AY312" s="245" t="s">
        <v>182</v>
      </c>
    </row>
    <row r="313" s="2" customFormat="1" ht="16.5" customHeight="1">
      <c r="A313" s="42"/>
      <c r="B313" s="43"/>
      <c r="C313" s="216" t="s">
        <v>495</v>
      </c>
      <c r="D313" s="216" t="s">
        <v>184</v>
      </c>
      <c r="E313" s="217" t="s">
        <v>496</v>
      </c>
      <c r="F313" s="218" t="s">
        <v>497</v>
      </c>
      <c r="G313" s="219" t="s">
        <v>206</v>
      </c>
      <c r="H313" s="220">
        <v>2.819</v>
      </c>
      <c r="I313" s="221"/>
      <c r="J313" s="222">
        <f>ROUND(I313*H313,2)</f>
        <v>0</v>
      </c>
      <c r="K313" s="218" t="s">
        <v>188</v>
      </c>
      <c r="L313" s="48"/>
      <c r="M313" s="223" t="s">
        <v>19</v>
      </c>
      <c r="N313" s="224" t="s">
        <v>47</v>
      </c>
      <c r="O313" s="88"/>
      <c r="P313" s="225">
        <f>O313*H313</f>
        <v>0</v>
      </c>
      <c r="Q313" s="225">
        <v>2.1600000000000001</v>
      </c>
      <c r="R313" s="225">
        <f>Q313*H313</f>
        <v>6.0890400000000007</v>
      </c>
      <c r="S313" s="225">
        <v>0</v>
      </c>
      <c r="T313" s="226">
        <f>S313*H313</f>
        <v>0</v>
      </c>
      <c r="U313" s="42"/>
      <c r="V313" s="42"/>
      <c r="W313" s="42"/>
      <c r="X313" s="42"/>
      <c r="Y313" s="42"/>
      <c r="Z313" s="42"/>
      <c r="AA313" s="42"/>
      <c r="AB313" s="42"/>
      <c r="AC313" s="42"/>
      <c r="AD313" s="42"/>
      <c r="AE313" s="42"/>
      <c r="AR313" s="227" t="s">
        <v>189</v>
      </c>
      <c r="AT313" s="227" t="s">
        <v>184</v>
      </c>
      <c r="AU313" s="227" t="s">
        <v>86</v>
      </c>
      <c r="AY313" s="21" t="s">
        <v>182</v>
      </c>
      <c r="BE313" s="228">
        <f>IF(N313="základní",J313,0)</f>
        <v>0</v>
      </c>
      <c r="BF313" s="228">
        <f>IF(N313="snížená",J313,0)</f>
        <v>0</v>
      </c>
      <c r="BG313" s="228">
        <f>IF(N313="zákl. přenesená",J313,0)</f>
        <v>0</v>
      </c>
      <c r="BH313" s="228">
        <f>IF(N313="sníž. přenesená",J313,0)</f>
        <v>0</v>
      </c>
      <c r="BI313" s="228">
        <f>IF(N313="nulová",J313,0)</f>
        <v>0</v>
      </c>
      <c r="BJ313" s="21" t="s">
        <v>83</v>
      </c>
      <c r="BK313" s="228">
        <f>ROUND(I313*H313,2)</f>
        <v>0</v>
      </c>
      <c r="BL313" s="21" t="s">
        <v>189</v>
      </c>
      <c r="BM313" s="227" t="s">
        <v>498</v>
      </c>
    </row>
    <row r="314" s="2" customFormat="1">
      <c r="A314" s="42"/>
      <c r="B314" s="43"/>
      <c r="C314" s="44"/>
      <c r="D314" s="229" t="s">
        <v>191</v>
      </c>
      <c r="E314" s="44"/>
      <c r="F314" s="230" t="s">
        <v>499</v>
      </c>
      <c r="G314" s="44"/>
      <c r="H314" s="44"/>
      <c r="I314" s="231"/>
      <c r="J314" s="44"/>
      <c r="K314" s="44"/>
      <c r="L314" s="48"/>
      <c r="M314" s="232"/>
      <c r="N314" s="233"/>
      <c r="O314" s="88"/>
      <c r="P314" s="88"/>
      <c r="Q314" s="88"/>
      <c r="R314" s="88"/>
      <c r="S314" s="88"/>
      <c r="T314" s="89"/>
      <c r="U314" s="42"/>
      <c r="V314" s="42"/>
      <c r="W314" s="42"/>
      <c r="X314" s="42"/>
      <c r="Y314" s="42"/>
      <c r="Z314" s="42"/>
      <c r="AA314" s="42"/>
      <c r="AB314" s="42"/>
      <c r="AC314" s="42"/>
      <c r="AD314" s="42"/>
      <c r="AE314" s="42"/>
      <c r="AT314" s="21" t="s">
        <v>191</v>
      </c>
      <c r="AU314" s="21" t="s">
        <v>86</v>
      </c>
    </row>
    <row r="315" s="13" customFormat="1">
      <c r="A315" s="13"/>
      <c r="B315" s="234"/>
      <c r="C315" s="235"/>
      <c r="D315" s="236" t="s">
        <v>193</v>
      </c>
      <c r="E315" s="237" t="s">
        <v>19</v>
      </c>
      <c r="F315" s="238" t="s">
        <v>500</v>
      </c>
      <c r="G315" s="235"/>
      <c r="H315" s="239">
        <v>2.819</v>
      </c>
      <c r="I315" s="240"/>
      <c r="J315" s="235"/>
      <c r="K315" s="235"/>
      <c r="L315" s="241"/>
      <c r="M315" s="242"/>
      <c r="N315" s="243"/>
      <c r="O315" s="243"/>
      <c r="P315" s="243"/>
      <c r="Q315" s="243"/>
      <c r="R315" s="243"/>
      <c r="S315" s="243"/>
      <c r="T315" s="244"/>
      <c r="U315" s="13"/>
      <c r="V315" s="13"/>
      <c r="W315" s="13"/>
      <c r="X315" s="13"/>
      <c r="Y315" s="13"/>
      <c r="Z315" s="13"/>
      <c r="AA315" s="13"/>
      <c r="AB315" s="13"/>
      <c r="AC315" s="13"/>
      <c r="AD315" s="13"/>
      <c r="AE315" s="13"/>
      <c r="AT315" s="245" t="s">
        <v>193</v>
      </c>
      <c r="AU315" s="245" t="s">
        <v>86</v>
      </c>
      <c r="AV315" s="13" t="s">
        <v>86</v>
      </c>
      <c r="AW315" s="13" t="s">
        <v>37</v>
      </c>
      <c r="AX315" s="13" t="s">
        <v>83</v>
      </c>
      <c r="AY315" s="245" t="s">
        <v>182</v>
      </c>
    </row>
    <row r="316" s="2" customFormat="1" ht="16.5" customHeight="1">
      <c r="A316" s="42"/>
      <c r="B316" s="43"/>
      <c r="C316" s="216" t="s">
        <v>501</v>
      </c>
      <c r="D316" s="216" t="s">
        <v>184</v>
      </c>
      <c r="E316" s="217" t="s">
        <v>502</v>
      </c>
      <c r="F316" s="218" t="s">
        <v>503</v>
      </c>
      <c r="G316" s="219" t="s">
        <v>206</v>
      </c>
      <c r="H316" s="220">
        <v>1.381</v>
      </c>
      <c r="I316" s="221"/>
      <c r="J316" s="222">
        <f>ROUND(I316*H316,2)</f>
        <v>0</v>
      </c>
      <c r="K316" s="218" t="s">
        <v>188</v>
      </c>
      <c r="L316" s="48"/>
      <c r="M316" s="223" t="s">
        <v>19</v>
      </c>
      <c r="N316" s="224" t="s">
        <v>47</v>
      </c>
      <c r="O316" s="88"/>
      <c r="P316" s="225">
        <f>O316*H316</f>
        <v>0</v>
      </c>
      <c r="Q316" s="225">
        <v>2.5018699999999998</v>
      </c>
      <c r="R316" s="225">
        <f>Q316*H316</f>
        <v>3.4550824699999998</v>
      </c>
      <c r="S316" s="225">
        <v>0</v>
      </c>
      <c r="T316" s="226">
        <f>S316*H316</f>
        <v>0</v>
      </c>
      <c r="U316" s="42"/>
      <c r="V316" s="42"/>
      <c r="W316" s="42"/>
      <c r="X316" s="42"/>
      <c r="Y316" s="42"/>
      <c r="Z316" s="42"/>
      <c r="AA316" s="42"/>
      <c r="AB316" s="42"/>
      <c r="AC316" s="42"/>
      <c r="AD316" s="42"/>
      <c r="AE316" s="42"/>
      <c r="AR316" s="227" t="s">
        <v>189</v>
      </c>
      <c r="AT316" s="227" t="s">
        <v>184</v>
      </c>
      <c r="AU316" s="227" t="s">
        <v>86</v>
      </c>
      <c r="AY316" s="21" t="s">
        <v>182</v>
      </c>
      <c r="BE316" s="228">
        <f>IF(N316="základní",J316,0)</f>
        <v>0</v>
      </c>
      <c r="BF316" s="228">
        <f>IF(N316="snížená",J316,0)</f>
        <v>0</v>
      </c>
      <c r="BG316" s="228">
        <f>IF(N316="zákl. přenesená",J316,0)</f>
        <v>0</v>
      </c>
      <c r="BH316" s="228">
        <f>IF(N316="sníž. přenesená",J316,0)</f>
        <v>0</v>
      </c>
      <c r="BI316" s="228">
        <f>IF(N316="nulová",J316,0)</f>
        <v>0</v>
      </c>
      <c r="BJ316" s="21" t="s">
        <v>83</v>
      </c>
      <c r="BK316" s="228">
        <f>ROUND(I316*H316,2)</f>
        <v>0</v>
      </c>
      <c r="BL316" s="21" t="s">
        <v>189</v>
      </c>
      <c r="BM316" s="227" t="s">
        <v>504</v>
      </c>
    </row>
    <row r="317" s="2" customFormat="1">
      <c r="A317" s="42"/>
      <c r="B317" s="43"/>
      <c r="C317" s="44"/>
      <c r="D317" s="229" t="s">
        <v>191</v>
      </c>
      <c r="E317" s="44"/>
      <c r="F317" s="230" t="s">
        <v>505</v>
      </c>
      <c r="G317" s="44"/>
      <c r="H317" s="44"/>
      <c r="I317" s="231"/>
      <c r="J317" s="44"/>
      <c r="K317" s="44"/>
      <c r="L317" s="48"/>
      <c r="M317" s="232"/>
      <c r="N317" s="233"/>
      <c r="O317" s="88"/>
      <c r="P317" s="88"/>
      <c r="Q317" s="88"/>
      <c r="R317" s="88"/>
      <c r="S317" s="88"/>
      <c r="T317" s="89"/>
      <c r="U317" s="42"/>
      <c r="V317" s="42"/>
      <c r="W317" s="42"/>
      <c r="X317" s="42"/>
      <c r="Y317" s="42"/>
      <c r="Z317" s="42"/>
      <c r="AA317" s="42"/>
      <c r="AB317" s="42"/>
      <c r="AC317" s="42"/>
      <c r="AD317" s="42"/>
      <c r="AE317" s="42"/>
      <c r="AT317" s="21" t="s">
        <v>191</v>
      </c>
      <c r="AU317" s="21" t="s">
        <v>86</v>
      </c>
    </row>
    <row r="318" s="13" customFormat="1">
      <c r="A318" s="13"/>
      <c r="B318" s="234"/>
      <c r="C318" s="235"/>
      <c r="D318" s="236" t="s">
        <v>193</v>
      </c>
      <c r="E318" s="237" t="s">
        <v>19</v>
      </c>
      <c r="F318" s="238" t="s">
        <v>506</v>
      </c>
      <c r="G318" s="235"/>
      <c r="H318" s="239">
        <v>1.381</v>
      </c>
      <c r="I318" s="240"/>
      <c r="J318" s="235"/>
      <c r="K318" s="235"/>
      <c r="L318" s="241"/>
      <c r="M318" s="242"/>
      <c r="N318" s="243"/>
      <c r="O318" s="243"/>
      <c r="P318" s="243"/>
      <c r="Q318" s="243"/>
      <c r="R318" s="243"/>
      <c r="S318" s="243"/>
      <c r="T318" s="244"/>
      <c r="U318" s="13"/>
      <c r="V318" s="13"/>
      <c r="W318" s="13"/>
      <c r="X318" s="13"/>
      <c r="Y318" s="13"/>
      <c r="Z318" s="13"/>
      <c r="AA318" s="13"/>
      <c r="AB318" s="13"/>
      <c r="AC318" s="13"/>
      <c r="AD318" s="13"/>
      <c r="AE318" s="13"/>
      <c r="AT318" s="245" t="s">
        <v>193</v>
      </c>
      <c r="AU318" s="245" t="s">
        <v>86</v>
      </c>
      <c r="AV318" s="13" t="s">
        <v>86</v>
      </c>
      <c r="AW318" s="13" t="s">
        <v>37</v>
      </c>
      <c r="AX318" s="13" t="s">
        <v>83</v>
      </c>
      <c r="AY318" s="245" t="s">
        <v>182</v>
      </c>
    </row>
    <row r="319" s="2" customFormat="1" ht="16.5" customHeight="1">
      <c r="A319" s="42"/>
      <c r="B319" s="43"/>
      <c r="C319" s="216" t="s">
        <v>507</v>
      </c>
      <c r="D319" s="216" t="s">
        <v>184</v>
      </c>
      <c r="E319" s="217" t="s">
        <v>508</v>
      </c>
      <c r="F319" s="218" t="s">
        <v>509</v>
      </c>
      <c r="G319" s="219" t="s">
        <v>187</v>
      </c>
      <c r="H319" s="220">
        <v>4.6040000000000001</v>
      </c>
      <c r="I319" s="221"/>
      <c r="J319" s="222">
        <f>ROUND(I319*H319,2)</f>
        <v>0</v>
      </c>
      <c r="K319" s="218" t="s">
        <v>188</v>
      </c>
      <c r="L319" s="48"/>
      <c r="M319" s="223" t="s">
        <v>19</v>
      </c>
      <c r="N319" s="224" t="s">
        <v>47</v>
      </c>
      <c r="O319" s="88"/>
      <c r="P319" s="225">
        <f>O319*H319</f>
        <v>0</v>
      </c>
      <c r="Q319" s="225">
        <v>0.0026900000000000001</v>
      </c>
      <c r="R319" s="225">
        <f>Q319*H319</f>
        <v>0.012384760000000002</v>
      </c>
      <c r="S319" s="225">
        <v>0</v>
      </c>
      <c r="T319" s="226">
        <f>S319*H319</f>
        <v>0</v>
      </c>
      <c r="U319" s="42"/>
      <c r="V319" s="42"/>
      <c r="W319" s="42"/>
      <c r="X319" s="42"/>
      <c r="Y319" s="42"/>
      <c r="Z319" s="42"/>
      <c r="AA319" s="42"/>
      <c r="AB319" s="42"/>
      <c r="AC319" s="42"/>
      <c r="AD319" s="42"/>
      <c r="AE319" s="42"/>
      <c r="AR319" s="227" t="s">
        <v>189</v>
      </c>
      <c r="AT319" s="227" t="s">
        <v>184</v>
      </c>
      <c r="AU319" s="227" t="s">
        <v>86</v>
      </c>
      <c r="AY319" s="21" t="s">
        <v>182</v>
      </c>
      <c r="BE319" s="228">
        <f>IF(N319="základní",J319,0)</f>
        <v>0</v>
      </c>
      <c r="BF319" s="228">
        <f>IF(N319="snížená",J319,0)</f>
        <v>0</v>
      </c>
      <c r="BG319" s="228">
        <f>IF(N319="zákl. přenesená",J319,0)</f>
        <v>0</v>
      </c>
      <c r="BH319" s="228">
        <f>IF(N319="sníž. přenesená",J319,0)</f>
        <v>0</v>
      </c>
      <c r="BI319" s="228">
        <f>IF(N319="nulová",J319,0)</f>
        <v>0</v>
      </c>
      <c r="BJ319" s="21" t="s">
        <v>83</v>
      </c>
      <c r="BK319" s="228">
        <f>ROUND(I319*H319,2)</f>
        <v>0</v>
      </c>
      <c r="BL319" s="21" t="s">
        <v>189</v>
      </c>
      <c r="BM319" s="227" t="s">
        <v>510</v>
      </c>
    </row>
    <row r="320" s="2" customFormat="1">
      <c r="A320" s="42"/>
      <c r="B320" s="43"/>
      <c r="C320" s="44"/>
      <c r="D320" s="229" t="s">
        <v>191</v>
      </c>
      <c r="E320" s="44"/>
      <c r="F320" s="230" t="s">
        <v>511</v>
      </c>
      <c r="G320" s="44"/>
      <c r="H320" s="44"/>
      <c r="I320" s="231"/>
      <c r="J320" s="44"/>
      <c r="K320" s="44"/>
      <c r="L320" s="48"/>
      <c r="M320" s="232"/>
      <c r="N320" s="233"/>
      <c r="O320" s="88"/>
      <c r="P320" s="88"/>
      <c r="Q320" s="88"/>
      <c r="R320" s="88"/>
      <c r="S320" s="88"/>
      <c r="T320" s="89"/>
      <c r="U320" s="42"/>
      <c r="V320" s="42"/>
      <c r="W320" s="42"/>
      <c r="X320" s="42"/>
      <c r="Y320" s="42"/>
      <c r="Z320" s="42"/>
      <c r="AA320" s="42"/>
      <c r="AB320" s="42"/>
      <c r="AC320" s="42"/>
      <c r="AD320" s="42"/>
      <c r="AE320" s="42"/>
      <c r="AT320" s="21" t="s">
        <v>191</v>
      </c>
      <c r="AU320" s="21" t="s">
        <v>86</v>
      </c>
    </row>
    <row r="321" s="13" customFormat="1">
      <c r="A321" s="13"/>
      <c r="B321" s="234"/>
      <c r="C321" s="235"/>
      <c r="D321" s="236" t="s">
        <v>193</v>
      </c>
      <c r="E321" s="237" t="s">
        <v>19</v>
      </c>
      <c r="F321" s="238" t="s">
        <v>512</v>
      </c>
      <c r="G321" s="235"/>
      <c r="H321" s="239">
        <v>4.6040000000000001</v>
      </c>
      <c r="I321" s="240"/>
      <c r="J321" s="235"/>
      <c r="K321" s="235"/>
      <c r="L321" s="241"/>
      <c r="M321" s="242"/>
      <c r="N321" s="243"/>
      <c r="O321" s="243"/>
      <c r="P321" s="243"/>
      <c r="Q321" s="243"/>
      <c r="R321" s="243"/>
      <c r="S321" s="243"/>
      <c r="T321" s="244"/>
      <c r="U321" s="13"/>
      <c r="V321" s="13"/>
      <c r="W321" s="13"/>
      <c r="X321" s="13"/>
      <c r="Y321" s="13"/>
      <c r="Z321" s="13"/>
      <c r="AA321" s="13"/>
      <c r="AB321" s="13"/>
      <c r="AC321" s="13"/>
      <c r="AD321" s="13"/>
      <c r="AE321" s="13"/>
      <c r="AT321" s="245" t="s">
        <v>193</v>
      </c>
      <c r="AU321" s="245" t="s">
        <v>86</v>
      </c>
      <c r="AV321" s="13" t="s">
        <v>86</v>
      </c>
      <c r="AW321" s="13" t="s">
        <v>37</v>
      </c>
      <c r="AX321" s="13" t="s">
        <v>83</v>
      </c>
      <c r="AY321" s="245" t="s">
        <v>182</v>
      </c>
    </row>
    <row r="322" s="2" customFormat="1" ht="16.5" customHeight="1">
      <c r="A322" s="42"/>
      <c r="B322" s="43"/>
      <c r="C322" s="216" t="s">
        <v>513</v>
      </c>
      <c r="D322" s="216" t="s">
        <v>184</v>
      </c>
      <c r="E322" s="217" t="s">
        <v>514</v>
      </c>
      <c r="F322" s="218" t="s">
        <v>515</v>
      </c>
      <c r="G322" s="219" t="s">
        <v>187</v>
      </c>
      <c r="H322" s="220">
        <v>4.6040000000000001</v>
      </c>
      <c r="I322" s="221"/>
      <c r="J322" s="222">
        <f>ROUND(I322*H322,2)</f>
        <v>0</v>
      </c>
      <c r="K322" s="218" t="s">
        <v>188</v>
      </c>
      <c r="L322" s="48"/>
      <c r="M322" s="223" t="s">
        <v>19</v>
      </c>
      <c r="N322" s="224" t="s">
        <v>47</v>
      </c>
      <c r="O322" s="88"/>
      <c r="P322" s="225">
        <f>O322*H322</f>
        <v>0</v>
      </c>
      <c r="Q322" s="225">
        <v>0</v>
      </c>
      <c r="R322" s="225">
        <f>Q322*H322</f>
        <v>0</v>
      </c>
      <c r="S322" s="225">
        <v>0</v>
      </c>
      <c r="T322" s="226">
        <f>S322*H322</f>
        <v>0</v>
      </c>
      <c r="U322" s="42"/>
      <c r="V322" s="42"/>
      <c r="W322" s="42"/>
      <c r="X322" s="42"/>
      <c r="Y322" s="42"/>
      <c r="Z322" s="42"/>
      <c r="AA322" s="42"/>
      <c r="AB322" s="42"/>
      <c r="AC322" s="42"/>
      <c r="AD322" s="42"/>
      <c r="AE322" s="42"/>
      <c r="AR322" s="227" t="s">
        <v>189</v>
      </c>
      <c r="AT322" s="227" t="s">
        <v>184</v>
      </c>
      <c r="AU322" s="227" t="s">
        <v>86</v>
      </c>
      <c r="AY322" s="21" t="s">
        <v>182</v>
      </c>
      <c r="BE322" s="228">
        <f>IF(N322="základní",J322,0)</f>
        <v>0</v>
      </c>
      <c r="BF322" s="228">
        <f>IF(N322="snížená",J322,0)</f>
        <v>0</v>
      </c>
      <c r="BG322" s="228">
        <f>IF(N322="zákl. přenesená",J322,0)</f>
        <v>0</v>
      </c>
      <c r="BH322" s="228">
        <f>IF(N322="sníž. přenesená",J322,0)</f>
        <v>0</v>
      </c>
      <c r="BI322" s="228">
        <f>IF(N322="nulová",J322,0)</f>
        <v>0</v>
      </c>
      <c r="BJ322" s="21" t="s">
        <v>83</v>
      </c>
      <c r="BK322" s="228">
        <f>ROUND(I322*H322,2)</f>
        <v>0</v>
      </c>
      <c r="BL322" s="21" t="s">
        <v>189</v>
      </c>
      <c r="BM322" s="227" t="s">
        <v>516</v>
      </c>
    </row>
    <row r="323" s="2" customFormat="1">
      <c r="A323" s="42"/>
      <c r="B323" s="43"/>
      <c r="C323" s="44"/>
      <c r="D323" s="229" t="s">
        <v>191</v>
      </c>
      <c r="E323" s="44"/>
      <c r="F323" s="230" t="s">
        <v>517</v>
      </c>
      <c r="G323" s="44"/>
      <c r="H323" s="44"/>
      <c r="I323" s="231"/>
      <c r="J323" s="44"/>
      <c r="K323" s="44"/>
      <c r="L323" s="48"/>
      <c r="M323" s="232"/>
      <c r="N323" s="233"/>
      <c r="O323" s="88"/>
      <c r="P323" s="88"/>
      <c r="Q323" s="88"/>
      <c r="R323" s="88"/>
      <c r="S323" s="88"/>
      <c r="T323" s="89"/>
      <c r="U323" s="42"/>
      <c r="V323" s="42"/>
      <c r="W323" s="42"/>
      <c r="X323" s="42"/>
      <c r="Y323" s="42"/>
      <c r="Z323" s="42"/>
      <c r="AA323" s="42"/>
      <c r="AB323" s="42"/>
      <c r="AC323" s="42"/>
      <c r="AD323" s="42"/>
      <c r="AE323" s="42"/>
      <c r="AT323" s="21" t="s">
        <v>191</v>
      </c>
      <c r="AU323" s="21" t="s">
        <v>86</v>
      </c>
    </row>
    <row r="324" s="13" customFormat="1">
      <c r="A324" s="13"/>
      <c r="B324" s="234"/>
      <c r="C324" s="235"/>
      <c r="D324" s="236" t="s">
        <v>193</v>
      </c>
      <c r="E324" s="237" t="s">
        <v>19</v>
      </c>
      <c r="F324" s="238" t="s">
        <v>512</v>
      </c>
      <c r="G324" s="235"/>
      <c r="H324" s="239">
        <v>4.6040000000000001</v>
      </c>
      <c r="I324" s="240"/>
      <c r="J324" s="235"/>
      <c r="K324" s="235"/>
      <c r="L324" s="241"/>
      <c r="M324" s="242"/>
      <c r="N324" s="243"/>
      <c r="O324" s="243"/>
      <c r="P324" s="243"/>
      <c r="Q324" s="243"/>
      <c r="R324" s="243"/>
      <c r="S324" s="243"/>
      <c r="T324" s="244"/>
      <c r="U324" s="13"/>
      <c r="V324" s="13"/>
      <c r="W324" s="13"/>
      <c r="X324" s="13"/>
      <c r="Y324" s="13"/>
      <c r="Z324" s="13"/>
      <c r="AA324" s="13"/>
      <c r="AB324" s="13"/>
      <c r="AC324" s="13"/>
      <c r="AD324" s="13"/>
      <c r="AE324" s="13"/>
      <c r="AT324" s="245" t="s">
        <v>193</v>
      </c>
      <c r="AU324" s="245" t="s">
        <v>86</v>
      </c>
      <c r="AV324" s="13" t="s">
        <v>86</v>
      </c>
      <c r="AW324" s="13" t="s">
        <v>37</v>
      </c>
      <c r="AX324" s="13" t="s">
        <v>83</v>
      </c>
      <c r="AY324" s="245" t="s">
        <v>182</v>
      </c>
    </row>
    <row r="325" s="2" customFormat="1" ht="16.5" customHeight="1">
      <c r="A325" s="42"/>
      <c r="B325" s="43"/>
      <c r="C325" s="216" t="s">
        <v>518</v>
      </c>
      <c r="D325" s="216" t="s">
        <v>184</v>
      </c>
      <c r="E325" s="217" t="s">
        <v>519</v>
      </c>
      <c r="F325" s="218" t="s">
        <v>520</v>
      </c>
      <c r="G325" s="219" t="s">
        <v>206</v>
      </c>
      <c r="H325" s="220">
        <v>0.075999999999999998</v>
      </c>
      <c r="I325" s="221"/>
      <c r="J325" s="222">
        <f>ROUND(I325*H325,2)</f>
        <v>0</v>
      </c>
      <c r="K325" s="218" t="s">
        <v>188</v>
      </c>
      <c r="L325" s="48"/>
      <c r="M325" s="223" t="s">
        <v>19</v>
      </c>
      <c r="N325" s="224" t="s">
        <v>47</v>
      </c>
      <c r="O325" s="88"/>
      <c r="P325" s="225">
        <f>O325*H325</f>
        <v>0</v>
      </c>
      <c r="Q325" s="225">
        <v>2.55328</v>
      </c>
      <c r="R325" s="225">
        <f>Q325*H325</f>
        <v>0.19404927999999999</v>
      </c>
      <c r="S325" s="225">
        <v>0</v>
      </c>
      <c r="T325" s="226">
        <f>S325*H325</f>
        <v>0</v>
      </c>
      <c r="U325" s="42"/>
      <c r="V325" s="42"/>
      <c r="W325" s="42"/>
      <c r="X325" s="42"/>
      <c r="Y325" s="42"/>
      <c r="Z325" s="42"/>
      <c r="AA325" s="42"/>
      <c r="AB325" s="42"/>
      <c r="AC325" s="42"/>
      <c r="AD325" s="42"/>
      <c r="AE325" s="42"/>
      <c r="AR325" s="227" t="s">
        <v>189</v>
      </c>
      <c r="AT325" s="227" t="s">
        <v>184</v>
      </c>
      <c r="AU325" s="227" t="s">
        <v>86</v>
      </c>
      <c r="AY325" s="21" t="s">
        <v>182</v>
      </c>
      <c r="BE325" s="228">
        <f>IF(N325="základní",J325,0)</f>
        <v>0</v>
      </c>
      <c r="BF325" s="228">
        <f>IF(N325="snížená",J325,0)</f>
        <v>0</v>
      </c>
      <c r="BG325" s="228">
        <f>IF(N325="zákl. přenesená",J325,0)</f>
        <v>0</v>
      </c>
      <c r="BH325" s="228">
        <f>IF(N325="sníž. přenesená",J325,0)</f>
        <v>0</v>
      </c>
      <c r="BI325" s="228">
        <f>IF(N325="nulová",J325,0)</f>
        <v>0</v>
      </c>
      <c r="BJ325" s="21" t="s">
        <v>83</v>
      </c>
      <c r="BK325" s="228">
        <f>ROUND(I325*H325,2)</f>
        <v>0</v>
      </c>
      <c r="BL325" s="21" t="s">
        <v>189</v>
      </c>
      <c r="BM325" s="227" t="s">
        <v>521</v>
      </c>
    </row>
    <row r="326" s="2" customFormat="1">
      <c r="A326" s="42"/>
      <c r="B326" s="43"/>
      <c r="C326" s="44"/>
      <c r="D326" s="229" t="s">
        <v>191</v>
      </c>
      <c r="E326" s="44"/>
      <c r="F326" s="230" t="s">
        <v>522</v>
      </c>
      <c r="G326" s="44"/>
      <c r="H326" s="44"/>
      <c r="I326" s="231"/>
      <c r="J326" s="44"/>
      <c r="K326" s="44"/>
      <c r="L326" s="48"/>
      <c r="M326" s="232"/>
      <c r="N326" s="233"/>
      <c r="O326" s="88"/>
      <c r="P326" s="88"/>
      <c r="Q326" s="88"/>
      <c r="R326" s="88"/>
      <c r="S326" s="88"/>
      <c r="T326" s="89"/>
      <c r="U326" s="42"/>
      <c r="V326" s="42"/>
      <c r="W326" s="42"/>
      <c r="X326" s="42"/>
      <c r="Y326" s="42"/>
      <c r="Z326" s="42"/>
      <c r="AA326" s="42"/>
      <c r="AB326" s="42"/>
      <c r="AC326" s="42"/>
      <c r="AD326" s="42"/>
      <c r="AE326" s="42"/>
      <c r="AT326" s="21" t="s">
        <v>191</v>
      </c>
      <c r="AU326" s="21" t="s">
        <v>86</v>
      </c>
    </row>
    <row r="327" s="13" customFormat="1">
      <c r="A327" s="13"/>
      <c r="B327" s="234"/>
      <c r="C327" s="235"/>
      <c r="D327" s="236" t="s">
        <v>193</v>
      </c>
      <c r="E327" s="237" t="s">
        <v>19</v>
      </c>
      <c r="F327" s="238" t="s">
        <v>523</v>
      </c>
      <c r="G327" s="235"/>
      <c r="H327" s="239">
        <v>0.075999999999999998</v>
      </c>
      <c r="I327" s="240"/>
      <c r="J327" s="235"/>
      <c r="K327" s="235"/>
      <c r="L327" s="241"/>
      <c r="M327" s="242"/>
      <c r="N327" s="243"/>
      <c r="O327" s="243"/>
      <c r="P327" s="243"/>
      <c r="Q327" s="243"/>
      <c r="R327" s="243"/>
      <c r="S327" s="243"/>
      <c r="T327" s="244"/>
      <c r="U327" s="13"/>
      <c r="V327" s="13"/>
      <c r="W327" s="13"/>
      <c r="X327" s="13"/>
      <c r="Y327" s="13"/>
      <c r="Z327" s="13"/>
      <c r="AA327" s="13"/>
      <c r="AB327" s="13"/>
      <c r="AC327" s="13"/>
      <c r="AD327" s="13"/>
      <c r="AE327" s="13"/>
      <c r="AT327" s="245" t="s">
        <v>193</v>
      </c>
      <c r="AU327" s="245" t="s">
        <v>86</v>
      </c>
      <c r="AV327" s="13" t="s">
        <v>86</v>
      </c>
      <c r="AW327" s="13" t="s">
        <v>37</v>
      </c>
      <c r="AX327" s="13" t="s">
        <v>83</v>
      </c>
      <c r="AY327" s="245" t="s">
        <v>182</v>
      </c>
    </row>
    <row r="328" s="2" customFormat="1" ht="16.5" customHeight="1">
      <c r="A328" s="42"/>
      <c r="B328" s="43"/>
      <c r="C328" s="216" t="s">
        <v>524</v>
      </c>
      <c r="D328" s="216" t="s">
        <v>184</v>
      </c>
      <c r="E328" s="217" t="s">
        <v>525</v>
      </c>
      <c r="F328" s="218" t="s">
        <v>526</v>
      </c>
      <c r="G328" s="219" t="s">
        <v>187</v>
      </c>
      <c r="H328" s="220">
        <v>1.2509999999999999</v>
      </c>
      <c r="I328" s="221"/>
      <c r="J328" s="222">
        <f>ROUND(I328*H328,2)</f>
        <v>0</v>
      </c>
      <c r="K328" s="218" t="s">
        <v>188</v>
      </c>
      <c r="L328" s="48"/>
      <c r="M328" s="223" t="s">
        <v>19</v>
      </c>
      <c r="N328" s="224" t="s">
        <v>47</v>
      </c>
      <c r="O328" s="88"/>
      <c r="P328" s="225">
        <f>O328*H328</f>
        <v>0</v>
      </c>
      <c r="Q328" s="225">
        <v>0.0053899999999999998</v>
      </c>
      <c r="R328" s="225">
        <f>Q328*H328</f>
        <v>0.0067428899999999988</v>
      </c>
      <c r="S328" s="225">
        <v>0</v>
      </c>
      <c r="T328" s="226">
        <f>S328*H328</f>
        <v>0</v>
      </c>
      <c r="U328" s="42"/>
      <c r="V328" s="42"/>
      <c r="W328" s="42"/>
      <c r="X328" s="42"/>
      <c r="Y328" s="42"/>
      <c r="Z328" s="42"/>
      <c r="AA328" s="42"/>
      <c r="AB328" s="42"/>
      <c r="AC328" s="42"/>
      <c r="AD328" s="42"/>
      <c r="AE328" s="42"/>
      <c r="AR328" s="227" t="s">
        <v>189</v>
      </c>
      <c r="AT328" s="227" t="s">
        <v>184</v>
      </c>
      <c r="AU328" s="227" t="s">
        <v>86</v>
      </c>
      <c r="AY328" s="21" t="s">
        <v>182</v>
      </c>
      <c r="BE328" s="228">
        <f>IF(N328="základní",J328,0)</f>
        <v>0</v>
      </c>
      <c r="BF328" s="228">
        <f>IF(N328="snížená",J328,0)</f>
        <v>0</v>
      </c>
      <c r="BG328" s="228">
        <f>IF(N328="zákl. přenesená",J328,0)</f>
        <v>0</v>
      </c>
      <c r="BH328" s="228">
        <f>IF(N328="sníž. přenesená",J328,0)</f>
        <v>0</v>
      </c>
      <c r="BI328" s="228">
        <f>IF(N328="nulová",J328,0)</f>
        <v>0</v>
      </c>
      <c r="BJ328" s="21" t="s">
        <v>83</v>
      </c>
      <c r="BK328" s="228">
        <f>ROUND(I328*H328,2)</f>
        <v>0</v>
      </c>
      <c r="BL328" s="21" t="s">
        <v>189</v>
      </c>
      <c r="BM328" s="227" t="s">
        <v>527</v>
      </c>
    </row>
    <row r="329" s="2" customFormat="1">
      <c r="A329" s="42"/>
      <c r="B329" s="43"/>
      <c r="C329" s="44"/>
      <c r="D329" s="229" t="s">
        <v>191</v>
      </c>
      <c r="E329" s="44"/>
      <c r="F329" s="230" t="s">
        <v>528</v>
      </c>
      <c r="G329" s="44"/>
      <c r="H329" s="44"/>
      <c r="I329" s="231"/>
      <c r="J329" s="44"/>
      <c r="K329" s="44"/>
      <c r="L329" s="48"/>
      <c r="M329" s="232"/>
      <c r="N329" s="233"/>
      <c r="O329" s="88"/>
      <c r="P329" s="88"/>
      <c r="Q329" s="88"/>
      <c r="R329" s="88"/>
      <c r="S329" s="88"/>
      <c r="T329" s="89"/>
      <c r="U329" s="42"/>
      <c r="V329" s="42"/>
      <c r="W329" s="42"/>
      <c r="X329" s="42"/>
      <c r="Y329" s="42"/>
      <c r="Z329" s="42"/>
      <c r="AA329" s="42"/>
      <c r="AB329" s="42"/>
      <c r="AC329" s="42"/>
      <c r="AD329" s="42"/>
      <c r="AE329" s="42"/>
      <c r="AT329" s="21" t="s">
        <v>191</v>
      </c>
      <c r="AU329" s="21" t="s">
        <v>86</v>
      </c>
    </row>
    <row r="330" s="13" customFormat="1">
      <c r="A330" s="13"/>
      <c r="B330" s="234"/>
      <c r="C330" s="235"/>
      <c r="D330" s="236" t="s">
        <v>193</v>
      </c>
      <c r="E330" s="237" t="s">
        <v>19</v>
      </c>
      <c r="F330" s="238" t="s">
        <v>529</v>
      </c>
      <c r="G330" s="235"/>
      <c r="H330" s="239">
        <v>1.2509999999999999</v>
      </c>
      <c r="I330" s="240"/>
      <c r="J330" s="235"/>
      <c r="K330" s="235"/>
      <c r="L330" s="241"/>
      <c r="M330" s="242"/>
      <c r="N330" s="243"/>
      <c r="O330" s="243"/>
      <c r="P330" s="243"/>
      <c r="Q330" s="243"/>
      <c r="R330" s="243"/>
      <c r="S330" s="243"/>
      <c r="T330" s="244"/>
      <c r="U330" s="13"/>
      <c r="V330" s="13"/>
      <c r="W330" s="13"/>
      <c r="X330" s="13"/>
      <c r="Y330" s="13"/>
      <c r="Z330" s="13"/>
      <c r="AA330" s="13"/>
      <c r="AB330" s="13"/>
      <c r="AC330" s="13"/>
      <c r="AD330" s="13"/>
      <c r="AE330" s="13"/>
      <c r="AT330" s="245" t="s">
        <v>193</v>
      </c>
      <c r="AU330" s="245" t="s">
        <v>86</v>
      </c>
      <c r="AV330" s="13" t="s">
        <v>86</v>
      </c>
      <c r="AW330" s="13" t="s">
        <v>37</v>
      </c>
      <c r="AX330" s="13" t="s">
        <v>83</v>
      </c>
      <c r="AY330" s="245" t="s">
        <v>182</v>
      </c>
    </row>
    <row r="331" s="2" customFormat="1" ht="16.5" customHeight="1">
      <c r="A331" s="42"/>
      <c r="B331" s="43"/>
      <c r="C331" s="216" t="s">
        <v>530</v>
      </c>
      <c r="D331" s="216" t="s">
        <v>184</v>
      </c>
      <c r="E331" s="217" t="s">
        <v>531</v>
      </c>
      <c r="F331" s="218" t="s">
        <v>532</v>
      </c>
      <c r="G331" s="219" t="s">
        <v>187</v>
      </c>
      <c r="H331" s="220">
        <v>1.2509999999999999</v>
      </c>
      <c r="I331" s="221"/>
      <c r="J331" s="222">
        <f>ROUND(I331*H331,2)</f>
        <v>0</v>
      </c>
      <c r="K331" s="218" t="s">
        <v>188</v>
      </c>
      <c r="L331" s="48"/>
      <c r="M331" s="223" t="s">
        <v>19</v>
      </c>
      <c r="N331" s="224" t="s">
        <v>47</v>
      </c>
      <c r="O331" s="88"/>
      <c r="P331" s="225">
        <f>O331*H331</f>
        <v>0</v>
      </c>
      <c r="Q331" s="225">
        <v>0</v>
      </c>
      <c r="R331" s="225">
        <f>Q331*H331</f>
        <v>0</v>
      </c>
      <c r="S331" s="225">
        <v>0</v>
      </c>
      <c r="T331" s="226">
        <f>S331*H331</f>
        <v>0</v>
      </c>
      <c r="U331" s="42"/>
      <c r="V331" s="42"/>
      <c r="W331" s="42"/>
      <c r="X331" s="42"/>
      <c r="Y331" s="42"/>
      <c r="Z331" s="42"/>
      <c r="AA331" s="42"/>
      <c r="AB331" s="42"/>
      <c r="AC331" s="42"/>
      <c r="AD331" s="42"/>
      <c r="AE331" s="42"/>
      <c r="AR331" s="227" t="s">
        <v>189</v>
      </c>
      <c r="AT331" s="227" t="s">
        <v>184</v>
      </c>
      <c r="AU331" s="227" t="s">
        <v>86</v>
      </c>
      <c r="AY331" s="21" t="s">
        <v>182</v>
      </c>
      <c r="BE331" s="228">
        <f>IF(N331="základní",J331,0)</f>
        <v>0</v>
      </c>
      <c r="BF331" s="228">
        <f>IF(N331="snížená",J331,0)</f>
        <v>0</v>
      </c>
      <c r="BG331" s="228">
        <f>IF(N331="zákl. přenesená",J331,0)</f>
        <v>0</v>
      </c>
      <c r="BH331" s="228">
        <f>IF(N331="sníž. přenesená",J331,0)</f>
        <v>0</v>
      </c>
      <c r="BI331" s="228">
        <f>IF(N331="nulová",J331,0)</f>
        <v>0</v>
      </c>
      <c r="BJ331" s="21" t="s">
        <v>83</v>
      </c>
      <c r="BK331" s="228">
        <f>ROUND(I331*H331,2)</f>
        <v>0</v>
      </c>
      <c r="BL331" s="21" t="s">
        <v>189</v>
      </c>
      <c r="BM331" s="227" t="s">
        <v>533</v>
      </c>
    </row>
    <row r="332" s="2" customFormat="1">
      <c r="A332" s="42"/>
      <c r="B332" s="43"/>
      <c r="C332" s="44"/>
      <c r="D332" s="229" t="s">
        <v>191</v>
      </c>
      <c r="E332" s="44"/>
      <c r="F332" s="230" t="s">
        <v>534</v>
      </c>
      <c r="G332" s="44"/>
      <c r="H332" s="44"/>
      <c r="I332" s="231"/>
      <c r="J332" s="44"/>
      <c r="K332" s="44"/>
      <c r="L332" s="48"/>
      <c r="M332" s="232"/>
      <c r="N332" s="233"/>
      <c r="O332" s="88"/>
      <c r="P332" s="88"/>
      <c r="Q332" s="88"/>
      <c r="R332" s="88"/>
      <c r="S332" s="88"/>
      <c r="T332" s="89"/>
      <c r="U332" s="42"/>
      <c r="V332" s="42"/>
      <c r="W332" s="42"/>
      <c r="X332" s="42"/>
      <c r="Y332" s="42"/>
      <c r="Z332" s="42"/>
      <c r="AA332" s="42"/>
      <c r="AB332" s="42"/>
      <c r="AC332" s="42"/>
      <c r="AD332" s="42"/>
      <c r="AE332" s="42"/>
      <c r="AT332" s="21" t="s">
        <v>191</v>
      </c>
      <c r="AU332" s="21" t="s">
        <v>86</v>
      </c>
    </row>
    <row r="333" s="13" customFormat="1">
      <c r="A333" s="13"/>
      <c r="B333" s="234"/>
      <c r="C333" s="235"/>
      <c r="D333" s="236" t="s">
        <v>193</v>
      </c>
      <c r="E333" s="237" t="s">
        <v>19</v>
      </c>
      <c r="F333" s="238" t="s">
        <v>529</v>
      </c>
      <c r="G333" s="235"/>
      <c r="H333" s="239">
        <v>1.2509999999999999</v>
      </c>
      <c r="I333" s="240"/>
      <c r="J333" s="235"/>
      <c r="K333" s="235"/>
      <c r="L333" s="241"/>
      <c r="M333" s="242"/>
      <c r="N333" s="243"/>
      <c r="O333" s="243"/>
      <c r="P333" s="243"/>
      <c r="Q333" s="243"/>
      <c r="R333" s="243"/>
      <c r="S333" s="243"/>
      <c r="T333" s="244"/>
      <c r="U333" s="13"/>
      <c r="V333" s="13"/>
      <c r="W333" s="13"/>
      <c r="X333" s="13"/>
      <c r="Y333" s="13"/>
      <c r="Z333" s="13"/>
      <c r="AA333" s="13"/>
      <c r="AB333" s="13"/>
      <c r="AC333" s="13"/>
      <c r="AD333" s="13"/>
      <c r="AE333" s="13"/>
      <c r="AT333" s="245" t="s">
        <v>193</v>
      </c>
      <c r="AU333" s="245" t="s">
        <v>86</v>
      </c>
      <c r="AV333" s="13" t="s">
        <v>86</v>
      </c>
      <c r="AW333" s="13" t="s">
        <v>37</v>
      </c>
      <c r="AX333" s="13" t="s">
        <v>83</v>
      </c>
      <c r="AY333" s="245" t="s">
        <v>182</v>
      </c>
    </row>
    <row r="334" s="12" customFormat="1" ht="22.8" customHeight="1">
      <c r="A334" s="12"/>
      <c r="B334" s="200"/>
      <c r="C334" s="201"/>
      <c r="D334" s="202" t="s">
        <v>75</v>
      </c>
      <c r="E334" s="214" t="s">
        <v>203</v>
      </c>
      <c r="F334" s="214" t="s">
        <v>535</v>
      </c>
      <c r="G334" s="201"/>
      <c r="H334" s="201"/>
      <c r="I334" s="204"/>
      <c r="J334" s="215">
        <f>BK334</f>
        <v>0</v>
      </c>
      <c r="K334" s="201"/>
      <c r="L334" s="206"/>
      <c r="M334" s="207"/>
      <c r="N334" s="208"/>
      <c r="O334" s="208"/>
      <c r="P334" s="209">
        <f>SUM(P335:P434)</f>
        <v>0</v>
      </c>
      <c r="Q334" s="208"/>
      <c r="R334" s="209">
        <f>SUM(R335:R434)</f>
        <v>406.04882954999999</v>
      </c>
      <c r="S334" s="208"/>
      <c r="T334" s="210">
        <f>SUM(T335:T434)</f>
        <v>0</v>
      </c>
      <c r="U334" s="12"/>
      <c r="V334" s="12"/>
      <c r="W334" s="12"/>
      <c r="X334" s="12"/>
      <c r="Y334" s="12"/>
      <c r="Z334" s="12"/>
      <c r="AA334" s="12"/>
      <c r="AB334" s="12"/>
      <c r="AC334" s="12"/>
      <c r="AD334" s="12"/>
      <c r="AE334" s="12"/>
      <c r="AR334" s="211" t="s">
        <v>83</v>
      </c>
      <c r="AT334" s="212" t="s">
        <v>75</v>
      </c>
      <c r="AU334" s="212" t="s">
        <v>83</v>
      </c>
      <c r="AY334" s="211" t="s">
        <v>182</v>
      </c>
      <c r="BK334" s="213">
        <f>SUM(BK335:BK434)</f>
        <v>0</v>
      </c>
    </row>
    <row r="335" s="2" customFormat="1" ht="24.15" customHeight="1">
      <c r="A335" s="42"/>
      <c r="B335" s="43"/>
      <c r="C335" s="216" t="s">
        <v>536</v>
      </c>
      <c r="D335" s="216" t="s">
        <v>184</v>
      </c>
      <c r="E335" s="217" t="s">
        <v>537</v>
      </c>
      <c r="F335" s="218" t="s">
        <v>538</v>
      </c>
      <c r="G335" s="219" t="s">
        <v>206</v>
      </c>
      <c r="H335" s="220">
        <v>0.29499999999999998</v>
      </c>
      <c r="I335" s="221"/>
      <c r="J335" s="222">
        <f>ROUND(I335*H335,2)</f>
        <v>0</v>
      </c>
      <c r="K335" s="218" t="s">
        <v>188</v>
      </c>
      <c r="L335" s="48"/>
      <c r="M335" s="223" t="s">
        <v>19</v>
      </c>
      <c r="N335" s="224" t="s">
        <v>47</v>
      </c>
      <c r="O335" s="88"/>
      <c r="P335" s="225">
        <f>O335*H335</f>
        <v>0</v>
      </c>
      <c r="Q335" s="225">
        <v>2.39757</v>
      </c>
      <c r="R335" s="225">
        <f>Q335*H335</f>
        <v>0.70728314999999997</v>
      </c>
      <c r="S335" s="225">
        <v>0</v>
      </c>
      <c r="T335" s="226">
        <f>S335*H335</f>
        <v>0</v>
      </c>
      <c r="U335" s="42"/>
      <c r="V335" s="42"/>
      <c r="W335" s="42"/>
      <c r="X335" s="42"/>
      <c r="Y335" s="42"/>
      <c r="Z335" s="42"/>
      <c r="AA335" s="42"/>
      <c r="AB335" s="42"/>
      <c r="AC335" s="42"/>
      <c r="AD335" s="42"/>
      <c r="AE335" s="42"/>
      <c r="AR335" s="227" t="s">
        <v>189</v>
      </c>
      <c r="AT335" s="227" t="s">
        <v>184</v>
      </c>
      <c r="AU335" s="227" t="s">
        <v>86</v>
      </c>
      <c r="AY335" s="21" t="s">
        <v>182</v>
      </c>
      <c r="BE335" s="228">
        <f>IF(N335="základní",J335,0)</f>
        <v>0</v>
      </c>
      <c r="BF335" s="228">
        <f>IF(N335="snížená",J335,0)</f>
        <v>0</v>
      </c>
      <c r="BG335" s="228">
        <f>IF(N335="zákl. přenesená",J335,0)</f>
        <v>0</v>
      </c>
      <c r="BH335" s="228">
        <f>IF(N335="sníž. přenesená",J335,0)</f>
        <v>0</v>
      </c>
      <c r="BI335" s="228">
        <f>IF(N335="nulová",J335,0)</f>
        <v>0</v>
      </c>
      <c r="BJ335" s="21" t="s">
        <v>83</v>
      </c>
      <c r="BK335" s="228">
        <f>ROUND(I335*H335,2)</f>
        <v>0</v>
      </c>
      <c r="BL335" s="21" t="s">
        <v>189</v>
      </c>
      <c r="BM335" s="227" t="s">
        <v>539</v>
      </c>
    </row>
    <row r="336" s="2" customFormat="1">
      <c r="A336" s="42"/>
      <c r="B336" s="43"/>
      <c r="C336" s="44"/>
      <c r="D336" s="229" t="s">
        <v>191</v>
      </c>
      <c r="E336" s="44"/>
      <c r="F336" s="230" t="s">
        <v>540</v>
      </c>
      <c r="G336" s="44"/>
      <c r="H336" s="44"/>
      <c r="I336" s="231"/>
      <c r="J336" s="44"/>
      <c r="K336" s="44"/>
      <c r="L336" s="48"/>
      <c r="M336" s="232"/>
      <c r="N336" s="233"/>
      <c r="O336" s="88"/>
      <c r="P336" s="88"/>
      <c r="Q336" s="88"/>
      <c r="R336" s="88"/>
      <c r="S336" s="88"/>
      <c r="T336" s="89"/>
      <c r="U336" s="42"/>
      <c r="V336" s="42"/>
      <c r="W336" s="42"/>
      <c r="X336" s="42"/>
      <c r="Y336" s="42"/>
      <c r="Z336" s="42"/>
      <c r="AA336" s="42"/>
      <c r="AB336" s="42"/>
      <c r="AC336" s="42"/>
      <c r="AD336" s="42"/>
      <c r="AE336" s="42"/>
      <c r="AT336" s="21" t="s">
        <v>191</v>
      </c>
      <c r="AU336" s="21" t="s">
        <v>86</v>
      </c>
    </row>
    <row r="337" s="13" customFormat="1">
      <c r="A337" s="13"/>
      <c r="B337" s="234"/>
      <c r="C337" s="235"/>
      <c r="D337" s="236" t="s">
        <v>193</v>
      </c>
      <c r="E337" s="237" t="s">
        <v>19</v>
      </c>
      <c r="F337" s="238" t="s">
        <v>541</v>
      </c>
      <c r="G337" s="235"/>
      <c r="H337" s="239">
        <v>0.079000000000000001</v>
      </c>
      <c r="I337" s="240"/>
      <c r="J337" s="235"/>
      <c r="K337" s="235"/>
      <c r="L337" s="241"/>
      <c r="M337" s="242"/>
      <c r="N337" s="243"/>
      <c r="O337" s="243"/>
      <c r="P337" s="243"/>
      <c r="Q337" s="243"/>
      <c r="R337" s="243"/>
      <c r="S337" s="243"/>
      <c r="T337" s="244"/>
      <c r="U337" s="13"/>
      <c r="V337" s="13"/>
      <c r="W337" s="13"/>
      <c r="X337" s="13"/>
      <c r="Y337" s="13"/>
      <c r="Z337" s="13"/>
      <c r="AA337" s="13"/>
      <c r="AB337" s="13"/>
      <c r="AC337" s="13"/>
      <c r="AD337" s="13"/>
      <c r="AE337" s="13"/>
      <c r="AT337" s="245" t="s">
        <v>193</v>
      </c>
      <c r="AU337" s="245" t="s">
        <v>86</v>
      </c>
      <c r="AV337" s="13" t="s">
        <v>86</v>
      </c>
      <c r="AW337" s="13" t="s">
        <v>37</v>
      </c>
      <c r="AX337" s="13" t="s">
        <v>76</v>
      </c>
      <c r="AY337" s="245" t="s">
        <v>182</v>
      </c>
    </row>
    <row r="338" s="13" customFormat="1">
      <c r="A338" s="13"/>
      <c r="B338" s="234"/>
      <c r="C338" s="235"/>
      <c r="D338" s="236" t="s">
        <v>193</v>
      </c>
      <c r="E338" s="237" t="s">
        <v>19</v>
      </c>
      <c r="F338" s="238" t="s">
        <v>542</v>
      </c>
      <c r="G338" s="235"/>
      <c r="H338" s="239">
        <v>0.216</v>
      </c>
      <c r="I338" s="240"/>
      <c r="J338" s="235"/>
      <c r="K338" s="235"/>
      <c r="L338" s="241"/>
      <c r="M338" s="242"/>
      <c r="N338" s="243"/>
      <c r="O338" s="243"/>
      <c r="P338" s="243"/>
      <c r="Q338" s="243"/>
      <c r="R338" s="243"/>
      <c r="S338" s="243"/>
      <c r="T338" s="244"/>
      <c r="U338" s="13"/>
      <c r="V338" s="13"/>
      <c r="W338" s="13"/>
      <c r="X338" s="13"/>
      <c r="Y338" s="13"/>
      <c r="Z338" s="13"/>
      <c r="AA338" s="13"/>
      <c r="AB338" s="13"/>
      <c r="AC338" s="13"/>
      <c r="AD338" s="13"/>
      <c r="AE338" s="13"/>
      <c r="AT338" s="245" t="s">
        <v>193</v>
      </c>
      <c r="AU338" s="245" t="s">
        <v>86</v>
      </c>
      <c r="AV338" s="13" t="s">
        <v>86</v>
      </c>
      <c r="AW338" s="13" t="s">
        <v>37</v>
      </c>
      <c r="AX338" s="13" t="s">
        <v>76</v>
      </c>
      <c r="AY338" s="245" t="s">
        <v>182</v>
      </c>
    </row>
    <row r="339" s="15" customFormat="1">
      <c r="A339" s="15"/>
      <c r="B339" s="256"/>
      <c r="C339" s="257"/>
      <c r="D339" s="236" t="s">
        <v>193</v>
      </c>
      <c r="E339" s="258" t="s">
        <v>19</v>
      </c>
      <c r="F339" s="259" t="s">
        <v>202</v>
      </c>
      <c r="G339" s="257"/>
      <c r="H339" s="260">
        <v>0.29499999999999998</v>
      </c>
      <c r="I339" s="261"/>
      <c r="J339" s="257"/>
      <c r="K339" s="257"/>
      <c r="L339" s="262"/>
      <c r="M339" s="263"/>
      <c r="N339" s="264"/>
      <c r="O339" s="264"/>
      <c r="P339" s="264"/>
      <c r="Q339" s="264"/>
      <c r="R339" s="264"/>
      <c r="S339" s="264"/>
      <c r="T339" s="265"/>
      <c r="U339" s="15"/>
      <c r="V339" s="15"/>
      <c r="W339" s="15"/>
      <c r="X339" s="15"/>
      <c r="Y339" s="15"/>
      <c r="Z339" s="15"/>
      <c r="AA339" s="15"/>
      <c r="AB339" s="15"/>
      <c r="AC339" s="15"/>
      <c r="AD339" s="15"/>
      <c r="AE339" s="15"/>
      <c r="AT339" s="266" t="s">
        <v>193</v>
      </c>
      <c r="AU339" s="266" t="s">
        <v>86</v>
      </c>
      <c r="AV339" s="15" t="s">
        <v>189</v>
      </c>
      <c r="AW339" s="15" t="s">
        <v>37</v>
      </c>
      <c r="AX339" s="15" t="s">
        <v>83</v>
      </c>
      <c r="AY339" s="266" t="s">
        <v>182</v>
      </c>
    </row>
    <row r="340" s="2" customFormat="1" ht="24.15" customHeight="1">
      <c r="A340" s="42"/>
      <c r="B340" s="43"/>
      <c r="C340" s="216" t="s">
        <v>543</v>
      </c>
      <c r="D340" s="216" t="s">
        <v>184</v>
      </c>
      <c r="E340" s="217" t="s">
        <v>544</v>
      </c>
      <c r="F340" s="218" t="s">
        <v>545</v>
      </c>
      <c r="G340" s="219" t="s">
        <v>187</v>
      </c>
      <c r="H340" s="220">
        <v>13.308999999999999</v>
      </c>
      <c r="I340" s="221"/>
      <c r="J340" s="222">
        <f>ROUND(I340*H340,2)</f>
        <v>0</v>
      </c>
      <c r="K340" s="218" t="s">
        <v>188</v>
      </c>
      <c r="L340" s="48"/>
      <c r="M340" s="223" t="s">
        <v>19</v>
      </c>
      <c r="N340" s="224" t="s">
        <v>47</v>
      </c>
      <c r="O340" s="88"/>
      <c r="P340" s="225">
        <f>O340*H340</f>
        <v>0</v>
      </c>
      <c r="Q340" s="225">
        <v>0.22897999999999999</v>
      </c>
      <c r="R340" s="225">
        <f>Q340*H340</f>
        <v>3.0474948199999998</v>
      </c>
      <c r="S340" s="225">
        <v>0</v>
      </c>
      <c r="T340" s="226">
        <f>S340*H340</f>
        <v>0</v>
      </c>
      <c r="U340" s="42"/>
      <c r="V340" s="42"/>
      <c r="W340" s="42"/>
      <c r="X340" s="42"/>
      <c r="Y340" s="42"/>
      <c r="Z340" s="42"/>
      <c r="AA340" s="42"/>
      <c r="AB340" s="42"/>
      <c r="AC340" s="42"/>
      <c r="AD340" s="42"/>
      <c r="AE340" s="42"/>
      <c r="AR340" s="227" t="s">
        <v>189</v>
      </c>
      <c r="AT340" s="227" t="s">
        <v>184</v>
      </c>
      <c r="AU340" s="227" t="s">
        <v>86</v>
      </c>
      <c r="AY340" s="21" t="s">
        <v>182</v>
      </c>
      <c r="BE340" s="228">
        <f>IF(N340="základní",J340,0)</f>
        <v>0</v>
      </c>
      <c r="BF340" s="228">
        <f>IF(N340="snížená",J340,0)</f>
        <v>0</v>
      </c>
      <c r="BG340" s="228">
        <f>IF(N340="zákl. přenesená",J340,0)</f>
        <v>0</v>
      </c>
      <c r="BH340" s="228">
        <f>IF(N340="sníž. přenesená",J340,0)</f>
        <v>0</v>
      </c>
      <c r="BI340" s="228">
        <f>IF(N340="nulová",J340,0)</f>
        <v>0</v>
      </c>
      <c r="BJ340" s="21" t="s">
        <v>83</v>
      </c>
      <c r="BK340" s="228">
        <f>ROUND(I340*H340,2)</f>
        <v>0</v>
      </c>
      <c r="BL340" s="21" t="s">
        <v>189</v>
      </c>
      <c r="BM340" s="227" t="s">
        <v>546</v>
      </c>
    </row>
    <row r="341" s="2" customFormat="1">
      <c r="A341" s="42"/>
      <c r="B341" s="43"/>
      <c r="C341" s="44"/>
      <c r="D341" s="229" t="s">
        <v>191</v>
      </c>
      <c r="E341" s="44"/>
      <c r="F341" s="230" t="s">
        <v>547</v>
      </c>
      <c r="G341" s="44"/>
      <c r="H341" s="44"/>
      <c r="I341" s="231"/>
      <c r="J341" s="44"/>
      <c r="K341" s="44"/>
      <c r="L341" s="48"/>
      <c r="M341" s="232"/>
      <c r="N341" s="233"/>
      <c r="O341" s="88"/>
      <c r="P341" s="88"/>
      <c r="Q341" s="88"/>
      <c r="R341" s="88"/>
      <c r="S341" s="88"/>
      <c r="T341" s="89"/>
      <c r="U341" s="42"/>
      <c r="V341" s="42"/>
      <c r="W341" s="42"/>
      <c r="X341" s="42"/>
      <c r="Y341" s="42"/>
      <c r="Z341" s="42"/>
      <c r="AA341" s="42"/>
      <c r="AB341" s="42"/>
      <c r="AC341" s="42"/>
      <c r="AD341" s="42"/>
      <c r="AE341" s="42"/>
      <c r="AT341" s="21" t="s">
        <v>191</v>
      </c>
      <c r="AU341" s="21" t="s">
        <v>86</v>
      </c>
    </row>
    <row r="342" s="13" customFormat="1">
      <c r="A342" s="13"/>
      <c r="B342" s="234"/>
      <c r="C342" s="235"/>
      <c r="D342" s="236" t="s">
        <v>193</v>
      </c>
      <c r="E342" s="237" t="s">
        <v>19</v>
      </c>
      <c r="F342" s="238" t="s">
        <v>548</v>
      </c>
      <c r="G342" s="235"/>
      <c r="H342" s="239">
        <v>13.308999999999999</v>
      </c>
      <c r="I342" s="240"/>
      <c r="J342" s="235"/>
      <c r="K342" s="235"/>
      <c r="L342" s="241"/>
      <c r="M342" s="242"/>
      <c r="N342" s="243"/>
      <c r="O342" s="243"/>
      <c r="P342" s="243"/>
      <c r="Q342" s="243"/>
      <c r="R342" s="243"/>
      <c r="S342" s="243"/>
      <c r="T342" s="244"/>
      <c r="U342" s="13"/>
      <c r="V342" s="13"/>
      <c r="W342" s="13"/>
      <c r="X342" s="13"/>
      <c r="Y342" s="13"/>
      <c r="Z342" s="13"/>
      <c r="AA342" s="13"/>
      <c r="AB342" s="13"/>
      <c r="AC342" s="13"/>
      <c r="AD342" s="13"/>
      <c r="AE342" s="13"/>
      <c r="AT342" s="245" t="s">
        <v>193</v>
      </c>
      <c r="AU342" s="245" t="s">
        <v>86</v>
      </c>
      <c r="AV342" s="13" t="s">
        <v>86</v>
      </c>
      <c r="AW342" s="13" t="s">
        <v>37</v>
      </c>
      <c r="AX342" s="13" t="s">
        <v>83</v>
      </c>
      <c r="AY342" s="245" t="s">
        <v>182</v>
      </c>
    </row>
    <row r="343" s="2" customFormat="1" ht="24.15" customHeight="1">
      <c r="A343" s="42"/>
      <c r="B343" s="43"/>
      <c r="C343" s="216" t="s">
        <v>549</v>
      </c>
      <c r="D343" s="216" t="s">
        <v>184</v>
      </c>
      <c r="E343" s="217" t="s">
        <v>550</v>
      </c>
      <c r="F343" s="218" t="s">
        <v>551</v>
      </c>
      <c r="G343" s="219" t="s">
        <v>187</v>
      </c>
      <c r="H343" s="220">
        <v>98.805000000000007</v>
      </c>
      <c r="I343" s="221"/>
      <c r="J343" s="222">
        <f>ROUND(I343*H343,2)</f>
        <v>0</v>
      </c>
      <c r="K343" s="218" t="s">
        <v>188</v>
      </c>
      <c r="L343" s="48"/>
      <c r="M343" s="223" t="s">
        <v>19</v>
      </c>
      <c r="N343" s="224" t="s">
        <v>47</v>
      </c>
      <c r="O343" s="88"/>
      <c r="P343" s="225">
        <f>O343*H343</f>
        <v>0</v>
      </c>
      <c r="Q343" s="225">
        <v>0.26307999999999998</v>
      </c>
      <c r="R343" s="225">
        <f>Q343*H343</f>
        <v>25.9936194</v>
      </c>
      <c r="S343" s="225">
        <v>0</v>
      </c>
      <c r="T343" s="226">
        <f>S343*H343</f>
        <v>0</v>
      </c>
      <c r="U343" s="42"/>
      <c r="V343" s="42"/>
      <c r="W343" s="42"/>
      <c r="X343" s="42"/>
      <c r="Y343" s="42"/>
      <c r="Z343" s="42"/>
      <c r="AA343" s="42"/>
      <c r="AB343" s="42"/>
      <c r="AC343" s="42"/>
      <c r="AD343" s="42"/>
      <c r="AE343" s="42"/>
      <c r="AR343" s="227" t="s">
        <v>189</v>
      </c>
      <c r="AT343" s="227" t="s">
        <v>184</v>
      </c>
      <c r="AU343" s="227" t="s">
        <v>86</v>
      </c>
      <c r="AY343" s="21" t="s">
        <v>182</v>
      </c>
      <c r="BE343" s="228">
        <f>IF(N343="základní",J343,0)</f>
        <v>0</v>
      </c>
      <c r="BF343" s="228">
        <f>IF(N343="snížená",J343,0)</f>
        <v>0</v>
      </c>
      <c r="BG343" s="228">
        <f>IF(N343="zákl. přenesená",J343,0)</f>
        <v>0</v>
      </c>
      <c r="BH343" s="228">
        <f>IF(N343="sníž. přenesená",J343,0)</f>
        <v>0</v>
      </c>
      <c r="BI343" s="228">
        <f>IF(N343="nulová",J343,0)</f>
        <v>0</v>
      </c>
      <c r="BJ343" s="21" t="s">
        <v>83</v>
      </c>
      <c r="BK343" s="228">
        <f>ROUND(I343*H343,2)</f>
        <v>0</v>
      </c>
      <c r="BL343" s="21" t="s">
        <v>189</v>
      </c>
      <c r="BM343" s="227" t="s">
        <v>552</v>
      </c>
    </row>
    <row r="344" s="2" customFormat="1">
      <c r="A344" s="42"/>
      <c r="B344" s="43"/>
      <c r="C344" s="44"/>
      <c r="D344" s="229" t="s">
        <v>191</v>
      </c>
      <c r="E344" s="44"/>
      <c r="F344" s="230" t="s">
        <v>553</v>
      </c>
      <c r="G344" s="44"/>
      <c r="H344" s="44"/>
      <c r="I344" s="231"/>
      <c r="J344" s="44"/>
      <c r="K344" s="44"/>
      <c r="L344" s="48"/>
      <c r="M344" s="232"/>
      <c r="N344" s="233"/>
      <c r="O344" s="88"/>
      <c r="P344" s="88"/>
      <c r="Q344" s="88"/>
      <c r="R344" s="88"/>
      <c r="S344" s="88"/>
      <c r="T344" s="89"/>
      <c r="U344" s="42"/>
      <c r="V344" s="42"/>
      <c r="W344" s="42"/>
      <c r="X344" s="42"/>
      <c r="Y344" s="42"/>
      <c r="Z344" s="42"/>
      <c r="AA344" s="42"/>
      <c r="AB344" s="42"/>
      <c r="AC344" s="42"/>
      <c r="AD344" s="42"/>
      <c r="AE344" s="42"/>
      <c r="AT344" s="21" t="s">
        <v>191</v>
      </c>
      <c r="AU344" s="21" t="s">
        <v>86</v>
      </c>
    </row>
    <row r="345" s="13" customFormat="1">
      <c r="A345" s="13"/>
      <c r="B345" s="234"/>
      <c r="C345" s="235"/>
      <c r="D345" s="236" t="s">
        <v>193</v>
      </c>
      <c r="E345" s="237" t="s">
        <v>19</v>
      </c>
      <c r="F345" s="238" t="s">
        <v>554</v>
      </c>
      <c r="G345" s="235"/>
      <c r="H345" s="239">
        <v>60.332000000000001</v>
      </c>
      <c r="I345" s="240"/>
      <c r="J345" s="235"/>
      <c r="K345" s="235"/>
      <c r="L345" s="241"/>
      <c r="M345" s="242"/>
      <c r="N345" s="243"/>
      <c r="O345" s="243"/>
      <c r="P345" s="243"/>
      <c r="Q345" s="243"/>
      <c r="R345" s="243"/>
      <c r="S345" s="243"/>
      <c r="T345" s="244"/>
      <c r="U345" s="13"/>
      <c r="V345" s="13"/>
      <c r="W345" s="13"/>
      <c r="X345" s="13"/>
      <c r="Y345" s="13"/>
      <c r="Z345" s="13"/>
      <c r="AA345" s="13"/>
      <c r="AB345" s="13"/>
      <c r="AC345" s="13"/>
      <c r="AD345" s="13"/>
      <c r="AE345" s="13"/>
      <c r="AT345" s="245" t="s">
        <v>193</v>
      </c>
      <c r="AU345" s="245" t="s">
        <v>86</v>
      </c>
      <c r="AV345" s="13" t="s">
        <v>86</v>
      </c>
      <c r="AW345" s="13" t="s">
        <v>37</v>
      </c>
      <c r="AX345" s="13" t="s">
        <v>76</v>
      </c>
      <c r="AY345" s="245" t="s">
        <v>182</v>
      </c>
    </row>
    <row r="346" s="13" customFormat="1">
      <c r="A346" s="13"/>
      <c r="B346" s="234"/>
      <c r="C346" s="235"/>
      <c r="D346" s="236" t="s">
        <v>193</v>
      </c>
      <c r="E346" s="237" t="s">
        <v>19</v>
      </c>
      <c r="F346" s="238" t="s">
        <v>555</v>
      </c>
      <c r="G346" s="235"/>
      <c r="H346" s="239">
        <v>38.472999999999999</v>
      </c>
      <c r="I346" s="240"/>
      <c r="J346" s="235"/>
      <c r="K346" s="235"/>
      <c r="L346" s="241"/>
      <c r="M346" s="242"/>
      <c r="N346" s="243"/>
      <c r="O346" s="243"/>
      <c r="P346" s="243"/>
      <c r="Q346" s="243"/>
      <c r="R346" s="243"/>
      <c r="S346" s="243"/>
      <c r="T346" s="244"/>
      <c r="U346" s="13"/>
      <c r="V346" s="13"/>
      <c r="W346" s="13"/>
      <c r="X346" s="13"/>
      <c r="Y346" s="13"/>
      <c r="Z346" s="13"/>
      <c r="AA346" s="13"/>
      <c r="AB346" s="13"/>
      <c r="AC346" s="13"/>
      <c r="AD346" s="13"/>
      <c r="AE346" s="13"/>
      <c r="AT346" s="245" t="s">
        <v>193</v>
      </c>
      <c r="AU346" s="245" t="s">
        <v>86</v>
      </c>
      <c r="AV346" s="13" t="s">
        <v>86</v>
      </c>
      <c r="AW346" s="13" t="s">
        <v>37</v>
      </c>
      <c r="AX346" s="13" t="s">
        <v>76</v>
      </c>
      <c r="AY346" s="245" t="s">
        <v>182</v>
      </c>
    </row>
    <row r="347" s="15" customFormat="1">
      <c r="A347" s="15"/>
      <c r="B347" s="256"/>
      <c r="C347" s="257"/>
      <c r="D347" s="236" t="s">
        <v>193</v>
      </c>
      <c r="E347" s="258" t="s">
        <v>19</v>
      </c>
      <c r="F347" s="259" t="s">
        <v>202</v>
      </c>
      <c r="G347" s="257"/>
      <c r="H347" s="260">
        <v>98.805000000000007</v>
      </c>
      <c r="I347" s="261"/>
      <c r="J347" s="257"/>
      <c r="K347" s="257"/>
      <c r="L347" s="262"/>
      <c r="M347" s="263"/>
      <c r="N347" s="264"/>
      <c r="O347" s="264"/>
      <c r="P347" s="264"/>
      <c r="Q347" s="264"/>
      <c r="R347" s="264"/>
      <c r="S347" s="264"/>
      <c r="T347" s="265"/>
      <c r="U347" s="15"/>
      <c r="V347" s="15"/>
      <c r="W347" s="15"/>
      <c r="X347" s="15"/>
      <c r="Y347" s="15"/>
      <c r="Z347" s="15"/>
      <c r="AA347" s="15"/>
      <c r="AB347" s="15"/>
      <c r="AC347" s="15"/>
      <c r="AD347" s="15"/>
      <c r="AE347" s="15"/>
      <c r="AT347" s="266" t="s">
        <v>193</v>
      </c>
      <c r="AU347" s="266" t="s">
        <v>86</v>
      </c>
      <c r="AV347" s="15" t="s">
        <v>189</v>
      </c>
      <c r="AW347" s="15" t="s">
        <v>37</v>
      </c>
      <c r="AX347" s="15" t="s">
        <v>83</v>
      </c>
      <c r="AY347" s="266" t="s">
        <v>182</v>
      </c>
    </row>
    <row r="348" s="14" customFormat="1">
      <c r="A348" s="14"/>
      <c r="B348" s="246"/>
      <c r="C348" s="247"/>
      <c r="D348" s="236" t="s">
        <v>193</v>
      </c>
      <c r="E348" s="248" t="s">
        <v>19</v>
      </c>
      <c r="F348" s="249" t="s">
        <v>556</v>
      </c>
      <c r="G348" s="247"/>
      <c r="H348" s="248" t="s">
        <v>19</v>
      </c>
      <c r="I348" s="250"/>
      <c r="J348" s="247"/>
      <c r="K348" s="247"/>
      <c r="L348" s="251"/>
      <c r="M348" s="252"/>
      <c r="N348" s="253"/>
      <c r="O348" s="253"/>
      <c r="P348" s="253"/>
      <c r="Q348" s="253"/>
      <c r="R348" s="253"/>
      <c r="S348" s="253"/>
      <c r="T348" s="254"/>
      <c r="U348" s="14"/>
      <c r="V348" s="14"/>
      <c r="W348" s="14"/>
      <c r="X348" s="14"/>
      <c r="Y348" s="14"/>
      <c r="Z348" s="14"/>
      <c r="AA348" s="14"/>
      <c r="AB348" s="14"/>
      <c r="AC348" s="14"/>
      <c r="AD348" s="14"/>
      <c r="AE348" s="14"/>
      <c r="AT348" s="255" t="s">
        <v>193</v>
      </c>
      <c r="AU348" s="255" t="s">
        <v>86</v>
      </c>
      <c r="AV348" s="14" t="s">
        <v>83</v>
      </c>
      <c r="AW348" s="14" t="s">
        <v>37</v>
      </c>
      <c r="AX348" s="14" t="s">
        <v>76</v>
      </c>
      <c r="AY348" s="255" t="s">
        <v>182</v>
      </c>
    </row>
    <row r="349" s="2" customFormat="1" ht="21.75" customHeight="1">
      <c r="A349" s="42"/>
      <c r="B349" s="43"/>
      <c r="C349" s="216" t="s">
        <v>557</v>
      </c>
      <c r="D349" s="216" t="s">
        <v>184</v>
      </c>
      <c r="E349" s="217" t="s">
        <v>558</v>
      </c>
      <c r="F349" s="218" t="s">
        <v>559</v>
      </c>
      <c r="G349" s="219" t="s">
        <v>560</v>
      </c>
      <c r="H349" s="220">
        <v>32.770000000000003</v>
      </c>
      <c r="I349" s="221"/>
      <c r="J349" s="222">
        <f>ROUND(I349*H349,2)</f>
        <v>0</v>
      </c>
      <c r="K349" s="218" t="s">
        <v>188</v>
      </c>
      <c r="L349" s="48"/>
      <c r="M349" s="223" t="s">
        <v>19</v>
      </c>
      <c r="N349" s="224" t="s">
        <v>47</v>
      </c>
      <c r="O349" s="88"/>
      <c r="P349" s="225">
        <f>O349*H349</f>
        <v>0</v>
      </c>
      <c r="Q349" s="225">
        <v>0.10100000000000001</v>
      </c>
      <c r="R349" s="225">
        <f>Q349*H349</f>
        <v>3.3097700000000003</v>
      </c>
      <c r="S349" s="225">
        <v>0</v>
      </c>
      <c r="T349" s="226">
        <f>S349*H349</f>
        <v>0</v>
      </c>
      <c r="U349" s="42"/>
      <c r="V349" s="42"/>
      <c r="W349" s="42"/>
      <c r="X349" s="42"/>
      <c r="Y349" s="42"/>
      <c r="Z349" s="42"/>
      <c r="AA349" s="42"/>
      <c r="AB349" s="42"/>
      <c r="AC349" s="42"/>
      <c r="AD349" s="42"/>
      <c r="AE349" s="42"/>
      <c r="AR349" s="227" t="s">
        <v>189</v>
      </c>
      <c r="AT349" s="227" t="s">
        <v>184</v>
      </c>
      <c r="AU349" s="227" t="s">
        <v>86</v>
      </c>
      <c r="AY349" s="21" t="s">
        <v>182</v>
      </c>
      <c r="BE349" s="228">
        <f>IF(N349="základní",J349,0)</f>
        <v>0</v>
      </c>
      <c r="BF349" s="228">
        <f>IF(N349="snížená",J349,0)</f>
        <v>0</v>
      </c>
      <c r="BG349" s="228">
        <f>IF(N349="zákl. přenesená",J349,0)</f>
        <v>0</v>
      </c>
      <c r="BH349" s="228">
        <f>IF(N349="sníž. přenesená",J349,0)</f>
        <v>0</v>
      </c>
      <c r="BI349" s="228">
        <f>IF(N349="nulová",J349,0)</f>
        <v>0</v>
      </c>
      <c r="BJ349" s="21" t="s">
        <v>83</v>
      </c>
      <c r="BK349" s="228">
        <f>ROUND(I349*H349,2)</f>
        <v>0</v>
      </c>
      <c r="BL349" s="21" t="s">
        <v>189</v>
      </c>
      <c r="BM349" s="227" t="s">
        <v>561</v>
      </c>
    </row>
    <row r="350" s="2" customFormat="1">
      <c r="A350" s="42"/>
      <c r="B350" s="43"/>
      <c r="C350" s="44"/>
      <c r="D350" s="229" t="s">
        <v>191</v>
      </c>
      <c r="E350" s="44"/>
      <c r="F350" s="230" t="s">
        <v>562</v>
      </c>
      <c r="G350" s="44"/>
      <c r="H350" s="44"/>
      <c r="I350" s="231"/>
      <c r="J350" s="44"/>
      <c r="K350" s="44"/>
      <c r="L350" s="48"/>
      <c r="M350" s="232"/>
      <c r="N350" s="233"/>
      <c r="O350" s="88"/>
      <c r="P350" s="88"/>
      <c r="Q350" s="88"/>
      <c r="R350" s="88"/>
      <c r="S350" s="88"/>
      <c r="T350" s="89"/>
      <c r="U350" s="42"/>
      <c r="V350" s="42"/>
      <c r="W350" s="42"/>
      <c r="X350" s="42"/>
      <c r="Y350" s="42"/>
      <c r="Z350" s="42"/>
      <c r="AA350" s="42"/>
      <c r="AB350" s="42"/>
      <c r="AC350" s="42"/>
      <c r="AD350" s="42"/>
      <c r="AE350" s="42"/>
      <c r="AT350" s="21" t="s">
        <v>191</v>
      </c>
      <c r="AU350" s="21" t="s">
        <v>86</v>
      </c>
    </row>
    <row r="351" s="13" customFormat="1">
      <c r="A351" s="13"/>
      <c r="B351" s="234"/>
      <c r="C351" s="235"/>
      <c r="D351" s="236" t="s">
        <v>193</v>
      </c>
      <c r="E351" s="237" t="s">
        <v>19</v>
      </c>
      <c r="F351" s="238" t="s">
        <v>563</v>
      </c>
      <c r="G351" s="235"/>
      <c r="H351" s="239">
        <v>32.770000000000003</v>
      </c>
      <c r="I351" s="240"/>
      <c r="J351" s="235"/>
      <c r="K351" s="235"/>
      <c r="L351" s="241"/>
      <c r="M351" s="242"/>
      <c r="N351" s="243"/>
      <c r="O351" s="243"/>
      <c r="P351" s="243"/>
      <c r="Q351" s="243"/>
      <c r="R351" s="243"/>
      <c r="S351" s="243"/>
      <c r="T351" s="244"/>
      <c r="U351" s="13"/>
      <c r="V351" s="13"/>
      <c r="W351" s="13"/>
      <c r="X351" s="13"/>
      <c r="Y351" s="13"/>
      <c r="Z351" s="13"/>
      <c r="AA351" s="13"/>
      <c r="AB351" s="13"/>
      <c r="AC351" s="13"/>
      <c r="AD351" s="13"/>
      <c r="AE351" s="13"/>
      <c r="AT351" s="245" t="s">
        <v>193</v>
      </c>
      <c r="AU351" s="245" t="s">
        <v>86</v>
      </c>
      <c r="AV351" s="13" t="s">
        <v>86</v>
      </c>
      <c r="AW351" s="13" t="s">
        <v>37</v>
      </c>
      <c r="AX351" s="13" t="s">
        <v>83</v>
      </c>
      <c r="AY351" s="245" t="s">
        <v>182</v>
      </c>
    </row>
    <row r="352" s="2" customFormat="1" ht="16.5" customHeight="1">
      <c r="A352" s="42"/>
      <c r="B352" s="43"/>
      <c r="C352" s="216" t="s">
        <v>564</v>
      </c>
      <c r="D352" s="216" t="s">
        <v>184</v>
      </c>
      <c r="E352" s="217" t="s">
        <v>565</v>
      </c>
      <c r="F352" s="218" t="s">
        <v>566</v>
      </c>
      <c r="G352" s="219" t="s">
        <v>206</v>
      </c>
      <c r="H352" s="220">
        <v>0.084000000000000005</v>
      </c>
      <c r="I352" s="221"/>
      <c r="J352" s="222">
        <f>ROUND(I352*H352,2)</f>
        <v>0</v>
      </c>
      <c r="K352" s="218" t="s">
        <v>188</v>
      </c>
      <c r="L352" s="48"/>
      <c r="M352" s="223" t="s">
        <v>19</v>
      </c>
      <c r="N352" s="224" t="s">
        <v>47</v>
      </c>
      <c r="O352" s="88"/>
      <c r="P352" s="225">
        <f>O352*H352</f>
        <v>0</v>
      </c>
      <c r="Q352" s="225">
        <v>2.5018699999999998</v>
      </c>
      <c r="R352" s="225">
        <f>Q352*H352</f>
        <v>0.21015708</v>
      </c>
      <c r="S352" s="225">
        <v>0</v>
      </c>
      <c r="T352" s="226">
        <f>S352*H352</f>
        <v>0</v>
      </c>
      <c r="U352" s="42"/>
      <c r="V352" s="42"/>
      <c r="W352" s="42"/>
      <c r="X352" s="42"/>
      <c r="Y352" s="42"/>
      <c r="Z352" s="42"/>
      <c r="AA352" s="42"/>
      <c r="AB352" s="42"/>
      <c r="AC352" s="42"/>
      <c r="AD352" s="42"/>
      <c r="AE352" s="42"/>
      <c r="AR352" s="227" t="s">
        <v>189</v>
      </c>
      <c r="AT352" s="227" t="s">
        <v>184</v>
      </c>
      <c r="AU352" s="227" t="s">
        <v>86</v>
      </c>
      <c r="AY352" s="21" t="s">
        <v>182</v>
      </c>
      <c r="BE352" s="228">
        <f>IF(N352="základní",J352,0)</f>
        <v>0</v>
      </c>
      <c r="BF352" s="228">
        <f>IF(N352="snížená",J352,0)</f>
        <v>0</v>
      </c>
      <c r="BG352" s="228">
        <f>IF(N352="zákl. přenesená",J352,0)</f>
        <v>0</v>
      </c>
      <c r="BH352" s="228">
        <f>IF(N352="sníž. přenesená",J352,0)</f>
        <v>0</v>
      </c>
      <c r="BI352" s="228">
        <f>IF(N352="nulová",J352,0)</f>
        <v>0</v>
      </c>
      <c r="BJ352" s="21" t="s">
        <v>83</v>
      </c>
      <c r="BK352" s="228">
        <f>ROUND(I352*H352,2)</f>
        <v>0</v>
      </c>
      <c r="BL352" s="21" t="s">
        <v>189</v>
      </c>
      <c r="BM352" s="227" t="s">
        <v>567</v>
      </c>
    </row>
    <row r="353" s="2" customFormat="1">
      <c r="A353" s="42"/>
      <c r="B353" s="43"/>
      <c r="C353" s="44"/>
      <c r="D353" s="229" t="s">
        <v>191</v>
      </c>
      <c r="E353" s="44"/>
      <c r="F353" s="230" t="s">
        <v>568</v>
      </c>
      <c r="G353" s="44"/>
      <c r="H353" s="44"/>
      <c r="I353" s="231"/>
      <c r="J353" s="44"/>
      <c r="K353" s="44"/>
      <c r="L353" s="48"/>
      <c r="M353" s="232"/>
      <c r="N353" s="233"/>
      <c r="O353" s="88"/>
      <c r="P353" s="88"/>
      <c r="Q353" s="88"/>
      <c r="R353" s="88"/>
      <c r="S353" s="88"/>
      <c r="T353" s="89"/>
      <c r="U353" s="42"/>
      <c r="V353" s="42"/>
      <c r="W353" s="42"/>
      <c r="X353" s="42"/>
      <c r="Y353" s="42"/>
      <c r="Z353" s="42"/>
      <c r="AA353" s="42"/>
      <c r="AB353" s="42"/>
      <c r="AC353" s="42"/>
      <c r="AD353" s="42"/>
      <c r="AE353" s="42"/>
      <c r="AT353" s="21" t="s">
        <v>191</v>
      </c>
      <c r="AU353" s="21" t="s">
        <v>86</v>
      </c>
    </row>
    <row r="354" s="13" customFormat="1">
      <c r="A354" s="13"/>
      <c r="B354" s="234"/>
      <c r="C354" s="235"/>
      <c r="D354" s="236" t="s">
        <v>193</v>
      </c>
      <c r="E354" s="237" t="s">
        <v>19</v>
      </c>
      <c r="F354" s="238" t="s">
        <v>569</v>
      </c>
      <c r="G354" s="235"/>
      <c r="H354" s="239">
        <v>0.037999999999999999</v>
      </c>
      <c r="I354" s="240"/>
      <c r="J354" s="235"/>
      <c r="K354" s="235"/>
      <c r="L354" s="241"/>
      <c r="M354" s="242"/>
      <c r="N354" s="243"/>
      <c r="O354" s="243"/>
      <c r="P354" s="243"/>
      <c r="Q354" s="243"/>
      <c r="R354" s="243"/>
      <c r="S354" s="243"/>
      <c r="T354" s="244"/>
      <c r="U354" s="13"/>
      <c r="V354" s="13"/>
      <c r="W354" s="13"/>
      <c r="X354" s="13"/>
      <c r="Y354" s="13"/>
      <c r="Z354" s="13"/>
      <c r="AA354" s="13"/>
      <c r="AB354" s="13"/>
      <c r="AC354" s="13"/>
      <c r="AD354" s="13"/>
      <c r="AE354" s="13"/>
      <c r="AT354" s="245" t="s">
        <v>193</v>
      </c>
      <c r="AU354" s="245" t="s">
        <v>86</v>
      </c>
      <c r="AV354" s="13" t="s">
        <v>86</v>
      </c>
      <c r="AW354" s="13" t="s">
        <v>37</v>
      </c>
      <c r="AX354" s="13" t="s">
        <v>76</v>
      </c>
      <c r="AY354" s="245" t="s">
        <v>182</v>
      </c>
    </row>
    <row r="355" s="13" customFormat="1">
      <c r="A355" s="13"/>
      <c r="B355" s="234"/>
      <c r="C355" s="235"/>
      <c r="D355" s="236" t="s">
        <v>193</v>
      </c>
      <c r="E355" s="237" t="s">
        <v>19</v>
      </c>
      <c r="F355" s="238" t="s">
        <v>570</v>
      </c>
      <c r="G355" s="235"/>
      <c r="H355" s="239">
        <v>0.045999999999999999</v>
      </c>
      <c r="I355" s="240"/>
      <c r="J355" s="235"/>
      <c r="K355" s="235"/>
      <c r="L355" s="241"/>
      <c r="M355" s="242"/>
      <c r="N355" s="243"/>
      <c r="O355" s="243"/>
      <c r="P355" s="243"/>
      <c r="Q355" s="243"/>
      <c r="R355" s="243"/>
      <c r="S355" s="243"/>
      <c r="T355" s="244"/>
      <c r="U355" s="13"/>
      <c r="V355" s="13"/>
      <c r="W355" s="13"/>
      <c r="X355" s="13"/>
      <c r="Y355" s="13"/>
      <c r="Z355" s="13"/>
      <c r="AA355" s="13"/>
      <c r="AB355" s="13"/>
      <c r="AC355" s="13"/>
      <c r="AD355" s="13"/>
      <c r="AE355" s="13"/>
      <c r="AT355" s="245" t="s">
        <v>193</v>
      </c>
      <c r="AU355" s="245" t="s">
        <v>86</v>
      </c>
      <c r="AV355" s="13" t="s">
        <v>86</v>
      </c>
      <c r="AW355" s="13" t="s">
        <v>37</v>
      </c>
      <c r="AX355" s="13" t="s">
        <v>76</v>
      </c>
      <c r="AY355" s="245" t="s">
        <v>182</v>
      </c>
    </row>
    <row r="356" s="15" customFormat="1">
      <c r="A356" s="15"/>
      <c r="B356" s="256"/>
      <c r="C356" s="257"/>
      <c r="D356" s="236" t="s">
        <v>193</v>
      </c>
      <c r="E356" s="258" t="s">
        <v>19</v>
      </c>
      <c r="F356" s="259" t="s">
        <v>202</v>
      </c>
      <c r="G356" s="257"/>
      <c r="H356" s="260">
        <v>0.084000000000000005</v>
      </c>
      <c r="I356" s="261"/>
      <c r="J356" s="257"/>
      <c r="K356" s="257"/>
      <c r="L356" s="262"/>
      <c r="M356" s="263"/>
      <c r="N356" s="264"/>
      <c r="O356" s="264"/>
      <c r="P356" s="264"/>
      <c r="Q356" s="264"/>
      <c r="R356" s="264"/>
      <c r="S356" s="264"/>
      <c r="T356" s="265"/>
      <c r="U356" s="15"/>
      <c r="V356" s="15"/>
      <c r="W356" s="15"/>
      <c r="X356" s="15"/>
      <c r="Y356" s="15"/>
      <c r="Z356" s="15"/>
      <c r="AA356" s="15"/>
      <c r="AB356" s="15"/>
      <c r="AC356" s="15"/>
      <c r="AD356" s="15"/>
      <c r="AE356" s="15"/>
      <c r="AT356" s="266" t="s">
        <v>193</v>
      </c>
      <c r="AU356" s="266" t="s">
        <v>86</v>
      </c>
      <c r="AV356" s="15" t="s">
        <v>189</v>
      </c>
      <c r="AW356" s="15" t="s">
        <v>37</v>
      </c>
      <c r="AX356" s="15" t="s">
        <v>83</v>
      </c>
      <c r="AY356" s="266" t="s">
        <v>182</v>
      </c>
    </row>
    <row r="357" s="2" customFormat="1" ht="16.5" customHeight="1">
      <c r="A357" s="42"/>
      <c r="B357" s="43"/>
      <c r="C357" s="216" t="s">
        <v>571</v>
      </c>
      <c r="D357" s="216" t="s">
        <v>184</v>
      </c>
      <c r="E357" s="217" t="s">
        <v>572</v>
      </c>
      <c r="F357" s="218" t="s">
        <v>573</v>
      </c>
      <c r="G357" s="219" t="s">
        <v>187</v>
      </c>
      <c r="H357" s="220">
        <v>0.80000000000000004</v>
      </c>
      <c r="I357" s="221"/>
      <c r="J357" s="222">
        <f>ROUND(I357*H357,2)</f>
        <v>0</v>
      </c>
      <c r="K357" s="218" t="s">
        <v>188</v>
      </c>
      <c r="L357" s="48"/>
      <c r="M357" s="223" t="s">
        <v>19</v>
      </c>
      <c r="N357" s="224" t="s">
        <v>47</v>
      </c>
      <c r="O357" s="88"/>
      <c r="P357" s="225">
        <f>O357*H357</f>
        <v>0</v>
      </c>
      <c r="Q357" s="225">
        <v>0.0027499999999999998</v>
      </c>
      <c r="R357" s="225">
        <f>Q357*H357</f>
        <v>0.0022000000000000001</v>
      </c>
      <c r="S357" s="225">
        <v>0</v>
      </c>
      <c r="T357" s="226">
        <f>S357*H357</f>
        <v>0</v>
      </c>
      <c r="U357" s="42"/>
      <c r="V357" s="42"/>
      <c r="W357" s="42"/>
      <c r="X357" s="42"/>
      <c r="Y357" s="42"/>
      <c r="Z357" s="42"/>
      <c r="AA357" s="42"/>
      <c r="AB357" s="42"/>
      <c r="AC357" s="42"/>
      <c r="AD357" s="42"/>
      <c r="AE357" s="42"/>
      <c r="AR357" s="227" t="s">
        <v>189</v>
      </c>
      <c r="AT357" s="227" t="s">
        <v>184</v>
      </c>
      <c r="AU357" s="227" t="s">
        <v>86</v>
      </c>
      <c r="AY357" s="21" t="s">
        <v>182</v>
      </c>
      <c r="BE357" s="228">
        <f>IF(N357="základní",J357,0)</f>
        <v>0</v>
      </c>
      <c r="BF357" s="228">
        <f>IF(N357="snížená",J357,0)</f>
        <v>0</v>
      </c>
      <c r="BG357" s="228">
        <f>IF(N357="zákl. přenesená",J357,0)</f>
        <v>0</v>
      </c>
      <c r="BH357" s="228">
        <f>IF(N357="sníž. přenesená",J357,0)</f>
        <v>0</v>
      </c>
      <c r="BI357" s="228">
        <f>IF(N357="nulová",J357,0)</f>
        <v>0</v>
      </c>
      <c r="BJ357" s="21" t="s">
        <v>83</v>
      </c>
      <c r="BK357" s="228">
        <f>ROUND(I357*H357,2)</f>
        <v>0</v>
      </c>
      <c r="BL357" s="21" t="s">
        <v>189</v>
      </c>
      <c r="BM357" s="227" t="s">
        <v>574</v>
      </c>
    </row>
    <row r="358" s="2" customFormat="1">
      <c r="A358" s="42"/>
      <c r="B358" s="43"/>
      <c r="C358" s="44"/>
      <c r="D358" s="229" t="s">
        <v>191</v>
      </c>
      <c r="E358" s="44"/>
      <c r="F358" s="230" t="s">
        <v>575</v>
      </c>
      <c r="G358" s="44"/>
      <c r="H358" s="44"/>
      <c r="I358" s="231"/>
      <c r="J358" s="44"/>
      <c r="K358" s="44"/>
      <c r="L358" s="48"/>
      <c r="M358" s="232"/>
      <c r="N358" s="233"/>
      <c r="O358" s="88"/>
      <c r="P358" s="88"/>
      <c r="Q358" s="88"/>
      <c r="R358" s="88"/>
      <c r="S358" s="88"/>
      <c r="T358" s="89"/>
      <c r="U358" s="42"/>
      <c r="V358" s="42"/>
      <c r="W358" s="42"/>
      <c r="X358" s="42"/>
      <c r="Y358" s="42"/>
      <c r="Z358" s="42"/>
      <c r="AA358" s="42"/>
      <c r="AB358" s="42"/>
      <c r="AC358" s="42"/>
      <c r="AD358" s="42"/>
      <c r="AE358" s="42"/>
      <c r="AT358" s="21" t="s">
        <v>191</v>
      </c>
      <c r="AU358" s="21" t="s">
        <v>86</v>
      </c>
    </row>
    <row r="359" s="13" customFormat="1">
      <c r="A359" s="13"/>
      <c r="B359" s="234"/>
      <c r="C359" s="235"/>
      <c r="D359" s="236" t="s">
        <v>193</v>
      </c>
      <c r="E359" s="237" t="s">
        <v>19</v>
      </c>
      <c r="F359" s="238" t="s">
        <v>576</v>
      </c>
      <c r="G359" s="235"/>
      <c r="H359" s="239">
        <v>0.80000000000000004</v>
      </c>
      <c r="I359" s="240"/>
      <c r="J359" s="235"/>
      <c r="K359" s="235"/>
      <c r="L359" s="241"/>
      <c r="M359" s="242"/>
      <c r="N359" s="243"/>
      <c r="O359" s="243"/>
      <c r="P359" s="243"/>
      <c r="Q359" s="243"/>
      <c r="R359" s="243"/>
      <c r="S359" s="243"/>
      <c r="T359" s="244"/>
      <c r="U359" s="13"/>
      <c r="V359" s="13"/>
      <c r="W359" s="13"/>
      <c r="X359" s="13"/>
      <c r="Y359" s="13"/>
      <c r="Z359" s="13"/>
      <c r="AA359" s="13"/>
      <c r="AB359" s="13"/>
      <c r="AC359" s="13"/>
      <c r="AD359" s="13"/>
      <c r="AE359" s="13"/>
      <c r="AT359" s="245" t="s">
        <v>193</v>
      </c>
      <c r="AU359" s="245" t="s">
        <v>86</v>
      </c>
      <c r="AV359" s="13" t="s">
        <v>86</v>
      </c>
      <c r="AW359" s="13" t="s">
        <v>37</v>
      </c>
      <c r="AX359" s="13" t="s">
        <v>83</v>
      </c>
      <c r="AY359" s="245" t="s">
        <v>182</v>
      </c>
    </row>
    <row r="360" s="2" customFormat="1" ht="16.5" customHeight="1">
      <c r="A360" s="42"/>
      <c r="B360" s="43"/>
      <c r="C360" s="216" t="s">
        <v>577</v>
      </c>
      <c r="D360" s="216" t="s">
        <v>184</v>
      </c>
      <c r="E360" s="217" t="s">
        <v>578</v>
      </c>
      <c r="F360" s="218" t="s">
        <v>579</v>
      </c>
      <c r="G360" s="219" t="s">
        <v>187</v>
      </c>
      <c r="H360" s="220">
        <v>0.80000000000000004</v>
      </c>
      <c r="I360" s="221"/>
      <c r="J360" s="222">
        <f>ROUND(I360*H360,2)</f>
        <v>0</v>
      </c>
      <c r="K360" s="218" t="s">
        <v>188</v>
      </c>
      <c r="L360" s="48"/>
      <c r="M360" s="223" t="s">
        <v>19</v>
      </c>
      <c r="N360" s="224" t="s">
        <v>47</v>
      </c>
      <c r="O360" s="88"/>
      <c r="P360" s="225">
        <f>O360*H360</f>
        <v>0</v>
      </c>
      <c r="Q360" s="225">
        <v>0</v>
      </c>
      <c r="R360" s="225">
        <f>Q360*H360</f>
        <v>0</v>
      </c>
      <c r="S360" s="225">
        <v>0</v>
      </c>
      <c r="T360" s="226">
        <f>S360*H360</f>
        <v>0</v>
      </c>
      <c r="U360" s="42"/>
      <c r="V360" s="42"/>
      <c r="W360" s="42"/>
      <c r="X360" s="42"/>
      <c r="Y360" s="42"/>
      <c r="Z360" s="42"/>
      <c r="AA360" s="42"/>
      <c r="AB360" s="42"/>
      <c r="AC360" s="42"/>
      <c r="AD360" s="42"/>
      <c r="AE360" s="42"/>
      <c r="AR360" s="227" t="s">
        <v>189</v>
      </c>
      <c r="AT360" s="227" t="s">
        <v>184</v>
      </c>
      <c r="AU360" s="227" t="s">
        <v>86</v>
      </c>
      <c r="AY360" s="21" t="s">
        <v>182</v>
      </c>
      <c r="BE360" s="228">
        <f>IF(N360="základní",J360,0)</f>
        <v>0</v>
      </c>
      <c r="BF360" s="228">
        <f>IF(N360="snížená",J360,0)</f>
        <v>0</v>
      </c>
      <c r="BG360" s="228">
        <f>IF(N360="zákl. přenesená",J360,0)</f>
        <v>0</v>
      </c>
      <c r="BH360" s="228">
        <f>IF(N360="sníž. přenesená",J360,0)</f>
        <v>0</v>
      </c>
      <c r="BI360" s="228">
        <f>IF(N360="nulová",J360,0)</f>
        <v>0</v>
      </c>
      <c r="BJ360" s="21" t="s">
        <v>83</v>
      </c>
      <c r="BK360" s="228">
        <f>ROUND(I360*H360,2)</f>
        <v>0</v>
      </c>
      <c r="BL360" s="21" t="s">
        <v>189</v>
      </c>
      <c r="BM360" s="227" t="s">
        <v>580</v>
      </c>
    </row>
    <row r="361" s="2" customFormat="1">
      <c r="A361" s="42"/>
      <c r="B361" s="43"/>
      <c r="C361" s="44"/>
      <c r="D361" s="229" t="s">
        <v>191</v>
      </c>
      <c r="E361" s="44"/>
      <c r="F361" s="230" t="s">
        <v>581</v>
      </c>
      <c r="G361" s="44"/>
      <c r="H361" s="44"/>
      <c r="I361" s="231"/>
      <c r="J361" s="44"/>
      <c r="K361" s="44"/>
      <c r="L361" s="48"/>
      <c r="M361" s="232"/>
      <c r="N361" s="233"/>
      <c r="O361" s="88"/>
      <c r="P361" s="88"/>
      <c r="Q361" s="88"/>
      <c r="R361" s="88"/>
      <c r="S361" s="88"/>
      <c r="T361" s="89"/>
      <c r="U361" s="42"/>
      <c r="V361" s="42"/>
      <c r="W361" s="42"/>
      <c r="X361" s="42"/>
      <c r="Y361" s="42"/>
      <c r="Z361" s="42"/>
      <c r="AA361" s="42"/>
      <c r="AB361" s="42"/>
      <c r="AC361" s="42"/>
      <c r="AD361" s="42"/>
      <c r="AE361" s="42"/>
      <c r="AT361" s="21" t="s">
        <v>191</v>
      </c>
      <c r="AU361" s="21" t="s">
        <v>86</v>
      </c>
    </row>
    <row r="362" s="13" customFormat="1">
      <c r="A362" s="13"/>
      <c r="B362" s="234"/>
      <c r="C362" s="235"/>
      <c r="D362" s="236" t="s">
        <v>193</v>
      </c>
      <c r="E362" s="237" t="s">
        <v>19</v>
      </c>
      <c r="F362" s="238" t="s">
        <v>582</v>
      </c>
      <c r="G362" s="235"/>
      <c r="H362" s="239">
        <v>0.80000000000000004</v>
      </c>
      <c r="I362" s="240"/>
      <c r="J362" s="235"/>
      <c r="K362" s="235"/>
      <c r="L362" s="241"/>
      <c r="M362" s="242"/>
      <c r="N362" s="243"/>
      <c r="O362" s="243"/>
      <c r="P362" s="243"/>
      <c r="Q362" s="243"/>
      <c r="R362" s="243"/>
      <c r="S362" s="243"/>
      <c r="T362" s="244"/>
      <c r="U362" s="13"/>
      <c r="V362" s="13"/>
      <c r="W362" s="13"/>
      <c r="X362" s="13"/>
      <c r="Y362" s="13"/>
      <c r="Z362" s="13"/>
      <c r="AA362" s="13"/>
      <c r="AB362" s="13"/>
      <c r="AC362" s="13"/>
      <c r="AD362" s="13"/>
      <c r="AE362" s="13"/>
      <c r="AT362" s="245" t="s">
        <v>193</v>
      </c>
      <c r="AU362" s="245" t="s">
        <v>86</v>
      </c>
      <c r="AV362" s="13" t="s">
        <v>86</v>
      </c>
      <c r="AW362" s="13" t="s">
        <v>37</v>
      </c>
      <c r="AX362" s="13" t="s">
        <v>83</v>
      </c>
      <c r="AY362" s="245" t="s">
        <v>182</v>
      </c>
    </row>
    <row r="363" s="2" customFormat="1" ht="16.5" customHeight="1">
      <c r="A363" s="42"/>
      <c r="B363" s="43"/>
      <c r="C363" s="216" t="s">
        <v>583</v>
      </c>
      <c r="D363" s="216" t="s">
        <v>184</v>
      </c>
      <c r="E363" s="217" t="s">
        <v>584</v>
      </c>
      <c r="F363" s="218" t="s">
        <v>585</v>
      </c>
      <c r="G363" s="219" t="s">
        <v>187</v>
      </c>
      <c r="H363" s="220">
        <v>0.29999999999999999</v>
      </c>
      <c r="I363" s="221"/>
      <c r="J363" s="222">
        <f>ROUND(I363*H363,2)</f>
        <v>0</v>
      </c>
      <c r="K363" s="218" t="s">
        <v>188</v>
      </c>
      <c r="L363" s="48"/>
      <c r="M363" s="223" t="s">
        <v>19</v>
      </c>
      <c r="N363" s="224" t="s">
        <v>47</v>
      </c>
      <c r="O363" s="88"/>
      <c r="P363" s="225">
        <f>O363*H363</f>
        <v>0</v>
      </c>
      <c r="Q363" s="225">
        <v>0.00346</v>
      </c>
      <c r="R363" s="225">
        <f>Q363*H363</f>
        <v>0.0010379999999999999</v>
      </c>
      <c r="S363" s="225">
        <v>0</v>
      </c>
      <c r="T363" s="226">
        <f>S363*H363</f>
        <v>0</v>
      </c>
      <c r="U363" s="42"/>
      <c r="V363" s="42"/>
      <c r="W363" s="42"/>
      <c r="X363" s="42"/>
      <c r="Y363" s="42"/>
      <c r="Z363" s="42"/>
      <c r="AA363" s="42"/>
      <c r="AB363" s="42"/>
      <c r="AC363" s="42"/>
      <c r="AD363" s="42"/>
      <c r="AE363" s="42"/>
      <c r="AR363" s="227" t="s">
        <v>189</v>
      </c>
      <c r="AT363" s="227" t="s">
        <v>184</v>
      </c>
      <c r="AU363" s="227" t="s">
        <v>86</v>
      </c>
      <c r="AY363" s="21" t="s">
        <v>182</v>
      </c>
      <c r="BE363" s="228">
        <f>IF(N363="základní",J363,0)</f>
        <v>0</v>
      </c>
      <c r="BF363" s="228">
        <f>IF(N363="snížená",J363,0)</f>
        <v>0</v>
      </c>
      <c r="BG363" s="228">
        <f>IF(N363="zákl. přenesená",J363,0)</f>
        <v>0</v>
      </c>
      <c r="BH363" s="228">
        <f>IF(N363="sníž. přenesená",J363,0)</f>
        <v>0</v>
      </c>
      <c r="BI363" s="228">
        <f>IF(N363="nulová",J363,0)</f>
        <v>0</v>
      </c>
      <c r="BJ363" s="21" t="s">
        <v>83</v>
      </c>
      <c r="BK363" s="228">
        <f>ROUND(I363*H363,2)</f>
        <v>0</v>
      </c>
      <c r="BL363" s="21" t="s">
        <v>189</v>
      </c>
      <c r="BM363" s="227" t="s">
        <v>586</v>
      </c>
    </row>
    <row r="364" s="2" customFormat="1">
      <c r="A364" s="42"/>
      <c r="B364" s="43"/>
      <c r="C364" s="44"/>
      <c r="D364" s="229" t="s">
        <v>191</v>
      </c>
      <c r="E364" s="44"/>
      <c r="F364" s="230" t="s">
        <v>587</v>
      </c>
      <c r="G364" s="44"/>
      <c r="H364" s="44"/>
      <c r="I364" s="231"/>
      <c r="J364" s="44"/>
      <c r="K364" s="44"/>
      <c r="L364" s="48"/>
      <c r="M364" s="232"/>
      <c r="N364" s="233"/>
      <c r="O364" s="88"/>
      <c r="P364" s="88"/>
      <c r="Q364" s="88"/>
      <c r="R364" s="88"/>
      <c r="S364" s="88"/>
      <c r="T364" s="89"/>
      <c r="U364" s="42"/>
      <c r="V364" s="42"/>
      <c r="W364" s="42"/>
      <c r="X364" s="42"/>
      <c r="Y364" s="42"/>
      <c r="Z364" s="42"/>
      <c r="AA364" s="42"/>
      <c r="AB364" s="42"/>
      <c r="AC364" s="42"/>
      <c r="AD364" s="42"/>
      <c r="AE364" s="42"/>
      <c r="AT364" s="21" t="s">
        <v>191</v>
      </c>
      <c r="AU364" s="21" t="s">
        <v>86</v>
      </c>
    </row>
    <row r="365" s="13" customFormat="1">
      <c r="A365" s="13"/>
      <c r="B365" s="234"/>
      <c r="C365" s="235"/>
      <c r="D365" s="236" t="s">
        <v>193</v>
      </c>
      <c r="E365" s="237" t="s">
        <v>19</v>
      </c>
      <c r="F365" s="238" t="s">
        <v>588</v>
      </c>
      <c r="G365" s="235"/>
      <c r="H365" s="239">
        <v>0.29999999999999999</v>
      </c>
      <c r="I365" s="240"/>
      <c r="J365" s="235"/>
      <c r="K365" s="235"/>
      <c r="L365" s="241"/>
      <c r="M365" s="242"/>
      <c r="N365" s="243"/>
      <c r="O365" s="243"/>
      <c r="P365" s="243"/>
      <c r="Q365" s="243"/>
      <c r="R365" s="243"/>
      <c r="S365" s="243"/>
      <c r="T365" s="244"/>
      <c r="U365" s="13"/>
      <c r="V365" s="13"/>
      <c r="W365" s="13"/>
      <c r="X365" s="13"/>
      <c r="Y365" s="13"/>
      <c r="Z365" s="13"/>
      <c r="AA365" s="13"/>
      <c r="AB365" s="13"/>
      <c r="AC365" s="13"/>
      <c r="AD365" s="13"/>
      <c r="AE365" s="13"/>
      <c r="AT365" s="245" t="s">
        <v>193</v>
      </c>
      <c r="AU365" s="245" t="s">
        <v>86</v>
      </c>
      <c r="AV365" s="13" t="s">
        <v>86</v>
      </c>
      <c r="AW365" s="13" t="s">
        <v>37</v>
      </c>
      <c r="AX365" s="13" t="s">
        <v>83</v>
      </c>
      <c r="AY365" s="245" t="s">
        <v>182</v>
      </c>
    </row>
    <row r="366" s="2" customFormat="1" ht="16.5" customHeight="1">
      <c r="A366" s="42"/>
      <c r="B366" s="43"/>
      <c r="C366" s="216" t="s">
        <v>589</v>
      </c>
      <c r="D366" s="216" t="s">
        <v>184</v>
      </c>
      <c r="E366" s="217" t="s">
        <v>590</v>
      </c>
      <c r="F366" s="218" t="s">
        <v>591</v>
      </c>
      <c r="G366" s="219" t="s">
        <v>187</v>
      </c>
      <c r="H366" s="220">
        <v>0.29999999999999999</v>
      </c>
      <c r="I366" s="221"/>
      <c r="J366" s="222">
        <f>ROUND(I366*H366,2)</f>
        <v>0</v>
      </c>
      <c r="K366" s="218" t="s">
        <v>188</v>
      </c>
      <c r="L366" s="48"/>
      <c r="M366" s="223" t="s">
        <v>19</v>
      </c>
      <c r="N366" s="224" t="s">
        <v>47</v>
      </c>
      <c r="O366" s="88"/>
      <c r="P366" s="225">
        <f>O366*H366</f>
        <v>0</v>
      </c>
      <c r="Q366" s="225">
        <v>0</v>
      </c>
      <c r="R366" s="225">
        <f>Q366*H366</f>
        <v>0</v>
      </c>
      <c r="S366" s="225">
        <v>0</v>
      </c>
      <c r="T366" s="226">
        <f>S366*H366</f>
        <v>0</v>
      </c>
      <c r="U366" s="42"/>
      <c r="V366" s="42"/>
      <c r="W366" s="42"/>
      <c r="X366" s="42"/>
      <c r="Y366" s="42"/>
      <c r="Z366" s="42"/>
      <c r="AA366" s="42"/>
      <c r="AB366" s="42"/>
      <c r="AC366" s="42"/>
      <c r="AD366" s="42"/>
      <c r="AE366" s="42"/>
      <c r="AR366" s="227" t="s">
        <v>189</v>
      </c>
      <c r="AT366" s="227" t="s">
        <v>184</v>
      </c>
      <c r="AU366" s="227" t="s">
        <v>86</v>
      </c>
      <c r="AY366" s="21" t="s">
        <v>182</v>
      </c>
      <c r="BE366" s="228">
        <f>IF(N366="základní",J366,0)</f>
        <v>0</v>
      </c>
      <c r="BF366" s="228">
        <f>IF(N366="snížená",J366,0)</f>
        <v>0</v>
      </c>
      <c r="BG366" s="228">
        <f>IF(N366="zákl. přenesená",J366,0)</f>
        <v>0</v>
      </c>
      <c r="BH366" s="228">
        <f>IF(N366="sníž. přenesená",J366,0)</f>
        <v>0</v>
      </c>
      <c r="BI366" s="228">
        <f>IF(N366="nulová",J366,0)</f>
        <v>0</v>
      </c>
      <c r="BJ366" s="21" t="s">
        <v>83</v>
      </c>
      <c r="BK366" s="228">
        <f>ROUND(I366*H366,2)</f>
        <v>0</v>
      </c>
      <c r="BL366" s="21" t="s">
        <v>189</v>
      </c>
      <c r="BM366" s="227" t="s">
        <v>592</v>
      </c>
    </row>
    <row r="367" s="2" customFormat="1">
      <c r="A367" s="42"/>
      <c r="B367" s="43"/>
      <c r="C367" s="44"/>
      <c r="D367" s="229" t="s">
        <v>191</v>
      </c>
      <c r="E367" s="44"/>
      <c r="F367" s="230" t="s">
        <v>593</v>
      </c>
      <c r="G367" s="44"/>
      <c r="H367" s="44"/>
      <c r="I367" s="231"/>
      <c r="J367" s="44"/>
      <c r="K367" s="44"/>
      <c r="L367" s="48"/>
      <c r="M367" s="232"/>
      <c r="N367" s="233"/>
      <c r="O367" s="88"/>
      <c r="P367" s="88"/>
      <c r="Q367" s="88"/>
      <c r="R367" s="88"/>
      <c r="S367" s="88"/>
      <c r="T367" s="89"/>
      <c r="U367" s="42"/>
      <c r="V367" s="42"/>
      <c r="W367" s="42"/>
      <c r="X367" s="42"/>
      <c r="Y367" s="42"/>
      <c r="Z367" s="42"/>
      <c r="AA367" s="42"/>
      <c r="AB367" s="42"/>
      <c r="AC367" s="42"/>
      <c r="AD367" s="42"/>
      <c r="AE367" s="42"/>
      <c r="AT367" s="21" t="s">
        <v>191</v>
      </c>
      <c r="AU367" s="21" t="s">
        <v>86</v>
      </c>
    </row>
    <row r="368" s="13" customFormat="1">
      <c r="A368" s="13"/>
      <c r="B368" s="234"/>
      <c r="C368" s="235"/>
      <c r="D368" s="236" t="s">
        <v>193</v>
      </c>
      <c r="E368" s="237" t="s">
        <v>19</v>
      </c>
      <c r="F368" s="238" t="s">
        <v>594</v>
      </c>
      <c r="G368" s="235"/>
      <c r="H368" s="239">
        <v>0.29999999999999999</v>
      </c>
      <c r="I368" s="240"/>
      <c r="J368" s="235"/>
      <c r="K368" s="235"/>
      <c r="L368" s="241"/>
      <c r="M368" s="242"/>
      <c r="N368" s="243"/>
      <c r="O368" s="243"/>
      <c r="P368" s="243"/>
      <c r="Q368" s="243"/>
      <c r="R368" s="243"/>
      <c r="S368" s="243"/>
      <c r="T368" s="244"/>
      <c r="U368" s="13"/>
      <c r="V368" s="13"/>
      <c r="W368" s="13"/>
      <c r="X368" s="13"/>
      <c r="Y368" s="13"/>
      <c r="Z368" s="13"/>
      <c r="AA368" s="13"/>
      <c r="AB368" s="13"/>
      <c r="AC368" s="13"/>
      <c r="AD368" s="13"/>
      <c r="AE368" s="13"/>
      <c r="AT368" s="245" t="s">
        <v>193</v>
      </c>
      <c r="AU368" s="245" t="s">
        <v>86</v>
      </c>
      <c r="AV368" s="13" t="s">
        <v>86</v>
      </c>
      <c r="AW368" s="13" t="s">
        <v>37</v>
      </c>
      <c r="AX368" s="13" t="s">
        <v>83</v>
      </c>
      <c r="AY368" s="245" t="s">
        <v>182</v>
      </c>
    </row>
    <row r="369" s="2" customFormat="1" ht="21.75" customHeight="1">
      <c r="A369" s="42"/>
      <c r="B369" s="43"/>
      <c r="C369" s="216" t="s">
        <v>595</v>
      </c>
      <c r="D369" s="216" t="s">
        <v>184</v>
      </c>
      <c r="E369" s="217" t="s">
        <v>596</v>
      </c>
      <c r="F369" s="218" t="s">
        <v>597</v>
      </c>
      <c r="G369" s="219" t="s">
        <v>598</v>
      </c>
      <c r="H369" s="220">
        <v>8</v>
      </c>
      <c r="I369" s="221"/>
      <c r="J369" s="222">
        <f>ROUND(I369*H369,2)</f>
        <v>0</v>
      </c>
      <c r="K369" s="218" t="s">
        <v>188</v>
      </c>
      <c r="L369" s="48"/>
      <c r="M369" s="223" t="s">
        <v>19</v>
      </c>
      <c r="N369" s="224" t="s">
        <v>47</v>
      </c>
      <c r="O369" s="88"/>
      <c r="P369" s="225">
        <f>O369*H369</f>
        <v>0</v>
      </c>
      <c r="Q369" s="225">
        <v>0.054550000000000001</v>
      </c>
      <c r="R369" s="225">
        <f>Q369*H369</f>
        <v>0.43640000000000001</v>
      </c>
      <c r="S369" s="225">
        <v>0</v>
      </c>
      <c r="T369" s="226">
        <f>S369*H369</f>
        <v>0</v>
      </c>
      <c r="U369" s="42"/>
      <c r="V369" s="42"/>
      <c r="W369" s="42"/>
      <c r="X369" s="42"/>
      <c r="Y369" s="42"/>
      <c r="Z369" s="42"/>
      <c r="AA369" s="42"/>
      <c r="AB369" s="42"/>
      <c r="AC369" s="42"/>
      <c r="AD369" s="42"/>
      <c r="AE369" s="42"/>
      <c r="AR369" s="227" t="s">
        <v>189</v>
      </c>
      <c r="AT369" s="227" t="s">
        <v>184</v>
      </c>
      <c r="AU369" s="227" t="s">
        <v>86</v>
      </c>
      <c r="AY369" s="21" t="s">
        <v>182</v>
      </c>
      <c r="BE369" s="228">
        <f>IF(N369="základní",J369,0)</f>
        <v>0</v>
      </c>
      <c r="BF369" s="228">
        <f>IF(N369="snížená",J369,0)</f>
        <v>0</v>
      </c>
      <c r="BG369" s="228">
        <f>IF(N369="zákl. přenesená",J369,0)</f>
        <v>0</v>
      </c>
      <c r="BH369" s="228">
        <f>IF(N369="sníž. přenesená",J369,0)</f>
        <v>0</v>
      </c>
      <c r="BI369" s="228">
        <f>IF(N369="nulová",J369,0)</f>
        <v>0</v>
      </c>
      <c r="BJ369" s="21" t="s">
        <v>83</v>
      </c>
      <c r="BK369" s="228">
        <f>ROUND(I369*H369,2)</f>
        <v>0</v>
      </c>
      <c r="BL369" s="21" t="s">
        <v>189</v>
      </c>
      <c r="BM369" s="227" t="s">
        <v>599</v>
      </c>
    </row>
    <row r="370" s="2" customFormat="1">
      <c r="A370" s="42"/>
      <c r="B370" s="43"/>
      <c r="C370" s="44"/>
      <c r="D370" s="229" t="s">
        <v>191</v>
      </c>
      <c r="E370" s="44"/>
      <c r="F370" s="230" t="s">
        <v>600</v>
      </c>
      <c r="G370" s="44"/>
      <c r="H370" s="44"/>
      <c r="I370" s="231"/>
      <c r="J370" s="44"/>
      <c r="K370" s="44"/>
      <c r="L370" s="48"/>
      <c r="M370" s="232"/>
      <c r="N370" s="233"/>
      <c r="O370" s="88"/>
      <c r="P370" s="88"/>
      <c r="Q370" s="88"/>
      <c r="R370" s="88"/>
      <c r="S370" s="88"/>
      <c r="T370" s="89"/>
      <c r="U370" s="42"/>
      <c r="V370" s="42"/>
      <c r="W370" s="42"/>
      <c r="X370" s="42"/>
      <c r="Y370" s="42"/>
      <c r="Z370" s="42"/>
      <c r="AA370" s="42"/>
      <c r="AB370" s="42"/>
      <c r="AC370" s="42"/>
      <c r="AD370" s="42"/>
      <c r="AE370" s="42"/>
      <c r="AT370" s="21" t="s">
        <v>191</v>
      </c>
      <c r="AU370" s="21" t="s">
        <v>86</v>
      </c>
    </row>
    <row r="371" s="13" customFormat="1">
      <c r="A371" s="13"/>
      <c r="B371" s="234"/>
      <c r="C371" s="235"/>
      <c r="D371" s="236" t="s">
        <v>193</v>
      </c>
      <c r="E371" s="237" t="s">
        <v>19</v>
      </c>
      <c r="F371" s="238" t="s">
        <v>601</v>
      </c>
      <c r="G371" s="235"/>
      <c r="H371" s="239">
        <v>8</v>
      </c>
      <c r="I371" s="240"/>
      <c r="J371" s="235"/>
      <c r="K371" s="235"/>
      <c r="L371" s="241"/>
      <c r="M371" s="242"/>
      <c r="N371" s="243"/>
      <c r="O371" s="243"/>
      <c r="P371" s="243"/>
      <c r="Q371" s="243"/>
      <c r="R371" s="243"/>
      <c r="S371" s="243"/>
      <c r="T371" s="244"/>
      <c r="U371" s="13"/>
      <c r="V371" s="13"/>
      <c r="W371" s="13"/>
      <c r="X371" s="13"/>
      <c r="Y371" s="13"/>
      <c r="Z371" s="13"/>
      <c r="AA371" s="13"/>
      <c r="AB371" s="13"/>
      <c r="AC371" s="13"/>
      <c r="AD371" s="13"/>
      <c r="AE371" s="13"/>
      <c r="AT371" s="245" t="s">
        <v>193</v>
      </c>
      <c r="AU371" s="245" t="s">
        <v>86</v>
      </c>
      <c r="AV371" s="13" t="s">
        <v>86</v>
      </c>
      <c r="AW371" s="13" t="s">
        <v>37</v>
      </c>
      <c r="AX371" s="13" t="s">
        <v>83</v>
      </c>
      <c r="AY371" s="245" t="s">
        <v>182</v>
      </c>
    </row>
    <row r="372" s="2" customFormat="1" ht="16.5" customHeight="1">
      <c r="A372" s="42"/>
      <c r="B372" s="43"/>
      <c r="C372" s="216" t="s">
        <v>602</v>
      </c>
      <c r="D372" s="216" t="s">
        <v>184</v>
      </c>
      <c r="E372" s="217" t="s">
        <v>603</v>
      </c>
      <c r="F372" s="218" t="s">
        <v>604</v>
      </c>
      <c r="G372" s="219" t="s">
        <v>206</v>
      </c>
      <c r="H372" s="220">
        <v>0.129</v>
      </c>
      <c r="I372" s="221"/>
      <c r="J372" s="222">
        <f>ROUND(I372*H372,2)</f>
        <v>0</v>
      </c>
      <c r="K372" s="218" t="s">
        <v>19</v>
      </c>
      <c r="L372" s="48"/>
      <c r="M372" s="223" t="s">
        <v>19</v>
      </c>
      <c r="N372" s="224" t="s">
        <v>47</v>
      </c>
      <c r="O372" s="88"/>
      <c r="P372" s="225">
        <f>O372*H372</f>
        <v>0</v>
      </c>
      <c r="Q372" s="225">
        <v>2.4533</v>
      </c>
      <c r="R372" s="225">
        <f>Q372*H372</f>
        <v>0.31647570000000003</v>
      </c>
      <c r="S372" s="225">
        <v>0</v>
      </c>
      <c r="T372" s="226">
        <f>S372*H372</f>
        <v>0</v>
      </c>
      <c r="U372" s="42"/>
      <c r="V372" s="42"/>
      <c r="W372" s="42"/>
      <c r="X372" s="42"/>
      <c r="Y372" s="42"/>
      <c r="Z372" s="42"/>
      <c r="AA372" s="42"/>
      <c r="AB372" s="42"/>
      <c r="AC372" s="42"/>
      <c r="AD372" s="42"/>
      <c r="AE372" s="42"/>
      <c r="AR372" s="227" t="s">
        <v>189</v>
      </c>
      <c r="AT372" s="227" t="s">
        <v>184</v>
      </c>
      <c r="AU372" s="227" t="s">
        <v>86</v>
      </c>
      <c r="AY372" s="21" t="s">
        <v>182</v>
      </c>
      <c r="BE372" s="228">
        <f>IF(N372="základní",J372,0)</f>
        <v>0</v>
      </c>
      <c r="BF372" s="228">
        <f>IF(N372="snížená",J372,0)</f>
        <v>0</v>
      </c>
      <c r="BG372" s="228">
        <f>IF(N372="zákl. přenesená",J372,0)</f>
        <v>0</v>
      </c>
      <c r="BH372" s="228">
        <f>IF(N372="sníž. přenesená",J372,0)</f>
        <v>0</v>
      </c>
      <c r="BI372" s="228">
        <f>IF(N372="nulová",J372,0)</f>
        <v>0</v>
      </c>
      <c r="BJ372" s="21" t="s">
        <v>83</v>
      </c>
      <c r="BK372" s="228">
        <f>ROUND(I372*H372,2)</f>
        <v>0</v>
      </c>
      <c r="BL372" s="21" t="s">
        <v>189</v>
      </c>
      <c r="BM372" s="227" t="s">
        <v>605</v>
      </c>
    </row>
    <row r="373" s="13" customFormat="1">
      <c r="A373" s="13"/>
      <c r="B373" s="234"/>
      <c r="C373" s="235"/>
      <c r="D373" s="236" t="s">
        <v>193</v>
      </c>
      <c r="E373" s="237" t="s">
        <v>19</v>
      </c>
      <c r="F373" s="238" t="s">
        <v>606</v>
      </c>
      <c r="G373" s="235"/>
      <c r="H373" s="239">
        <v>0.129</v>
      </c>
      <c r="I373" s="240"/>
      <c r="J373" s="235"/>
      <c r="K373" s="235"/>
      <c r="L373" s="241"/>
      <c r="M373" s="242"/>
      <c r="N373" s="243"/>
      <c r="O373" s="243"/>
      <c r="P373" s="243"/>
      <c r="Q373" s="243"/>
      <c r="R373" s="243"/>
      <c r="S373" s="243"/>
      <c r="T373" s="244"/>
      <c r="U373" s="13"/>
      <c r="V373" s="13"/>
      <c r="W373" s="13"/>
      <c r="X373" s="13"/>
      <c r="Y373" s="13"/>
      <c r="Z373" s="13"/>
      <c r="AA373" s="13"/>
      <c r="AB373" s="13"/>
      <c r="AC373" s="13"/>
      <c r="AD373" s="13"/>
      <c r="AE373" s="13"/>
      <c r="AT373" s="245" t="s">
        <v>193</v>
      </c>
      <c r="AU373" s="245" t="s">
        <v>86</v>
      </c>
      <c r="AV373" s="13" t="s">
        <v>86</v>
      </c>
      <c r="AW373" s="13" t="s">
        <v>37</v>
      </c>
      <c r="AX373" s="13" t="s">
        <v>83</v>
      </c>
      <c r="AY373" s="245" t="s">
        <v>182</v>
      </c>
    </row>
    <row r="374" s="2" customFormat="1" ht="24.15" customHeight="1">
      <c r="A374" s="42"/>
      <c r="B374" s="43"/>
      <c r="C374" s="216" t="s">
        <v>607</v>
      </c>
      <c r="D374" s="216" t="s">
        <v>184</v>
      </c>
      <c r="E374" s="217" t="s">
        <v>608</v>
      </c>
      <c r="F374" s="218" t="s">
        <v>609</v>
      </c>
      <c r="G374" s="219" t="s">
        <v>610</v>
      </c>
      <c r="H374" s="220">
        <v>0.17799999999999999</v>
      </c>
      <c r="I374" s="221"/>
      <c r="J374" s="222">
        <f>ROUND(I374*H374,2)</f>
        <v>0</v>
      </c>
      <c r="K374" s="218" t="s">
        <v>188</v>
      </c>
      <c r="L374" s="48"/>
      <c r="M374" s="223" t="s">
        <v>19</v>
      </c>
      <c r="N374" s="224" t="s">
        <v>47</v>
      </c>
      <c r="O374" s="88"/>
      <c r="P374" s="225">
        <f>O374*H374</f>
        <v>0</v>
      </c>
      <c r="Q374" s="225">
        <v>0.017090000000000001</v>
      </c>
      <c r="R374" s="225">
        <f>Q374*H374</f>
        <v>0.0030420199999999999</v>
      </c>
      <c r="S374" s="225">
        <v>0</v>
      </c>
      <c r="T374" s="226">
        <f>S374*H374</f>
        <v>0</v>
      </c>
      <c r="U374" s="42"/>
      <c r="V374" s="42"/>
      <c r="W374" s="42"/>
      <c r="X374" s="42"/>
      <c r="Y374" s="42"/>
      <c r="Z374" s="42"/>
      <c r="AA374" s="42"/>
      <c r="AB374" s="42"/>
      <c r="AC374" s="42"/>
      <c r="AD374" s="42"/>
      <c r="AE374" s="42"/>
      <c r="AR374" s="227" t="s">
        <v>189</v>
      </c>
      <c r="AT374" s="227" t="s">
        <v>184</v>
      </c>
      <c r="AU374" s="227" t="s">
        <v>86</v>
      </c>
      <c r="AY374" s="21" t="s">
        <v>182</v>
      </c>
      <c r="BE374" s="228">
        <f>IF(N374="základní",J374,0)</f>
        <v>0</v>
      </c>
      <c r="BF374" s="228">
        <f>IF(N374="snížená",J374,0)</f>
        <v>0</v>
      </c>
      <c r="BG374" s="228">
        <f>IF(N374="zákl. přenesená",J374,0)</f>
        <v>0</v>
      </c>
      <c r="BH374" s="228">
        <f>IF(N374="sníž. přenesená",J374,0)</f>
        <v>0</v>
      </c>
      <c r="BI374" s="228">
        <f>IF(N374="nulová",J374,0)</f>
        <v>0</v>
      </c>
      <c r="BJ374" s="21" t="s">
        <v>83</v>
      </c>
      <c r="BK374" s="228">
        <f>ROUND(I374*H374,2)</f>
        <v>0</v>
      </c>
      <c r="BL374" s="21" t="s">
        <v>189</v>
      </c>
      <c r="BM374" s="227" t="s">
        <v>611</v>
      </c>
    </row>
    <row r="375" s="2" customFormat="1">
      <c r="A375" s="42"/>
      <c r="B375" s="43"/>
      <c r="C375" s="44"/>
      <c r="D375" s="229" t="s">
        <v>191</v>
      </c>
      <c r="E375" s="44"/>
      <c r="F375" s="230" t="s">
        <v>612</v>
      </c>
      <c r="G375" s="44"/>
      <c r="H375" s="44"/>
      <c r="I375" s="231"/>
      <c r="J375" s="44"/>
      <c r="K375" s="44"/>
      <c r="L375" s="48"/>
      <c r="M375" s="232"/>
      <c r="N375" s="233"/>
      <c r="O375" s="88"/>
      <c r="P375" s="88"/>
      <c r="Q375" s="88"/>
      <c r="R375" s="88"/>
      <c r="S375" s="88"/>
      <c r="T375" s="89"/>
      <c r="U375" s="42"/>
      <c r="V375" s="42"/>
      <c r="W375" s="42"/>
      <c r="X375" s="42"/>
      <c r="Y375" s="42"/>
      <c r="Z375" s="42"/>
      <c r="AA375" s="42"/>
      <c r="AB375" s="42"/>
      <c r="AC375" s="42"/>
      <c r="AD375" s="42"/>
      <c r="AE375" s="42"/>
      <c r="AT375" s="21" t="s">
        <v>191</v>
      </c>
      <c r="AU375" s="21" t="s">
        <v>86</v>
      </c>
    </row>
    <row r="376" s="13" customFormat="1">
      <c r="A376" s="13"/>
      <c r="B376" s="234"/>
      <c r="C376" s="235"/>
      <c r="D376" s="236" t="s">
        <v>193</v>
      </c>
      <c r="E376" s="237" t="s">
        <v>19</v>
      </c>
      <c r="F376" s="238" t="s">
        <v>613</v>
      </c>
      <c r="G376" s="235"/>
      <c r="H376" s="239">
        <v>0.17799999999999999</v>
      </c>
      <c r="I376" s="240"/>
      <c r="J376" s="235"/>
      <c r="K376" s="235"/>
      <c r="L376" s="241"/>
      <c r="M376" s="242"/>
      <c r="N376" s="243"/>
      <c r="O376" s="243"/>
      <c r="P376" s="243"/>
      <c r="Q376" s="243"/>
      <c r="R376" s="243"/>
      <c r="S376" s="243"/>
      <c r="T376" s="244"/>
      <c r="U376" s="13"/>
      <c r="V376" s="13"/>
      <c r="W376" s="13"/>
      <c r="X376" s="13"/>
      <c r="Y376" s="13"/>
      <c r="Z376" s="13"/>
      <c r="AA376" s="13"/>
      <c r="AB376" s="13"/>
      <c r="AC376" s="13"/>
      <c r="AD376" s="13"/>
      <c r="AE376" s="13"/>
      <c r="AT376" s="245" t="s">
        <v>193</v>
      </c>
      <c r="AU376" s="245" t="s">
        <v>86</v>
      </c>
      <c r="AV376" s="13" t="s">
        <v>86</v>
      </c>
      <c r="AW376" s="13" t="s">
        <v>37</v>
      </c>
      <c r="AX376" s="13" t="s">
        <v>83</v>
      </c>
      <c r="AY376" s="245" t="s">
        <v>182</v>
      </c>
    </row>
    <row r="377" s="2" customFormat="1" ht="16.5" customHeight="1">
      <c r="A377" s="42"/>
      <c r="B377" s="43"/>
      <c r="C377" s="267" t="s">
        <v>614</v>
      </c>
      <c r="D377" s="267" t="s">
        <v>349</v>
      </c>
      <c r="E377" s="268" t="s">
        <v>615</v>
      </c>
      <c r="F377" s="269" t="s">
        <v>616</v>
      </c>
      <c r="G377" s="270" t="s">
        <v>610</v>
      </c>
      <c r="H377" s="271">
        <v>0.17299999999999999</v>
      </c>
      <c r="I377" s="272"/>
      <c r="J377" s="273">
        <f>ROUND(I377*H377,2)</f>
        <v>0</v>
      </c>
      <c r="K377" s="269" t="s">
        <v>188</v>
      </c>
      <c r="L377" s="274"/>
      <c r="M377" s="275" t="s">
        <v>19</v>
      </c>
      <c r="N377" s="276" t="s">
        <v>47</v>
      </c>
      <c r="O377" s="88"/>
      <c r="P377" s="225">
        <f>O377*H377</f>
        <v>0</v>
      </c>
      <c r="Q377" s="225">
        <v>1</v>
      </c>
      <c r="R377" s="225">
        <f>Q377*H377</f>
        <v>0.17299999999999999</v>
      </c>
      <c r="S377" s="225">
        <v>0</v>
      </c>
      <c r="T377" s="226">
        <f>S377*H377</f>
        <v>0</v>
      </c>
      <c r="U377" s="42"/>
      <c r="V377" s="42"/>
      <c r="W377" s="42"/>
      <c r="X377" s="42"/>
      <c r="Y377" s="42"/>
      <c r="Z377" s="42"/>
      <c r="AA377" s="42"/>
      <c r="AB377" s="42"/>
      <c r="AC377" s="42"/>
      <c r="AD377" s="42"/>
      <c r="AE377" s="42"/>
      <c r="AR377" s="227" t="s">
        <v>243</v>
      </c>
      <c r="AT377" s="227" t="s">
        <v>349</v>
      </c>
      <c r="AU377" s="227" t="s">
        <v>86</v>
      </c>
      <c r="AY377" s="21" t="s">
        <v>182</v>
      </c>
      <c r="BE377" s="228">
        <f>IF(N377="základní",J377,0)</f>
        <v>0</v>
      </c>
      <c r="BF377" s="228">
        <f>IF(N377="snížená",J377,0)</f>
        <v>0</v>
      </c>
      <c r="BG377" s="228">
        <f>IF(N377="zákl. přenesená",J377,0)</f>
        <v>0</v>
      </c>
      <c r="BH377" s="228">
        <f>IF(N377="sníž. přenesená",J377,0)</f>
        <v>0</v>
      </c>
      <c r="BI377" s="228">
        <f>IF(N377="nulová",J377,0)</f>
        <v>0</v>
      </c>
      <c r="BJ377" s="21" t="s">
        <v>83</v>
      </c>
      <c r="BK377" s="228">
        <f>ROUND(I377*H377,2)</f>
        <v>0</v>
      </c>
      <c r="BL377" s="21" t="s">
        <v>189</v>
      </c>
      <c r="BM377" s="227" t="s">
        <v>617</v>
      </c>
    </row>
    <row r="378" s="13" customFormat="1">
      <c r="A378" s="13"/>
      <c r="B378" s="234"/>
      <c r="C378" s="235"/>
      <c r="D378" s="236" t="s">
        <v>193</v>
      </c>
      <c r="E378" s="237" t="s">
        <v>19</v>
      </c>
      <c r="F378" s="238" t="s">
        <v>618</v>
      </c>
      <c r="G378" s="235"/>
      <c r="H378" s="239">
        <v>0.17299999999999999</v>
      </c>
      <c r="I378" s="240"/>
      <c r="J378" s="235"/>
      <c r="K378" s="235"/>
      <c r="L378" s="241"/>
      <c r="M378" s="242"/>
      <c r="N378" s="243"/>
      <c r="O378" s="243"/>
      <c r="P378" s="243"/>
      <c r="Q378" s="243"/>
      <c r="R378" s="243"/>
      <c r="S378" s="243"/>
      <c r="T378" s="244"/>
      <c r="U378" s="13"/>
      <c r="V378" s="13"/>
      <c r="W378" s="13"/>
      <c r="X378" s="13"/>
      <c r="Y378" s="13"/>
      <c r="Z378" s="13"/>
      <c r="AA378" s="13"/>
      <c r="AB378" s="13"/>
      <c r="AC378" s="13"/>
      <c r="AD378" s="13"/>
      <c r="AE378" s="13"/>
      <c r="AT378" s="245" t="s">
        <v>193</v>
      </c>
      <c r="AU378" s="245" t="s">
        <v>86</v>
      </c>
      <c r="AV378" s="13" t="s">
        <v>86</v>
      </c>
      <c r="AW378" s="13" t="s">
        <v>37</v>
      </c>
      <c r="AX378" s="13" t="s">
        <v>83</v>
      </c>
      <c r="AY378" s="245" t="s">
        <v>182</v>
      </c>
    </row>
    <row r="379" s="2" customFormat="1" ht="16.5" customHeight="1">
      <c r="A379" s="42"/>
      <c r="B379" s="43"/>
      <c r="C379" s="267" t="s">
        <v>619</v>
      </c>
      <c r="D379" s="267" t="s">
        <v>349</v>
      </c>
      <c r="E379" s="268" t="s">
        <v>620</v>
      </c>
      <c r="F379" s="269" t="s">
        <v>621</v>
      </c>
      <c r="G379" s="270" t="s">
        <v>610</v>
      </c>
      <c r="H379" s="271">
        <v>0.0050000000000000001</v>
      </c>
      <c r="I379" s="272"/>
      <c r="J379" s="273">
        <f>ROUND(I379*H379,2)</f>
        <v>0</v>
      </c>
      <c r="K379" s="269" t="s">
        <v>188</v>
      </c>
      <c r="L379" s="274"/>
      <c r="M379" s="275" t="s">
        <v>19</v>
      </c>
      <c r="N379" s="276" t="s">
        <v>47</v>
      </c>
      <c r="O379" s="88"/>
      <c r="P379" s="225">
        <f>O379*H379</f>
        <v>0</v>
      </c>
      <c r="Q379" s="225">
        <v>1</v>
      </c>
      <c r="R379" s="225">
        <f>Q379*H379</f>
        <v>0.0050000000000000001</v>
      </c>
      <c r="S379" s="225">
        <v>0</v>
      </c>
      <c r="T379" s="226">
        <f>S379*H379</f>
        <v>0</v>
      </c>
      <c r="U379" s="42"/>
      <c r="V379" s="42"/>
      <c r="W379" s="42"/>
      <c r="X379" s="42"/>
      <c r="Y379" s="42"/>
      <c r="Z379" s="42"/>
      <c r="AA379" s="42"/>
      <c r="AB379" s="42"/>
      <c r="AC379" s="42"/>
      <c r="AD379" s="42"/>
      <c r="AE379" s="42"/>
      <c r="AR379" s="227" t="s">
        <v>243</v>
      </c>
      <c r="AT379" s="227" t="s">
        <v>349</v>
      </c>
      <c r="AU379" s="227" t="s">
        <v>86</v>
      </c>
      <c r="AY379" s="21" t="s">
        <v>182</v>
      </c>
      <c r="BE379" s="228">
        <f>IF(N379="základní",J379,0)</f>
        <v>0</v>
      </c>
      <c r="BF379" s="228">
        <f>IF(N379="snížená",J379,0)</f>
        <v>0</v>
      </c>
      <c r="BG379" s="228">
        <f>IF(N379="zákl. přenesená",J379,0)</f>
        <v>0</v>
      </c>
      <c r="BH379" s="228">
        <f>IF(N379="sníž. přenesená",J379,0)</f>
        <v>0</v>
      </c>
      <c r="BI379" s="228">
        <f>IF(N379="nulová",J379,0)</f>
        <v>0</v>
      </c>
      <c r="BJ379" s="21" t="s">
        <v>83</v>
      </c>
      <c r="BK379" s="228">
        <f>ROUND(I379*H379,2)</f>
        <v>0</v>
      </c>
      <c r="BL379" s="21" t="s">
        <v>189</v>
      </c>
      <c r="BM379" s="227" t="s">
        <v>622</v>
      </c>
    </row>
    <row r="380" s="13" customFormat="1">
      <c r="A380" s="13"/>
      <c r="B380" s="234"/>
      <c r="C380" s="235"/>
      <c r="D380" s="236" t="s">
        <v>193</v>
      </c>
      <c r="E380" s="237" t="s">
        <v>19</v>
      </c>
      <c r="F380" s="238" t="s">
        <v>623</v>
      </c>
      <c r="G380" s="235"/>
      <c r="H380" s="239">
        <v>0.0050000000000000001</v>
      </c>
      <c r="I380" s="240"/>
      <c r="J380" s="235"/>
      <c r="K380" s="235"/>
      <c r="L380" s="241"/>
      <c r="M380" s="242"/>
      <c r="N380" s="243"/>
      <c r="O380" s="243"/>
      <c r="P380" s="243"/>
      <c r="Q380" s="243"/>
      <c r="R380" s="243"/>
      <c r="S380" s="243"/>
      <c r="T380" s="244"/>
      <c r="U380" s="13"/>
      <c r="V380" s="13"/>
      <c r="W380" s="13"/>
      <c r="X380" s="13"/>
      <c r="Y380" s="13"/>
      <c r="Z380" s="13"/>
      <c r="AA380" s="13"/>
      <c r="AB380" s="13"/>
      <c r="AC380" s="13"/>
      <c r="AD380" s="13"/>
      <c r="AE380" s="13"/>
      <c r="AT380" s="245" t="s">
        <v>193</v>
      </c>
      <c r="AU380" s="245" t="s">
        <v>86</v>
      </c>
      <c r="AV380" s="13" t="s">
        <v>86</v>
      </c>
      <c r="AW380" s="13" t="s">
        <v>37</v>
      </c>
      <c r="AX380" s="13" t="s">
        <v>83</v>
      </c>
      <c r="AY380" s="245" t="s">
        <v>182</v>
      </c>
    </row>
    <row r="381" s="2" customFormat="1" ht="16.5" customHeight="1">
      <c r="A381" s="42"/>
      <c r="B381" s="43"/>
      <c r="C381" s="216" t="s">
        <v>624</v>
      </c>
      <c r="D381" s="216" t="s">
        <v>184</v>
      </c>
      <c r="E381" s="217" t="s">
        <v>625</v>
      </c>
      <c r="F381" s="218" t="s">
        <v>626</v>
      </c>
      <c r="G381" s="219" t="s">
        <v>560</v>
      </c>
      <c r="H381" s="220">
        <v>3</v>
      </c>
      <c r="I381" s="221"/>
      <c r="J381" s="222">
        <f>ROUND(I381*H381,2)</f>
        <v>0</v>
      </c>
      <c r="K381" s="218" t="s">
        <v>188</v>
      </c>
      <c r="L381" s="48"/>
      <c r="M381" s="223" t="s">
        <v>19</v>
      </c>
      <c r="N381" s="224" t="s">
        <v>47</v>
      </c>
      <c r="O381" s="88"/>
      <c r="P381" s="225">
        <f>O381*H381</f>
        <v>0</v>
      </c>
      <c r="Q381" s="225">
        <v>0.00038000000000000002</v>
      </c>
      <c r="R381" s="225">
        <f>Q381*H381</f>
        <v>0.00114</v>
      </c>
      <c r="S381" s="225">
        <v>0</v>
      </c>
      <c r="T381" s="226">
        <f>S381*H381</f>
        <v>0</v>
      </c>
      <c r="U381" s="42"/>
      <c r="V381" s="42"/>
      <c r="W381" s="42"/>
      <c r="X381" s="42"/>
      <c r="Y381" s="42"/>
      <c r="Z381" s="42"/>
      <c r="AA381" s="42"/>
      <c r="AB381" s="42"/>
      <c r="AC381" s="42"/>
      <c r="AD381" s="42"/>
      <c r="AE381" s="42"/>
      <c r="AR381" s="227" t="s">
        <v>189</v>
      </c>
      <c r="AT381" s="227" t="s">
        <v>184</v>
      </c>
      <c r="AU381" s="227" t="s">
        <v>86</v>
      </c>
      <c r="AY381" s="21" t="s">
        <v>182</v>
      </c>
      <c r="BE381" s="228">
        <f>IF(N381="základní",J381,0)</f>
        <v>0</v>
      </c>
      <c r="BF381" s="228">
        <f>IF(N381="snížená",J381,0)</f>
        <v>0</v>
      </c>
      <c r="BG381" s="228">
        <f>IF(N381="zákl. přenesená",J381,0)</f>
        <v>0</v>
      </c>
      <c r="BH381" s="228">
        <f>IF(N381="sníž. přenesená",J381,0)</f>
        <v>0</v>
      </c>
      <c r="BI381" s="228">
        <f>IF(N381="nulová",J381,0)</f>
        <v>0</v>
      </c>
      <c r="BJ381" s="21" t="s">
        <v>83</v>
      </c>
      <c r="BK381" s="228">
        <f>ROUND(I381*H381,2)</f>
        <v>0</v>
      </c>
      <c r="BL381" s="21" t="s">
        <v>189</v>
      </c>
      <c r="BM381" s="227" t="s">
        <v>627</v>
      </c>
    </row>
    <row r="382" s="2" customFormat="1">
      <c r="A382" s="42"/>
      <c r="B382" s="43"/>
      <c r="C382" s="44"/>
      <c r="D382" s="229" t="s">
        <v>191</v>
      </c>
      <c r="E382" s="44"/>
      <c r="F382" s="230" t="s">
        <v>628</v>
      </c>
      <c r="G382" s="44"/>
      <c r="H382" s="44"/>
      <c r="I382" s="231"/>
      <c r="J382" s="44"/>
      <c r="K382" s="44"/>
      <c r="L382" s="48"/>
      <c r="M382" s="232"/>
      <c r="N382" s="233"/>
      <c r="O382" s="88"/>
      <c r="P382" s="88"/>
      <c r="Q382" s="88"/>
      <c r="R382" s="88"/>
      <c r="S382" s="88"/>
      <c r="T382" s="89"/>
      <c r="U382" s="42"/>
      <c r="V382" s="42"/>
      <c r="W382" s="42"/>
      <c r="X382" s="42"/>
      <c r="Y382" s="42"/>
      <c r="Z382" s="42"/>
      <c r="AA382" s="42"/>
      <c r="AB382" s="42"/>
      <c r="AC382" s="42"/>
      <c r="AD382" s="42"/>
      <c r="AE382" s="42"/>
      <c r="AT382" s="21" t="s">
        <v>191</v>
      </c>
      <c r="AU382" s="21" t="s">
        <v>86</v>
      </c>
    </row>
    <row r="383" s="13" customFormat="1">
      <c r="A383" s="13"/>
      <c r="B383" s="234"/>
      <c r="C383" s="235"/>
      <c r="D383" s="236" t="s">
        <v>193</v>
      </c>
      <c r="E383" s="237" t="s">
        <v>19</v>
      </c>
      <c r="F383" s="238" t="s">
        <v>629</v>
      </c>
      <c r="G383" s="235"/>
      <c r="H383" s="239">
        <v>3</v>
      </c>
      <c r="I383" s="240"/>
      <c r="J383" s="235"/>
      <c r="K383" s="235"/>
      <c r="L383" s="241"/>
      <c r="M383" s="242"/>
      <c r="N383" s="243"/>
      <c r="O383" s="243"/>
      <c r="P383" s="243"/>
      <c r="Q383" s="243"/>
      <c r="R383" s="243"/>
      <c r="S383" s="243"/>
      <c r="T383" s="244"/>
      <c r="U383" s="13"/>
      <c r="V383" s="13"/>
      <c r="W383" s="13"/>
      <c r="X383" s="13"/>
      <c r="Y383" s="13"/>
      <c r="Z383" s="13"/>
      <c r="AA383" s="13"/>
      <c r="AB383" s="13"/>
      <c r="AC383" s="13"/>
      <c r="AD383" s="13"/>
      <c r="AE383" s="13"/>
      <c r="AT383" s="245" t="s">
        <v>193</v>
      </c>
      <c r="AU383" s="245" t="s">
        <v>86</v>
      </c>
      <c r="AV383" s="13" t="s">
        <v>86</v>
      </c>
      <c r="AW383" s="13" t="s">
        <v>37</v>
      </c>
      <c r="AX383" s="13" t="s">
        <v>83</v>
      </c>
      <c r="AY383" s="245" t="s">
        <v>182</v>
      </c>
    </row>
    <row r="384" s="2" customFormat="1" ht="24.15" customHeight="1">
      <c r="A384" s="42"/>
      <c r="B384" s="43"/>
      <c r="C384" s="216" t="s">
        <v>630</v>
      </c>
      <c r="D384" s="216" t="s">
        <v>184</v>
      </c>
      <c r="E384" s="217" t="s">
        <v>631</v>
      </c>
      <c r="F384" s="218" t="s">
        <v>632</v>
      </c>
      <c r="G384" s="219" t="s">
        <v>206</v>
      </c>
      <c r="H384" s="220">
        <v>14.75</v>
      </c>
      <c r="I384" s="221"/>
      <c r="J384" s="222">
        <f>ROUND(I384*H384,2)</f>
        <v>0</v>
      </c>
      <c r="K384" s="218" t="s">
        <v>188</v>
      </c>
      <c r="L384" s="48"/>
      <c r="M384" s="223" t="s">
        <v>19</v>
      </c>
      <c r="N384" s="224" t="s">
        <v>47</v>
      </c>
      <c r="O384" s="88"/>
      <c r="P384" s="225">
        <f>O384*H384</f>
        <v>0</v>
      </c>
      <c r="Q384" s="225">
        <v>2.2949600000000001</v>
      </c>
      <c r="R384" s="225">
        <f>Q384*H384</f>
        <v>33.850660000000005</v>
      </c>
      <c r="S384" s="225">
        <v>0</v>
      </c>
      <c r="T384" s="226">
        <f>S384*H384</f>
        <v>0</v>
      </c>
      <c r="U384" s="42"/>
      <c r="V384" s="42"/>
      <c r="W384" s="42"/>
      <c r="X384" s="42"/>
      <c r="Y384" s="42"/>
      <c r="Z384" s="42"/>
      <c r="AA384" s="42"/>
      <c r="AB384" s="42"/>
      <c r="AC384" s="42"/>
      <c r="AD384" s="42"/>
      <c r="AE384" s="42"/>
      <c r="AR384" s="227" t="s">
        <v>189</v>
      </c>
      <c r="AT384" s="227" t="s">
        <v>184</v>
      </c>
      <c r="AU384" s="227" t="s">
        <v>86</v>
      </c>
      <c r="AY384" s="21" t="s">
        <v>182</v>
      </c>
      <c r="BE384" s="228">
        <f>IF(N384="základní",J384,0)</f>
        <v>0</v>
      </c>
      <c r="BF384" s="228">
        <f>IF(N384="snížená",J384,0)</f>
        <v>0</v>
      </c>
      <c r="BG384" s="228">
        <f>IF(N384="zákl. přenesená",J384,0)</f>
        <v>0</v>
      </c>
      <c r="BH384" s="228">
        <f>IF(N384="sníž. přenesená",J384,0)</f>
        <v>0</v>
      </c>
      <c r="BI384" s="228">
        <f>IF(N384="nulová",J384,0)</f>
        <v>0</v>
      </c>
      <c r="BJ384" s="21" t="s">
        <v>83</v>
      </c>
      <c r="BK384" s="228">
        <f>ROUND(I384*H384,2)</f>
        <v>0</v>
      </c>
      <c r="BL384" s="21" t="s">
        <v>189</v>
      </c>
      <c r="BM384" s="227" t="s">
        <v>633</v>
      </c>
    </row>
    <row r="385" s="2" customFormat="1">
      <c r="A385" s="42"/>
      <c r="B385" s="43"/>
      <c r="C385" s="44"/>
      <c r="D385" s="229" t="s">
        <v>191</v>
      </c>
      <c r="E385" s="44"/>
      <c r="F385" s="230" t="s">
        <v>634</v>
      </c>
      <c r="G385" s="44"/>
      <c r="H385" s="44"/>
      <c r="I385" s="231"/>
      <c r="J385" s="44"/>
      <c r="K385" s="44"/>
      <c r="L385" s="48"/>
      <c r="M385" s="232"/>
      <c r="N385" s="233"/>
      <c r="O385" s="88"/>
      <c r="P385" s="88"/>
      <c r="Q385" s="88"/>
      <c r="R385" s="88"/>
      <c r="S385" s="88"/>
      <c r="T385" s="89"/>
      <c r="U385" s="42"/>
      <c r="V385" s="42"/>
      <c r="W385" s="42"/>
      <c r="X385" s="42"/>
      <c r="Y385" s="42"/>
      <c r="Z385" s="42"/>
      <c r="AA385" s="42"/>
      <c r="AB385" s="42"/>
      <c r="AC385" s="42"/>
      <c r="AD385" s="42"/>
      <c r="AE385" s="42"/>
      <c r="AT385" s="21" t="s">
        <v>191</v>
      </c>
      <c r="AU385" s="21" t="s">
        <v>86</v>
      </c>
    </row>
    <row r="386" s="13" customFormat="1">
      <c r="A386" s="13"/>
      <c r="B386" s="234"/>
      <c r="C386" s="235"/>
      <c r="D386" s="236" t="s">
        <v>193</v>
      </c>
      <c r="E386" s="237" t="s">
        <v>19</v>
      </c>
      <c r="F386" s="238" t="s">
        <v>635</v>
      </c>
      <c r="G386" s="235"/>
      <c r="H386" s="239">
        <v>14.75</v>
      </c>
      <c r="I386" s="240"/>
      <c r="J386" s="235"/>
      <c r="K386" s="235"/>
      <c r="L386" s="241"/>
      <c r="M386" s="242"/>
      <c r="N386" s="243"/>
      <c r="O386" s="243"/>
      <c r="P386" s="243"/>
      <c r="Q386" s="243"/>
      <c r="R386" s="243"/>
      <c r="S386" s="243"/>
      <c r="T386" s="244"/>
      <c r="U386" s="13"/>
      <c r="V386" s="13"/>
      <c r="W386" s="13"/>
      <c r="X386" s="13"/>
      <c r="Y386" s="13"/>
      <c r="Z386" s="13"/>
      <c r="AA386" s="13"/>
      <c r="AB386" s="13"/>
      <c r="AC386" s="13"/>
      <c r="AD386" s="13"/>
      <c r="AE386" s="13"/>
      <c r="AT386" s="245" t="s">
        <v>193</v>
      </c>
      <c r="AU386" s="245" t="s">
        <v>86</v>
      </c>
      <c r="AV386" s="13" t="s">
        <v>86</v>
      </c>
      <c r="AW386" s="13" t="s">
        <v>37</v>
      </c>
      <c r="AX386" s="13" t="s">
        <v>83</v>
      </c>
      <c r="AY386" s="245" t="s">
        <v>182</v>
      </c>
    </row>
    <row r="387" s="14" customFormat="1">
      <c r="A387" s="14"/>
      <c r="B387" s="246"/>
      <c r="C387" s="247"/>
      <c r="D387" s="236" t="s">
        <v>193</v>
      </c>
      <c r="E387" s="248" t="s">
        <v>19</v>
      </c>
      <c r="F387" s="249" t="s">
        <v>636</v>
      </c>
      <c r="G387" s="247"/>
      <c r="H387" s="248" t="s">
        <v>19</v>
      </c>
      <c r="I387" s="250"/>
      <c r="J387" s="247"/>
      <c r="K387" s="247"/>
      <c r="L387" s="251"/>
      <c r="M387" s="252"/>
      <c r="N387" s="253"/>
      <c r="O387" s="253"/>
      <c r="P387" s="253"/>
      <c r="Q387" s="253"/>
      <c r="R387" s="253"/>
      <c r="S387" s="253"/>
      <c r="T387" s="254"/>
      <c r="U387" s="14"/>
      <c r="V387" s="14"/>
      <c r="W387" s="14"/>
      <c r="X387" s="14"/>
      <c r="Y387" s="14"/>
      <c r="Z387" s="14"/>
      <c r="AA387" s="14"/>
      <c r="AB387" s="14"/>
      <c r="AC387" s="14"/>
      <c r="AD387" s="14"/>
      <c r="AE387" s="14"/>
      <c r="AT387" s="255" t="s">
        <v>193</v>
      </c>
      <c r="AU387" s="255" t="s">
        <v>86</v>
      </c>
      <c r="AV387" s="14" t="s">
        <v>83</v>
      </c>
      <c r="AW387" s="14" t="s">
        <v>37</v>
      </c>
      <c r="AX387" s="14" t="s">
        <v>76</v>
      </c>
      <c r="AY387" s="255" t="s">
        <v>182</v>
      </c>
    </row>
    <row r="388" s="2" customFormat="1" ht="16.5" customHeight="1">
      <c r="A388" s="42"/>
      <c r="B388" s="43"/>
      <c r="C388" s="216" t="s">
        <v>637</v>
      </c>
      <c r="D388" s="216" t="s">
        <v>184</v>
      </c>
      <c r="E388" s="217" t="s">
        <v>638</v>
      </c>
      <c r="F388" s="218" t="s">
        <v>639</v>
      </c>
      <c r="G388" s="219" t="s">
        <v>560</v>
      </c>
      <c r="H388" s="220">
        <v>1.0800000000000001</v>
      </c>
      <c r="I388" s="221"/>
      <c r="J388" s="222">
        <f>ROUND(I388*H388,2)</f>
        <v>0</v>
      </c>
      <c r="K388" s="218" t="s">
        <v>188</v>
      </c>
      <c r="L388" s="48"/>
      <c r="M388" s="223" t="s">
        <v>19</v>
      </c>
      <c r="N388" s="224" t="s">
        <v>47</v>
      </c>
      <c r="O388" s="88"/>
      <c r="P388" s="225">
        <f>O388*H388</f>
        <v>0</v>
      </c>
      <c r="Q388" s="225">
        <v>0.24127000000000001</v>
      </c>
      <c r="R388" s="225">
        <f>Q388*H388</f>
        <v>0.26057160000000001</v>
      </c>
      <c r="S388" s="225">
        <v>0</v>
      </c>
      <c r="T388" s="226">
        <f>S388*H388</f>
        <v>0</v>
      </c>
      <c r="U388" s="42"/>
      <c r="V388" s="42"/>
      <c r="W388" s="42"/>
      <c r="X388" s="42"/>
      <c r="Y388" s="42"/>
      <c r="Z388" s="42"/>
      <c r="AA388" s="42"/>
      <c r="AB388" s="42"/>
      <c r="AC388" s="42"/>
      <c r="AD388" s="42"/>
      <c r="AE388" s="42"/>
      <c r="AR388" s="227" t="s">
        <v>189</v>
      </c>
      <c r="AT388" s="227" t="s">
        <v>184</v>
      </c>
      <c r="AU388" s="227" t="s">
        <v>86</v>
      </c>
      <c r="AY388" s="21" t="s">
        <v>182</v>
      </c>
      <c r="BE388" s="228">
        <f>IF(N388="základní",J388,0)</f>
        <v>0</v>
      </c>
      <c r="BF388" s="228">
        <f>IF(N388="snížená",J388,0)</f>
        <v>0</v>
      </c>
      <c r="BG388" s="228">
        <f>IF(N388="zákl. přenesená",J388,0)</f>
        <v>0</v>
      </c>
      <c r="BH388" s="228">
        <f>IF(N388="sníž. přenesená",J388,0)</f>
        <v>0</v>
      </c>
      <c r="BI388" s="228">
        <f>IF(N388="nulová",J388,0)</f>
        <v>0</v>
      </c>
      <c r="BJ388" s="21" t="s">
        <v>83</v>
      </c>
      <c r="BK388" s="228">
        <f>ROUND(I388*H388,2)</f>
        <v>0</v>
      </c>
      <c r="BL388" s="21" t="s">
        <v>189</v>
      </c>
      <c r="BM388" s="227" t="s">
        <v>640</v>
      </c>
    </row>
    <row r="389" s="2" customFormat="1">
      <c r="A389" s="42"/>
      <c r="B389" s="43"/>
      <c r="C389" s="44"/>
      <c r="D389" s="229" t="s">
        <v>191</v>
      </c>
      <c r="E389" s="44"/>
      <c r="F389" s="230" t="s">
        <v>641</v>
      </c>
      <c r="G389" s="44"/>
      <c r="H389" s="44"/>
      <c r="I389" s="231"/>
      <c r="J389" s="44"/>
      <c r="K389" s="44"/>
      <c r="L389" s="48"/>
      <c r="M389" s="232"/>
      <c r="N389" s="233"/>
      <c r="O389" s="88"/>
      <c r="P389" s="88"/>
      <c r="Q389" s="88"/>
      <c r="R389" s="88"/>
      <c r="S389" s="88"/>
      <c r="T389" s="89"/>
      <c r="U389" s="42"/>
      <c r="V389" s="42"/>
      <c r="W389" s="42"/>
      <c r="X389" s="42"/>
      <c r="Y389" s="42"/>
      <c r="Z389" s="42"/>
      <c r="AA389" s="42"/>
      <c r="AB389" s="42"/>
      <c r="AC389" s="42"/>
      <c r="AD389" s="42"/>
      <c r="AE389" s="42"/>
      <c r="AT389" s="21" t="s">
        <v>191</v>
      </c>
      <c r="AU389" s="21" t="s">
        <v>86</v>
      </c>
    </row>
    <row r="390" s="13" customFormat="1">
      <c r="A390" s="13"/>
      <c r="B390" s="234"/>
      <c r="C390" s="235"/>
      <c r="D390" s="236" t="s">
        <v>193</v>
      </c>
      <c r="E390" s="237" t="s">
        <v>19</v>
      </c>
      <c r="F390" s="238" t="s">
        <v>642</v>
      </c>
      <c r="G390" s="235"/>
      <c r="H390" s="239">
        <v>1.0800000000000001</v>
      </c>
      <c r="I390" s="240"/>
      <c r="J390" s="235"/>
      <c r="K390" s="235"/>
      <c r="L390" s="241"/>
      <c r="M390" s="242"/>
      <c r="N390" s="243"/>
      <c r="O390" s="243"/>
      <c r="P390" s="243"/>
      <c r="Q390" s="243"/>
      <c r="R390" s="243"/>
      <c r="S390" s="243"/>
      <c r="T390" s="244"/>
      <c r="U390" s="13"/>
      <c r="V390" s="13"/>
      <c r="W390" s="13"/>
      <c r="X390" s="13"/>
      <c r="Y390" s="13"/>
      <c r="Z390" s="13"/>
      <c r="AA390" s="13"/>
      <c r="AB390" s="13"/>
      <c r="AC390" s="13"/>
      <c r="AD390" s="13"/>
      <c r="AE390" s="13"/>
      <c r="AT390" s="245" t="s">
        <v>193</v>
      </c>
      <c r="AU390" s="245" t="s">
        <v>86</v>
      </c>
      <c r="AV390" s="13" t="s">
        <v>86</v>
      </c>
      <c r="AW390" s="13" t="s">
        <v>37</v>
      </c>
      <c r="AX390" s="13" t="s">
        <v>83</v>
      </c>
      <c r="AY390" s="245" t="s">
        <v>182</v>
      </c>
    </row>
    <row r="391" s="2" customFormat="1" ht="16.5" customHeight="1">
      <c r="A391" s="42"/>
      <c r="B391" s="43"/>
      <c r="C391" s="267" t="s">
        <v>643</v>
      </c>
      <c r="D391" s="267" t="s">
        <v>349</v>
      </c>
      <c r="E391" s="268" t="s">
        <v>644</v>
      </c>
      <c r="F391" s="269" t="s">
        <v>645</v>
      </c>
      <c r="G391" s="270" t="s">
        <v>598</v>
      </c>
      <c r="H391" s="271">
        <v>6</v>
      </c>
      <c r="I391" s="272"/>
      <c r="J391" s="273">
        <f>ROUND(I391*H391,2)</f>
        <v>0</v>
      </c>
      <c r="K391" s="269" t="s">
        <v>19</v>
      </c>
      <c r="L391" s="274"/>
      <c r="M391" s="275" t="s">
        <v>19</v>
      </c>
      <c r="N391" s="276" t="s">
        <v>47</v>
      </c>
      <c r="O391" s="88"/>
      <c r="P391" s="225">
        <f>O391*H391</f>
        <v>0</v>
      </c>
      <c r="Q391" s="225">
        <v>0.027</v>
      </c>
      <c r="R391" s="225">
        <f>Q391*H391</f>
        <v>0.16200000000000001</v>
      </c>
      <c r="S391" s="225">
        <v>0</v>
      </c>
      <c r="T391" s="226">
        <f>S391*H391</f>
        <v>0</v>
      </c>
      <c r="U391" s="42"/>
      <c r="V391" s="42"/>
      <c r="W391" s="42"/>
      <c r="X391" s="42"/>
      <c r="Y391" s="42"/>
      <c r="Z391" s="42"/>
      <c r="AA391" s="42"/>
      <c r="AB391" s="42"/>
      <c r="AC391" s="42"/>
      <c r="AD391" s="42"/>
      <c r="AE391" s="42"/>
      <c r="AR391" s="227" t="s">
        <v>243</v>
      </c>
      <c r="AT391" s="227" t="s">
        <v>349</v>
      </c>
      <c r="AU391" s="227" t="s">
        <v>86</v>
      </c>
      <c r="AY391" s="21" t="s">
        <v>182</v>
      </c>
      <c r="BE391" s="228">
        <f>IF(N391="základní",J391,0)</f>
        <v>0</v>
      </c>
      <c r="BF391" s="228">
        <f>IF(N391="snížená",J391,0)</f>
        <v>0</v>
      </c>
      <c r="BG391" s="228">
        <f>IF(N391="zákl. přenesená",J391,0)</f>
        <v>0</v>
      </c>
      <c r="BH391" s="228">
        <f>IF(N391="sníž. přenesená",J391,0)</f>
        <v>0</v>
      </c>
      <c r="BI391" s="228">
        <f>IF(N391="nulová",J391,0)</f>
        <v>0</v>
      </c>
      <c r="BJ391" s="21" t="s">
        <v>83</v>
      </c>
      <c r="BK391" s="228">
        <f>ROUND(I391*H391,2)</f>
        <v>0</v>
      </c>
      <c r="BL391" s="21" t="s">
        <v>189</v>
      </c>
      <c r="BM391" s="227" t="s">
        <v>646</v>
      </c>
    </row>
    <row r="392" s="2" customFormat="1" ht="24.15" customHeight="1">
      <c r="A392" s="42"/>
      <c r="B392" s="43"/>
      <c r="C392" s="216" t="s">
        <v>647</v>
      </c>
      <c r="D392" s="216" t="s">
        <v>184</v>
      </c>
      <c r="E392" s="217" t="s">
        <v>648</v>
      </c>
      <c r="F392" s="218" t="s">
        <v>649</v>
      </c>
      <c r="G392" s="219" t="s">
        <v>560</v>
      </c>
      <c r="H392" s="220">
        <v>1.776</v>
      </c>
      <c r="I392" s="221"/>
      <c r="J392" s="222">
        <f>ROUND(I392*H392,2)</f>
        <v>0</v>
      </c>
      <c r="K392" s="218" t="s">
        <v>188</v>
      </c>
      <c r="L392" s="48"/>
      <c r="M392" s="223" t="s">
        <v>19</v>
      </c>
      <c r="N392" s="224" t="s">
        <v>47</v>
      </c>
      <c r="O392" s="88"/>
      <c r="P392" s="225">
        <f>O392*H392</f>
        <v>0</v>
      </c>
      <c r="Q392" s="225">
        <v>0.00048000000000000001</v>
      </c>
      <c r="R392" s="225">
        <f>Q392*H392</f>
        <v>0.00085248000000000008</v>
      </c>
      <c r="S392" s="225">
        <v>0</v>
      </c>
      <c r="T392" s="226">
        <f>S392*H392</f>
        <v>0</v>
      </c>
      <c r="U392" s="42"/>
      <c r="V392" s="42"/>
      <c r="W392" s="42"/>
      <c r="X392" s="42"/>
      <c r="Y392" s="42"/>
      <c r="Z392" s="42"/>
      <c r="AA392" s="42"/>
      <c r="AB392" s="42"/>
      <c r="AC392" s="42"/>
      <c r="AD392" s="42"/>
      <c r="AE392" s="42"/>
      <c r="AR392" s="227" t="s">
        <v>189</v>
      </c>
      <c r="AT392" s="227" t="s">
        <v>184</v>
      </c>
      <c r="AU392" s="227" t="s">
        <v>86</v>
      </c>
      <c r="AY392" s="21" t="s">
        <v>182</v>
      </c>
      <c r="BE392" s="228">
        <f>IF(N392="základní",J392,0)</f>
        <v>0</v>
      </c>
      <c r="BF392" s="228">
        <f>IF(N392="snížená",J392,0)</f>
        <v>0</v>
      </c>
      <c r="BG392" s="228">
        <f>IF(N392="zákl. přenesená",J392,0)</f>
        <v>0</v>
      </c>
      <c r="BH392" s="228">
        <f>IF(N392="sníž. přenesená",J392,0)</f>
        <v>0</v>
      </c>
      <c r="BI392" s="228">
        <f>IF(N392="nulová",J392,0)</f>
        <v>0</v>
      </c>
      <c r="BJ392" s="21" t="s">
        <v>83</v>
      </c>
      <c r="BK392" s="228">
        <f>ROUND(I392*H392,2)</f>
        <v>0</v>
      </c>
      <c r="BL392" s="21" t="s">
        <v>189</v>
      </c>
      <c r="BM392" s="227" t="s">
        <v>650</v>
      </c>
    </row>
    <row r="393" s="2" customFormat="1">
      <c r="A393" s="42"/>
      <c r="B393" s="43"/>
      <c r="C393" s="44"/>
      <c r="D393" s="229" t="s">
        <v>191</v>
      </c>
      <c r="E393" s="44"/>
      <c r="F393" s="230" t="s">
        <v>651</v>
      </c>
      <c r="G393" s="44"/>
      <c r="H393" s="44"/>
      <c r="I393" s="231"/>
      <c r="J393" s="44"/>
      <c r="K393" s="44"/>
      <c r="L393" s="48"/>
      <c r="M393" s="232"/>
      <c r="N393" s="233"/>
      <c r="O393" s="88"/>
      <c r="P393" s="88"/>
      <c r="Q393" s="88"/>
      <c r="R393" s="88"/>
      <c r="S393" s="88"/>
      <c r="T393" s="89"/>
      <c r="U393" s="42"/>
      <c r="V393" s="42"/>
      <c r="W393" s="42"/>
      <c r="X393" s="42"/>
      <c r="Y393" s="42"/>
      <c r="Z393" s="42"/>
      <c r="AA393" s="42"/>
      <c r="AB393" s="42"/>
      <c r="AC393" s="42"/>
      <c r="AD393" s="42"/>
      <c r="AE393" s="42"/>
      <c r="AT393" s="21" t="s">
        <v>191</v>
      </c>
      <c r="AU393" s="21" t="s">
        <v>86</v>
      </c>
    </row>
    <row r="394" s="13" customFormat="1">
      <c r="A394" s="13"/>
      <c r="B394" s="234"/>
      <c r="C394" s="235"/>
      <c r="D394" s="236" t="s">
        <v>193</v>
      </c>
      <c r="E394" s="237" t="s">
        <v>19</v>
      </c>
      <c r="F394" s="238" t="s">
        <v>652</v>
      </c>
      <c r="G394" s="235"/>
      <c r="H394" s="239">
        <v>1.776</v>
      </c>
      <c r="I394" s="240"/>
      <c r="J394" s="235"/>
      <c r="K394" s="235"/>
      <c r="L394" s="241"/>
      <c r="M394" s="242"/>
      <c r="N394" s="243"/>
      <c r="O394" s="243"/>
      <c r="P394" s="243"/>
      <c r="Q394" s="243"/>
      <c r="R394" s="243"/>
      <c r="S394" s="243"/>
      <c r="T394" s="244"/>
      <c r="U394" s="13"/>
      <c r="V394" s="13"/>
      <c r="W394" s="13"/>
      <c r="X394" s="13"/>
      <c r="Y394" s="13"/>
      <c r="Z394" s="13"/>
      <c r="AA394" s="13"/>
      <c r="AB394" s="13"/>
      <c r="AC394" s="13"/>
      <c r="AD394" s="13"/>
      <c r="AE394" s="13"/>
      <c r="AT394" s="245" t="s">
        <v>193</v>
      </c>
      <c r="AU394" s="245" t="s">
        <v>86</v>
      </c>
      <c r="AV394" s="13" t="s">
        <v>86</v>
      </c>
      <c r="AW394" s="13" t="s">
        <v>37</v>
      </c>
      <c r="AX394" s="13" t="s">
        <v>83</v>
      </c>
      <c r="AY394" s="245" t="s">
        <v>182</v>
      </c>
    </row>
    <row r="395" s="2" customFormat="1" ht="24.15" customHeight="1">
      <c r="A395" s="42"/>
      <c r="B395" s="43"/>
      <c r="C395" s="216" t="s">
        <v>653</v>
      </c>
      <c r="D395" s="216" t="s">
        <v>184</v>
      </c>
      <c r="E395" s="217" t="s">
        <v>654</v>
      </c>
      <c r="F395" s="218" t="s">
        <v>655</v>
      </c>
      <c r="G395" s="219" t="s">
        <v>187</v>
      </c>
      <c r="H395" s="220">
        <v>2.968</v>
      </c>
      <c r="I395" s="221"/>
      <c r="J395" s="222">
        <f>ROUND(I395*H395,2)</f>
        <v>0</v>
      </c>
      <c r="K395" s="218" t="s">
        <v>188</v>
      </c>
      <c r="L395" s="48"/>
      <c r="M395" s="223" t="s">
        <v>19</v>
      </c>
      <c r="N395" s="224" t="s">
        <v>47</v>
      </c>
      <c r="O395" s="88"/>
      <c r="P395" s="225">
        <f>O395*H395</f>
        <v>0</v>
      </c>
      <c r="Q395" s="225">
        <v>0.094479999999999995</v>
      </c>
      <c r="R395" s="225">
        <f>Q395*H395</f>
        <v>0.28041663999999999</v>
      </c>
      <c r="S395" s="225">
        <v>0</v>
      </c>
      <c r="T395" s="226">
        <f>S395*H395</f>
        <v>0</v>
      </c>
      <c r="U395" s="42"/>
      <c r="V395" s="42"/>
      <c r="W395" s="42"/>
      <c r="X395" s="42"/>
      <c r="Y395" s="42"/>
      <c r="Z395" s="42"/>
      <c r="AA395" s="42"/>
      <c r="AB395" s="42"/>
      <c r="AC395" s="42"/>
      <c r="AD395" s="42"/>
      <c r="AE395" s="42"/>
      <c r="AR395" s="227" t="s">
        <v>189</v>
      </c>
      <c r="AT395" s="227" t="s">
        <v>184</v>
      </c>
      <c r="AU395" s="227" t="s">
        <v>86</v>
      </c>
      <c r="AY395" s="21" t="s">
        <v>182</v>
      </c>
      <c r="BE395" s="228">
        <f>IF(N395="základní",J395,0)</f>
        <v>0</v>
      </c>
      <c r="BF395" s="228">
        <f>IF(N395="snížená",J395,0)</f>
        <v>0</v>
      </c>
      <c r="BG395" s="228">
        <f>IF(N395="zákl. přenesená",J395,0)</f>
        <v>0</v>
      </c>
      <c r="BH395" s="228">
        <f>IF(N395="sníž. přenesená",J395,0)</f>
        <v>0</v>
      </c>
      <c r="BI395" s="228">
        <f>IF(N395="nulová",J395,0)</f>
        <v>0</v>
      </c>
      <c r="BJ395" s="21" t="s">
        <v>83</v>
      </c>
      <c r="BK395" s="228">
        <f>ROUND(I395*H395,2)</f>
        <v>0</v>
      </c>
      <c r="BL395" s="21" t="s">
        <v>189</v>
      </c>
      <c r="BM395" s="227" t="s">
        <v>656</v>
      </c>
    </row>
    <row r="396" s="2" customFormat="1">
      <c r="A396" s="42"/>
      <c r="B396" s="43"/>
      <c r="C396" s="44"/>
      <c r="D396" s="229" t="s">
        <v>191</v>
      </c>
      <c r="E396" s="44"/>
      <c r="F396" s="230" t="s">
        <v>657</v>
      </c>
      <c r="G396" s="44"/>
      <c r="H396" s="44"/>
      <c r="I396" s="231"/>
      <c r="J396" s="44"/>
      <c r="K396" s="44"/>
      <c r="L396" s="48"/>
      <c r="M396" s="232"/>
      <c r="N396" s="233"/>
      <c r="O396" s="88"/>
      <c r="P396" s="88"/>
      <c r="Q396" s="88"/>
      <c r="R396" s="88"/>
      <c r="S396" s="88"/>
      <c r="T396" s="89"/>
      <c r="U396" s="42"/>
      <c r="V396" s="42"/>
      <c r="W396" s="42"/>
      <c r="X396" s="42"/>
      <c r="Y396" s="42"/>
      <c r="Z396" s="42"/>
      <c r="AA396" s="42"/>
      <c r="AB396" s="42"/>
      <c r="AC396" s="42"/>
      <c r="AD396" s="42"/>
      <c r="AE396" s="42"/>
      <c r="AT396" s="21" t="s">
        <v>191</v>
      </c>
      <c r="AU396" s="21" t="s">
        <v>86</v>
      </c>
    </row>
    <row r="397" s="13" customFormat="1">
      <c r="A397" s="13"/>
      <c r="B397" s="234"/>
      <c r="C397" s="235"/>
      <c r="D397" s="236" t="s">
        <v>193</v>
      </c>
      <c r="E397" s="237" t="s">
        <v>19</v>
      </c>
      <c r="F397" s="238" t="s">
        <v>658</v>
      </c>
      <c r="G397" s="235"/>
      <c r="H397" s="239">
        <v>2.968</v>
      </c>
      <c r="I397" s="240"/>
      <c r="J397" s="235"/>
      <c r="K397" s="235"/>
      <c r="L397" s="241"/>
      <c r="M397" s="242"/>
      <c r="N397" s="243"/>
      <c r="O397" s="243"/>
      <c r="P397" s="243"/>
      <c r="Q397" s="243"/>
      <c r="R397" s="243"/>
      <c r="S397" s="243"/>
      <c r="T397" s="244"/>
      <c r="U397" s="13"/>
      <c r="V397" s="13"/>
      <c r="W397" s="13"/>
      <c r="X397" s="13"/>
      <c r="Y397" s="13"/>
      <c r="Z397" s="13"/>
      <c r="AA397" s="13"/>
      <c r="AB397" s="13"/>
      <c r="AC397" s="13"/>
      <c r="AD397" s="13"/>
      <c r="AE397" s="13"/>
      <c r="AT397" s="245" t="s">
        <v>193</v>
      </c>
      <c r="AU397" s="245" t="s">
        <v>86</v>
      </c>
      <c r="AV397" s="13" t="s">
        <v>86</v>
      </c>
      <c r="AW397" s="13" t="s">
        <v>37</v>
      </c>
      <c r="AX397" s="13" t="s">
        <v>83</v>
      </c>
      <c r="AY397" s="245" t="s">
        <v>182</v>
      </c>
    </row>
    <row r="398" s="2" customFormat="1" ht="24.15" customHeight="1">
      <c r="A398" s="42"/>
      <c r="B398" s="43"/>
      <c r="C398" s="216" t="s">
        <v>659</v>
      </c>
      <c r="D398" s="216" t="s">
        <v>184</v>
      </c>
      <c r="E398" s="217" t="s">
        <v>660</v>
      </c>
      <c r="F398" s="218" t="s">
        <v>661</v>
      </c>
      <c r="G398" s="219" t="s">
        <v>206</v>
      </c>
      <c r="H398" s="220">
        <v>2.4359999999999999</v>
      </c>
      <c r="I398" s="221"/>
      <c r="J398" s="222">
        <f>ROUND(I398*H398,2)</f>
        <v>0</v>
      </c>
      <c r="K398" s="218" t="s">
        <v>188</v>
      </c>
      <c r="L398" s="48"/>
      <c r="M398" s="223" t="s">
        <v>19</v>
      </c>
      <c r="N398" s="224" t="s">
        <v>47</v>
      </c>
      <c r="O398" s="88"/>
      <c r="P398" s="225">
        <f>O398*H398</f>
        <v>0</v>
      </c>
      <c r="Q398" s="225">
        <v>2.5297900000000002</v>
      </c>
      <c r="R398" s="225">
        <f>Q398*H398</f>
        <v>6.1625684400000003</v>
      </c>
      <c r="S398" s="225">
        <v>0</v>
      </c>
      <c r="T398" s="226">
        <f>S398*H398</f>
        <v>0</v>
      </c>
      <c r="U398" s="42"/>
      <c r="V398" s="42"/>
      <c r="W398" s="42"/>
      <c r="X398" s="42"/>
      <c r="Y398" s="42"/>
      <c r="Z398" s="42"/>
      <c r="AA398" s="42"/>
      <c r="AB398" s="42"/>
      <c r="AC398" s="42"/>
      <c r="AD398" s="42"/>
      <c r="AE398" s="42"/>
      <c r="AR398" s="227" t="s">
        <v>189</v>
      </c>
      <c r="AT398" s="227" t="s">
        <v>184</v>
      </c>
      <c r="AU398" s="227" t="s">
        <v>86</v>
      </c>
      <c r="AY398" s="21" t="s">
        <v>182</v>
      </c>
      <c r="BE398" s="228">
        <f>IF(N398="základní",J398,0)</f>
        <v>0</v>
      </c>
      <c r="BF398" s="228">
        <f>IF(N398="snížená",J398,0)</f>
        <v>0</v>
      </c>
      <c r="BG398" s="228">
        <f>IF(N398="zákl. přenesená",J398,0)</f>
        <v>0</v>
      </c>
      <c r="BH398" s="228">
        <f>IF(N398="sníž. přenesená",J398,0)</f>
        <v>0</v>
      </c>
      <c r="BI398" s="228">
        <f>IF(N398="nulová",J398,0)</f>
        <v>0</v>
      </c>
      <c r="BJ398" s="21" t="s">
        <v>83</v>
      </c>
      <c r="BK398" s="228">
        <f>ROUND(I398*H398,2)</f>
        <v>0</v>
      </c>
      <c r="BL398" s="21" t="s">
        <v>189</v>
      </c>
      <c r="BM398" s="227" t="s">
        <v>662</v>
      </c>
    </row>
    <row r="399" s="2" customFormat="1">
      <c r="A399" s="42"/>
      <c r="B399" s="43"/>
      <c r="C399" s="44"/>
      <c r="D399" s="229" t="s">
        <v>191</v>
      </c>
      <c r="E399" s="44"/>
      <c r="F399" s="230" t="s">
        <v>663</v>
      </c>
      <c r="G399" s="44"/>
      <c r="H399" s="44"/>
      <c r="I399" s="231"/>
      <c r="J399" s="44"/>
      <c r="K399" s="44"/>
      <c r="L399" s="48"/>
      <c r="M399" s="232"/>
      <c r="N399" s="233"/>
      <c r="O399" s="88"/>
      <c r="P399" s="88"/>
      <c r="Q399" s="88"/>
      <c r="R399" s="88"/>
      <c r="S399" s="88"/>
      <c r="T399" s="89"/>
      <c r="U399" s="42"/>
      <c r="V399" s="42"/>
      <c r="W399" s="42"/>
      <c r="X399" s="42"/>
      <c r="Y399" s="42"/>
      <c r="Z399" s="42"/>
      <c r="AA399" s="42"/>
      <c r="AB399" s="42"/>
      <c r="AC399" s="42"/>
      <c r="AD399" s="42"/>
      <c r="AE399" s="42"/>
      <c r="AT399" s="21" t="s">
        <v>191</v>
      </c>
      <c r="AU399" s="21" t="s">
        <v>86</v>
      </c>
    </row>
    <row r="400" s="13" customFormat="1">
      <c r="A400" s="13"/>
      <c r="B400" s="234"/>
      <c r="C400" s="235"/>
      <c r="D400" s="236" t="s">
        <v>193</v>
      </c>
      <c r="E400" s="237" t="s">
        <v>19</v>
      </c>
      <c r="F400" s="238" t="s">
        <v>664</v>
      </c>
      <c r="G400" s="235"/>
      <c r="H400" s="239">
        <v>2.4359999999999999</v>
      </c>
      <c r="I400" s="240"/>
      <c r="J400" s="235"/>
      <c r="K400" s="235"/>
      <c r="L400" s="241"/>
      <c r="M400" s="242"/>
      <c r="N400" s="243"/>
      <c r="O400" s="243"/>
      <c r="P400" s="243"/>
      <c r="Q400" s="243"/>
      <c r="R400" s="243"/>
      <c r="S400" s="243"/>
      <c r="T400" s="244"/>
      <c r="U400" s="13"/>
      <c r="V400" s="13"/>
      <c r="W400" s="13"/>
      <c r="X400" s="13"/>
      <c r="Y400" s="13"/>
      <c r="Z400" s="13"/>
      <c r="AA400" s="13"/>
      <c r="AB400" s="13"/>
      <c r="AC400" s="13"/>
      <c r="AD400" s="13"/>
      <c r="AE400" s="13"/>
      <c r="AT400" s="245" t="s">
        <v>193</v>
      </c>
      <c r="AU400" s="245" t="s">
        <v>86</v>
      </c>
      <c r="AV400" s="13" t="s">
        <v>86</v>
      </c>
      <c r="AW400" s="13" t="s">
        <v>37</v>
      </c>
      <c r="AX400" s="13" t="s">
        <v>83</v>
      </c>
      <c r="AY400" s="245" t="s">
        <v>182</v>
      </c>
    </row>
    <row r="401" s="2" customFormat="1" ht="24.15" customHeight="1">
      <c r="A401" s="42"/>
      <c r="B401" s="43"/>
      <c r="C401" s="216" t="s">
        <v>665</v>
      </c>
      <c r="D401" s="216" t="s">
        <v>184</v>
      </c>
      <c r="E401" s="217" t="s">
        <v>666</v>
      </c>
      <c r="F401" s="218" t="s">
        <v>667</v>
      </c>
      <c r="G401" s="219" t="s">
        <v>206</v>
      </c>
      <c r="H401" s="220">
        <v>2.903</v>
      </c>
      <c r="I401" s="221"/>
      <c r="J401" s="222">
        <f>ROUND(I401*H401,2)</f>
        <v>0</v>
      </c>
      <c r="K401" s="218" t="s">
        <v>188</v>
      </c>
      <c r="L401" s="48"/>
      <c r="M401" s="223" t="s">
        <v>19</v>
      </c>
      <c r="N401" s="224" t="s">
        <v>47</v>
      </c>
      <c r="O401" s="88"/>
      <c r="P401" s="225">
        <f>O401*H401</f>
        <v>0</v>
      </c>
      <c r="Q401" s="225">
        <v>2.5297900000000002</v>
      </c>
      <c r="R401" s="225">
        <f>Q401*H401</f>
        <v>7.3439803700000006</v>
      </c>
      <c r="S401" s="225">
        <v>0</v>
      </c>
      <c r="T401" s="226">
        <f>S401*H401</f>
        <v>0</v>
      </c>
      <c r="U401" s="42"/>
      <c r="V401" s="42"/>
      <c r="W401" s="42"/>
      <c r="X401" s="42"/>
      <c r="Y401" s="42"/>
      <c r="Z401" s="42"/>
      <c r="AA401" s="42"/>
      <c r="AB401" s="42"/>
      <c r="AC401" s="42"/>
      <c r="AD401" s="42"/>
      <c r="AE401" s="42"/>
      <c r="AR401" s="227" t="s">
        <v>189</v>
      </c>
      <c r="AT401" s="227" t="s">
        <v>184</v>
      </c>
      <c r="AU401" s="227" t="s">
        <v>86</v>
      </c>
      <c r="AY401" s="21" t="s">
        <v>182</v>
      </c>
      <c r="BE401" s="228">
        <f>IF(N401="základní",J401,0)</f>
        <v>0</v>
      </c>
      <c r="BF401" s="228">
        <f>IF(N401="snížená",J401,0)</f>
        <v>0</v>
      </c>
      <c r="BG401" s="228">
        <f>IF(N401="zákl. přenesená",J401,0)</f>
        <v>0</v>
      </c>
      <c r="BH401" s="228">
        <f>IF(N401="sníž. přenesená",J401,0)</f>
        <v>0</v>
      </c>
      <c r="BI401" s="228">
        <f>IF(N401="nulová",J401,0)</f>
        <v>0</v>
      </c>
      <c r="BJ401" s="21" t="s">
        <v>83</v>
      </c>
      <c r="BK401" s="228">
        <f>ROUND(I401*H401,2)</f>
        <v>0</v>
      </c>
      <c r="BL401" s="21" t="s">
        <v>189</v>
      </c>
      <c r="BM401" s="227" t="s">
        <v>668</v>
      </c>
    </row>
    <row r="402" s="2" customFormat="1">
      <c r="A402" s="42"/>
      <c r="B402" s="43"/>
      <c r="C402" s="44"/>
      <c r="D402" s="229" t="s">
        <v>191</v>
      </c>
      <c r="E402" s="44"/>
      <c r="F402" s="230" t="s">
        <v>669</v>
      </c>
      <c r="G402" s="44"/>
      <c r="H402" s="44"/>
      <c r="I402" s="231"/>
      <c r="J402" s="44"/>
      <c r="K402" s="44"/>
      <c r="L402" s="48"/>
      <c r="M402" s="232"/>
      <c r="N402" s="233"/>
      <c r="O402" s="88"/>
      <c r="P402" s="88"/>
      <c r="Q402" s="88"/>
      <c r="R402" s="88"/>
      <c r="S402" s="88"/>
      <c r="T402" s="89"/>
      <c r="U402" s="42"/>
      <c r="V402" s="42"/>
      <c r="W402" s="42"/>
      <c r="X402" s="42"/>
      <c r="Y402" s="42"/>
      <c r="Z402" s="42"/>
      <c r="AA402" s="42"/>
      <c r="AB402" s="42"/>
      <c r="AC402" s="42"/>
      <c r="AD402" s="42"/>
      <c r="AE402" s="42"/>
      <c r="AT402" s="21" t="s">
        <v>191</v>
      </c>
      <c r="AU402" s="21" t="s">
        <v>86</v>
      </c>
    </row>
    <row r="403" s="13" customFormat="1">
      <c r="A403" s="13"/>
      <c r="B403" s="234"/>
      <c r="C403" s="235"/>
      <c r="D403" s="236" t="s">
        <v>193</v>
      </c>
      <c r="E403" s="237" t="s">
        <v>19</v>
      </c>
      <c r="F403" s="238" t="s">
        <v>670</v>
      </c>
      <c r="G403" s="235"/>
      <c r="H403" s="239">
        <v>2.903</v>
      </c>
      <c r="I403" s="240"/>
      <c r="J403" s="235"/>
      <c r="K403" s="235"/>
      <c r="L403" s="241"/>
      <c r="M403" s="242"/>
      <c r="N403" s="243"/>
      <c r="O403" s="243"/>
      <c r="P403" s="243"/>
      <c r="Q403" s="243"/>
      <c r="R403" s="243"/>
      <c r="S403" s="243"/>
      <c r="T403" s="244"/>
      <c r="U403" s="13"/>
      <c r="V403" s="13"/>
      <c r="W403" s="13"/>
      <c r="X403" s="13"/>
      <c r="Y403" s="13"/>
      <c r="Z403" s="13"/>
      <c r="AA403" s="13"/>
      <c r="AB403" s="13"/>
      <c r="AC403" s="13"/>
      <c r="AD403" s="13"/>
      <c r="AE403" s="13"/>
      <c r="AT403" s="245" t="s">
        <v>193</v>
      </c>
      <c r="AU403" s="245" t="s">
        <v>86</v>
      </c>
      <c r="AV403" s="13" t="s">
        <v>86</v>
      </c>
      <c r="AW403" s="13" t="s">
        <v>37</v>
      </c>
      <c r="AX403" s="13" t="s">
        <v>83</v>
      </c>
      <c r="AY403" s="245" t="s">
        <v>182</v>
      </c>
    </row>
    <row r="404" s="2" customFormat="1" ht="24.15" customHeight="1">
      <c r="A404" s="42"/>
      <c r="B404" s="43"/>
      <c r="C404" s="216" t="s">
        <v>671</v>
      </c>
      <c r="D404" s="216" t="s">
        <v>184</v>
      </c>
      <c r="E404" s="217" t="s">
        <v>672</v>
      </c>
      <c r="F404" s="218" t="s">
        <v>673</v>
      </c>
      <c r="G404" s="219" t="s">
        <v>206</v>
      </c>
      <c r="H404" s="220">
        <v>60.375999999999998</v>
      </c>
      <c r="I404" s="221"/>
      <c r="J404" s="222">
        <f>ROUND(I404*H404,2)</f>
        <v>0</v>
      </c>
      <c r="K404" s="218" t="s">
        <v>188</v>
      </c>
      <c r="L404" s="48"/>
      <c r="M404" s="223" t="s">
        <v>19</v>
      </c>
      <c r="N404" s="224" t="s">
        <v>47</v>
      </c>
      <c r="O404" s="88"/>
      <c r="P404" s="225">
        <f>O404*H404</f>
        <v>0</v>
      </c>
      <c r="Q404" s="225">
        <v>2.5143</v>
      </c>
      <c r="R404" s="225">
        <f>Q404*H404</f>
        <v>151.8033768</v>
      </c>
      <c r="S404" s="225">
        <v>0</v>
      </c>
      <c r="T404" s="226">
        <f>S404*H404</f>
        <v>0</v>
      </c>
      <c r="U404" s="42"/>
      <c r="V404" s="42"/>
      <c r="W404" s="42"/>
      <c r="X404" s="42"/>
      <c r="Y404" s="42"/>
      <c r="Z404" s="42"/>
      <c r="AA404" s="42"/>
      <c r="AB404" s="42"/>
      <c r="AC404" s="42"/>
      <c r="AD404" s="42"/>
      <c r="AE404" s="42"/>
      <c r="AR404" s="227" t="s">
        <v>189</v>
      </c>
      <c r="AT404" s="227" t="s">
        <v>184</v>
      </c>
      <c r="AU404" s="227" t="s">
        <v>86</v>
      </c>
      <c r="AY404" s="21" t="s">
        <v>182</v>
      </c>
      <c r="BE404" s="228">
        <f>IF(N404="základní",J404,0)</f>
        <v>0</v>
      </c>
      <c r="BF404" s="228">
        <f>IF(N404="snížená",J404,0)</f>
        <v>0</v>
      </c>
      <c r="BG404" s="228">
        <f>IF(N404="zákl. přenesená",J404,0)</f>
        <v>0</v>
      </c>
      <c r="BH404" s="228">
        <f>IF(N404="sníž. přenesená",J404,0)</f>
        <v>0</v>
      </c>
      <c r="BI404" s="228">
        <f>IF(N404="nulová",J404,0)</f>
        <v>0</v>
      </c>
      <c r="BJ404" s="21" t="s">
        <v>83</v>
      </c>
      <c r="BK404" s="228">
        <f>ROUND(I404*H404,2)</f>
        <v>0</v>
      </c>
      <c r="BL404" s="21" t="s">
        <v>189</v>
      </c>
      <c r="BM404" s="227" t="s">
        <v>674</v>
      </c>
    </row>
    <row r="405" s="2" customFormat="1">
      <c r="A405" s="42"/>
      <c r="B405" s="43"/>
      <c r="C405" s="44"/>
      <c r="D405" s="229" t="s">
        <v>191</v>
      </c>
      <c r="E405" s="44"/>
      <c r="F405" s="230" t="s">
        <v>675</v>
      </c>
      <c r="G405" s="44"/>
      <c r="H405" s="44"/>
      <c r="I405" s="231"/>
      <c r="J405" s="44"/>
      <c r="K405" s="44"/>
      <c r="L405" s="48"/>
      <c r="M405" s="232"/>
      <c r="N405" s="233"/>
      <c r="O405" s="88"/>
      <c r="P405" s="88"/>
      <c r="Q405" s="88"/>
      <c r="R405" s="88"/>
      <c r="S405" s="88"/>
      <c r="T405" s="89"/>
      <c r="U405" s="42"/>
      <c r="V405" s="42"/>
      <c r="W405" s="42"/>
      <c r="X405" s="42"/>
      <c r="Y405" s="42"/>
      <c r="Z405" s="42"/>
      <c r="AA405" s="42"/>
      <c r="AB405" s="42"/>
      <c r="AC405" s="42"/>
      <c r="AD405" s="42"/>
      <c r="AE405" s="42"/>
      <c r="AT405" s="21" t="s">
        <v>191</v>
      </c>
      <c r="AU405" s="21" t="s">
        <v>86</v>
      </c>
    </row>
    <row r="406" s="13" customFormat="1">
      <c r="A406" s="13"/>
      <c r="B406" s="234"/>
      <c r="C406" s="235"/>
      <c r="D406" s="236" t="s">
        <v>193</v>
      </c>
      <c r="E406" s="237" t="s">
        <v>19</v>
      </c>
      <c r="F406" s="238" t="s">
        <v>676</v>
      </c>
      <c r="G406" s="235"/>
      <c r="H406" s="239">
        <v>60.375999999999998</v>
      </c>
      <c r="I406" s="240"/>
      <c r="J406" s="235"/>
      <c r="K406" s="235"/>
      <c r="L406" s="241"/>
      <c r="M406" s="242"/>
      <c r="N406" s="243"/>
      <c r="O406" s="243"/>
      <c r="P406" s="243"/>
      <c r="Q406" s="243"/>
      <c r="R406" s="243"/>
      <c r="S406" s="243"/>
      <c r="T406" s="244"/>
      <c r="U406" s="13"/>
      <c r="V406" s="13"/>
      <c r="W406" s="13"/>
      <c r="X406" s="13"/>
      <c r="Y406" s="13"/>
      <c r="Z406" s="13"/>
      <c r="AA406" s="13"/>
      <c r="AB406" s="13"/>
      <c r="AC406" s="13"/>
      <c r="AD406" s="13"/>
      <c r="AE406" s="13"/>
      <c r="AT406" s="245" t="s">
        <v>193</v>
      </c>
      <c r="AU406" s="245" t="s">
        <v>86</v>
      </c>
      <c r="AV406" s="13" t="s">
        <v>86</v>
      </c>
      <c r="AW406" s="13" t="s">
        <v>37</v>
      </c>
      <c r="AX406" s="13" t="s">
        <v>83</v>
      </c>
      <c r="AY406" s="245" t="s">
        <v>182</v>
      </c>
    </row>
    <row r="407" s="2" customFormat="1" ht="24.15" customHeight="1">
      <c r="A407" s="42"/>
      <c r="B407" s="43"/>
      <c r="C407" s="216" t="s">
        <v>677</v>
      </c>
      <c r="D407" s="216" t="s">
        <v>184</v>
      </c>
      <c r="E407" s="217" t="s">
        <v>678</v>
      </c>
      <c r="F407" s="218" t="s">
        <v>679</v>
      </c>
      <c r="G407" s="219" t="s">
        <v>206</v>
      </c>
      <c r="H407" s="220">
        <v>63.279000000000003</v>
      </c>
      <c r="I407" s="221"/>
      <c r="J407" s="222">
        <f>ROUND(I407*H407,2)</f>
        <v>0</v>
      </c>
      <c r="K407" s="218" t="s">
        <v>19</v>
      </c>
      <c r="L407" s="48"/>
      <c r="M407" s="223" t="s">
        <v>19</v>
      </c>
      <c r="N407" s="224" t="s">
        <v>47</v>
      </c>
      <c r="O407" s="88"/>
      <c r="P407" s="225">
        <f>O407*H407</f>
        <v>0</v>
      </c>
      <c r="Q407" s="225">
        <v>2.5143</v>
      </c>
      <c r="R407" s="225">
        <f>Q407*H407</f>
        <v>159.1023897</v>
      </c>
      <c r="S407" s="225">
        <v>0</v>
      </c>
      <c r="T407" s="226">
        <f>S407*H407</f>
        <v>0</v>
      </c>
      <c r="U407" s="42"/>
      <c r="V407" s="42"/>
      <c r="W407" s="42"/>
      <c r="X407" s="42"/>
      <c r="Y407" s="42"/>
      <c r="Z407" s="42"/>
      <c r="AA407" s="42"/>
      <c r="AB407" s="42"/>
      <c r="AC407" s="42"/>
      <c r="AD407" s="42"/>
      <c r="AE407" s="42"/>
      <c r="AR407" s="227" t="s">
        <v>189</v>
      </c>
      <c r="AT407" s="227" t="s">
        <v>184</v>
      </c>
      <c r="AU407" s="227" t="s">
        <v>86</v>
      </c>
      <c r="AY407" s="21" t="s">
        <v>182</v>
      </c>
      <c r="BE407" s="228">
        <f>IF(N407="základní",J407,0)</f>
        <v>0</v>
      </c>
      <c r="BF407" s="228">
        <f>IF(N407="snížená",J407,0)</f>
        <v>0</v>
      </c>
      <c r="BG407" s="228">
        <f>IF(N407="zákl. přenesená",J407,0)</f>
        <v>0</v>
      </c>
      <c r="BH407" s="228">
        <f>IF(N407="sníž. přenesená",J407,0)</f>
        <v>0</v>
      </c>
      <c r="BI407" s="228">
        <f>IF(N407="nulová",J407,0)</f>
        <v>0</v>
      </c>
      <c r="BJ407" s="21" t="s">
        <v>83</v>
      </c>
      <c r="BK407" s="228">
        <f>ROUND(I407*H407,2)</f>
        <v>0</v>
      </c>
      <c r="BL407" s="21" t="s">
        <v>189</v>
      </c>
      <c r="BM407" s="227" t="s">
        <v>680</v>
      </c>
    </row>
    <row r="408" s="13" customFormat="1">
      <c r="A408" s="13"/>
      <c r="B408" s="234"/>
      <c r="C408" s="235"/>
      <c r="D408" s="236" t="s">
        <v>193</v>
      </c>
      <c r="E408" s="237" t="s">
        <v>19</v>
      </c>
      <c r="F408" s="238" t="s">
        <v>681</v>
      </c>
      <c r="G408" s="235"/>
      <c r="H408" s="239">
        <v>63.279000000000003</v>
      </c>
      <c r="I408" s="240"/>
      <c r="J408" s="235"/>
      <c r="K408" s="235"/>
      <c r="L408" s="241"/>
      <c r="M408" s="242"/>
      <c r="N408" s="243"/>
      <c r="O408" s="243"/>
      <c r="P408" s="243"/>
      <c r="Q408" s="243"/>
      <c r="R408" s="243"/>
      <c r="S408" s="243"/>
      <c r="T408" s="244"/>
      <c r="U408" s="13"/>
      <c r="V408" s="13"/>
      <c r="W408" s="13"/>
      <c r="X408" s="13"/>
      <c r="Y408" s="13"/>
      <c r="Z408" s="13"/>
      <c r="AA408" s="13"/>
      <c r="AB408" s="13"/>
      <c r="AC408" s="13"/>
      <c r="AD408" s="13"/>
      <c r="AE408" s="13"/>
      <c r="AT408" s="245" t="s">
        <v>193</v>
      </c>
      <c r="AU408" s="245" t="s">
        <v>86</v>
      </c>
      <c r="AV408" s="13" t="s">
        <v>86</v>
      </c>
      <c r="AW408" s="13" t="s">
        <v>37</v>
      </c>
      <c r="AX408" s="13" t="s">
        <v>83</v>
      </c>
      <c r="AY408" s="245" t="s">
        <v>182</v>
      </c>
    </row>
    <row r="409" s="2" customFormat="1" ht="24.15" customHeight="1">
      <c r="A409" s="42"/>
      <c r="B409" s="43"/>
      <c r="C409" s="216" t="s">
        <v>682</v>
      </c>
      <c r="D409" s="216" t="s">
        <v>184</v>
      </c>
      <c r="E409" s="217" t="s">
        <v>683</v>
      </c>
      <c r="F409" s="218" t="s">
        <v>684</v>
      </c>
      <c r="G409" s="219" t="s">
        <v>187</v>
      </c>
      <c r="H409" s="220">
        <v>215.91399999999999</v>
      </c>
      <c r="I409" s="221"/>
      <c r="J409" s="222">
        <f>ROUND(I409*H409,2)</f>
        <v>0</v>
      </c>
      <c r="K409" s="218" t="s">
        <v>188</v>
      </c>
      <c r="L409" s="48"/>
      <c r="M409" s="223" t="s">
        <v>19</v>
      </c>
      <c r="N409" s="224" t="s">
        <v>47</v>
      </c>
      <c r="O409" s="88"/>
      <c r="P409" s="225">
        <f>O409*H409</f>
        <v>0</v>
      </c>
      <c r="Q409" s="225">
        <v>0.0016199999999999999</v>
      </c>
      <c r="R409" s="225">
        <f>Q409*H409</f>
        <v>0.34978067999999995</v>
      </c>
      <c r="S409" s="225">
        <v>0</v>
      </c>
      <c r="T409" s="226">
        <f>S409*H409</f>
        <v>0</v>
      </c>
      <c r="U409" s="42"/>
      <c r="V409" s="42"/>
      <c r="W409" s="42"/>
      <c r="X409" s="42"/>
      <c r="Y409" s="42"/>
      <c r="Z409" s="42"/>
      <c r="AA409" s="42"/>
      <c r="AB409" s="42"/>
      <c r="AC409" s="42"/>
      <c r="AD409" s="42"/>
      <c r="AE409" s="42"/>
      <c r="AR409" s="227" t="s">
        <v>189</v>
      </c>
      <c r="AT409" s="227" t="s">
        <v>184</v>
      </c>
      <c r="AU409" s="227" t="s">
        <v>86</v>
      </c>
      <c r="AY409" s="21" t="s">
        <v>182</v>
      </c>
      <c r="BE409" s="228">
        <f>IF(N409="základní",J409,0)</f>
        <v>0</v>
      </c>
      <c r="BF409" s="228">
        <f>IF(N409="snížená",J409,0)</f>
        <v>0</v>
      </c>
      <c r="BG409" s="228">
        <f>IF(N409="zákl. přenesená",J409,0)</f>
        <v>0</v>
      </c>
      <c r="BH409" s="228">
        <f>IF(N409="sníž. přenesená",J409,0)</f>
        <v>0</v>
      </c>
      <c r="BI409" s="228">
        <f>IF(N409="nulová",J409,0)</f>
        <v>0</v>
      </c>
      <c r="BJ409" s="21" t="s">
        <v>83</v>
      </c>
      <c r="BK409" s="228">
        <f>ROUND(I409*H409,2)</f>
        <v>0</v>
      </c>
      <c r="BL409" s="21" t="s">
        <v>189</v>
      </c>
      <c r="BM409" s="227" t="s">
        <v>685</v>
      </c>
    </row>
    <row r="410" s="2" customFormat="1">
      <c r="A410" s="42"/>
      <c r="B410" s="43"/>
      <c r="C410" s="44"/>
      <c r="D410" s="229" t="s">
        <v>191</v>
      </c>
      <c r="E410" s="44"/>
      <c r="F410" s="230" t="s">
        <v>686</v>
      </c>
      <c r="G410" s="44"/>
      <c r="H410" s="44"/>
      <c r="I410" s="231"/>
      <c r="J410" s="44"/>
      <c r="K410" s="44"/>
      <c r="L410" s="48"/>
      <c r="M410" s="232"/>
      <c r="N410" s="233"/>
      <c r="O410" s="88"/>
      <c r="P410" s="88"/>
      <c r="Q410" s="88"/>
      <c r="R410" s="88"/>
      <c r="S410" s="88"/>
      <c r="T410" s="89"/>
      <c r="U410" s="42"/>
      <c r="V410" s="42"/>
      <c r="W410" s="42"/>
      <c r="X410" s="42"/>
      <c r="Y410" s="42"/>
      <c r="Z410" s="42"/>
      <c r="AA410" s="42"/>
      <c r="AB410" s="42"/>
      <c r="AC410" s="42"/>
      <c r="AD410" s="42"/>
      <c r="AE410" s="42"/>
      <c r="AT410" s="21" t="s">
        <v>191</v>
      </c>
      <c r="AU410" s="21" t="s">
        <v>86</v>
      </c>
    </row>
    <row r="411" s="13" customFormat="1">
      <c r="A411" s="13"/>
      <c r="B411" s="234"/>
      <c r="C411" s="235"/>
      <c r="D411" s="236" t="s">
        <v>193</v>
      </c>
      <c r="E411" s="237" t="s">
        <v>19</v>
      </c>
      <c r="F411" s="238" t="s">
        <v>687</v>
      </c>
      <c r="G411" s="235"/>
      <c r="H411" s="239">
        <v>26.731000000000002</v>
      </c>
      <c r="I411" s="240"/>
      <c r="J411" s="235"/>
      <c r="K411" s="235"/>
      <c r="L411" s="241"/>
      <c r="M411" s="242"/>
      <c r="N411" s="243"/>
      <c r="O411" s="243"/>
      <c r="P411" s="243"/>
      <c r="Q411" s="243"/>
      <c r="R411" s="243"/>
      <c r="S411" s="243"/>
      <c r="T411" s="244"/>
      <c r="U411" s="13"/>
      <c r="V411" s="13"/>
      <c r="W411" s="13"/>
      <c r="X411" s="13"/>
      <c r="Y411" s="13"/>
      <c r="Z411" s="13"/>
      <c r="AA411" s="13"/>
      <c r="AB411" s="13"/>
      <c r="AC411" s="13"/>
      <c r="AD411" s="13"/>
      <c r="AE411" s="13"/>
      <c r="AT411" s="245" t="s">
        <v>193</v>
      </c>
      <c r="AU411" s="245" t="s">
        <v>86</v>
      </c>
      <c r="AV411" s="13" t="s">
        <v>86</v>
      </c>
      <c r="AW411" s="13" t="s">
        <v>37</v>
      </c>
      <c r="AX411" s="13" t="s">
        <v>76</v>
      </c>
      <c r="AY411" s="245" t="s">
        <v>182</v>
      </c>
    </row>
    <row r="412" s="13" customFormat="1">
      <c r="A412" s="13"/>
      <c r="B412" s="234"/>
      <c r="C412" s="235"/>
      <c r="D412" s="236" t="s">
        <v>193</v>
      </c>
      <c r="E412" s="237" t="s">
        <v>19</v>
      </c>
      <c r="F412" s="238" t="s">
        <v>688</v>
      </c>
      <c r="G412" s="235"/>
      <c r="H412" s="239">
        <v>19.190999999999999</v>
      </c>
      <c r="I412" s="240"/>
      <c r="J412" s="235"/>
      <c r="K412" s="235"/>
      <c r="L412" s="241"/>
      <c r="M412" s="242"/>
      <c r="N412" s="243"/>
      <c r="O412" s="243"/>
      <c r="P412" s="243"/>
      <c r="Q412" s="243"/>
      <c r="R412" s="243"/>
      <c r="S412" s="243"/>
      <c r="T412" s="244"/>
      <c r="U412" s="13"/>
      <c r="V412" s="13"/>
      <c r="W412" s="13"/>
      <c r="X412" s="13"/>
      <c r="Y412" s="13"/>
      <c r="Z412" s="13"/>
      <c r="AA412" s="13"/>
      <c r="AB412" s="13"/>
      <c r="AC412" s="13"/>
      <c r="AD412" s="13"/>
      <c r="AE412" s="13"/>
      <c r="AT412" s="245" t="s">
        <v>193</v>
      </c>
      <c r="AU412" s="245" t="s">
        <v>86</v>
      </c>
      <c r="AV412" s="13" t="s">
        <v>86</v>
      </c>
      <c r="AW412" s="13" t="s">
        <v>37</v>
      </c>
      <c r="AX412" s="13" t="s">
        <v>76</v>
      </c>
      <c r="AY412" s="245" t="s">
        <v>182</v>
      </c>
    </row>
    <row r="413" s="13" customFormat="1">
      <c r="A413" s="13"/>
      <c r="B413" s="234"/>
      <c r="C413" s="235"/>
      <c r="D413" s="236" t="s">
        <v>193</v>
      </c>
      <c r="E413" s="237" t="s">
        <v>19</v>
      </c>
      <c r="F413" s="238" t="s">
        <v>689</v>
      </c>
      <c r="G413" s="235"/>
      <c r="H413" s="239">
        <v>9.641</v>
      </c>
      <c r="I413" s="240"/>
      <c r="J413" s="235"/>
      <c r="K413" s="235"/>
      <c r="L413" s="241"/>
      <c r="M413" s="242"/>
      <c r="N413" s="243"/>
      <c r="O413" s="243"/>
      <c r="P413" s="243"/>
      <c r="Q413" s="243"/>
      <c r="R413" s="243"/>
      <c r="S413" s="243"/>
      <c r="T413" s="244"/>
      <c r="U413" s="13"/>
      <c r="V413" s="13"/>
      <c r="W413" s="13"/>
      <c r="X413" s="13"/>
      <c r="Y413" s="13"/>
      <c r="Z413" s="13"/>
      <c r="AA413" s="13"/>
      <c r="AB413" s="13"/>
      <c r="AC413" s="13"/>
      <c r="AD413" s="13"/>
      <c r="AE413" s="13"/>
      <c r="AT413" s="245" t="s">
        <v>193</v>
      </c>
      <c r="AU413" s="245" t="s">
        <v>86</v>
      </c>
      <c r="AV413" s="13" t="s">
        <v>86</v>
      </c>
      <c r="AW413" s="13" t="s">
        <v>37</v>
      </c>
      <c r="AX413" s="13" t="s">
        <v>76</v>
      </c>
      <c r="AY413" s="245" t="s">
        <v>182</v>
      </c>
    </row>
    <row r="414" s="13" customFormat="1">
      <c r="A414" s="13"/>
      <c r="B414" s="234"/>
      <c r="C414" s="235"/>
      <c r="D414" s="236" t="s">
        <v>193</v>
      </c>
      <c r="E414" s="237" t="s">
        <v>19</v>
      </c>
      <c r="F414" s="238" t="s">
        <v>690</v>
      </c>
      <c r="G414" s="235"/>
      <c r="H414" s="239">
        <v>160.351</v>
      </c>
      <c r="I414" s="240"/>
      <c r="J414" s="235"/>
      <c r="K414" s="235"/>
      <c r="L414" s="241"/>
      <c r="M414" s="242"/>
      <c r="N414" s="243"/>
      <c r="O414" s="243"/>
      <c r="P414" s="243"/>
      <c r="Q414" s="243"/>
      <c r="R414" s="243"/>
      <c r="S414" s="243"/>
      <c r="T414" s="244"/>
      <c r="U414" s="13"/>
      <c r="V414" s="13"/>
      <c r="W414" s="13"/>
      <c r="X414" s="13"/>
      <c r="Y414" s="13"/>
      <c r="Z414" s="13"/>
      <c r="AA414" s="13"/>
      <c r="AB414" s="13"/>
      <c r="AC414" s="13"/>
      <c r="AD414" s="13"/>
      <c r="AE414" s="13"/>
      <c r="AT414" s="245" t="s">
        <v>193</v>
      </c>
      <c r="AU414" s="245" t="s">
        <v>86</v>
      </c>
      <c r="AV414" s="13" t="s">
        <v>86</v>
      </c>
      <c r="AW414" s="13" t="s">
        <v>37</v>
      </c>
      <c r="AX414" s="13" t="s">
        <v>76</v>
      </c>
      <c r="AY414" s="245" t="s">
        <v>182</v>
      </c>
    </row>
    <row r="415" s="14" customFormat="1">
      <c r="A415" s="14"/>
      <c r="B415" s="246"/>
      <c r="C415" s="247"/>
      <c r="D415" s="236" t="s">
        <v>193</v>
      </c>
      <c r="E415" s="248" t="s">
        <v>19</v>
      </c>
      <c r="F415" s="249" t="s">
        <v>691</v>
      </c>
      <c r="G415" s="247"/>
      <c r="H415" s="248" t="s">
        <v>19</v>
      </c>
      <c r="I415" s="250"/>
      <c r="J415" s="247"/>
      <c r="K415" s="247"/>
      <c r="L415" s="251"/>
      <c r="M415" s="252"/>
      <c r="N415" s="253"/>
      <c r="O415" s="253"/>
      <c r="P415" s="253"/>
      <c r="Q415" s="253"/>
      <c r="R415" s="253"/>
      <c r="S415" s="253"/>
      <c r="T415" s="254"/>
      <c r="U415" s="14"/>
      <c r="V415" s="14"/>
      <c r="W415" s="14"/>
      <c r="X415" s="14"/>
      <c r="Y415" s="14"/>
      <c r="Z415" s="14"/>
      <c r="AA415" s="14"/>
      <c r="AB415" s="14"/>
      <c r="AC415" s="14"/>
      <c r="AD415" s="14"/>
      <c r="AE415" s="14"/>
      <c r="AT415" s="255" t="s">
        <v>193</v>
      </c>
      <c r="AU415" s="255" t="s">
        <v>86</v>
      </c>
      <c r="AV415" s="14" t="s">
        <v>83</v>
      </c>
      <c r="AW415" s="14" t="s">
        <v>37</v>
      </c>
      <c r="AX415" s="14" t="s">
        <v>76</v>
      </c>
      <c r="AY415" s="255" t="s">
        <v>182</v>
      </c>
    </row>
    <row r="416" s="15" customFormat="1">
      <c r="A416" s="15"/>
      <c r="B416" s="256"/>
      <c r="C416" s="257"/>
      <c r="D416" s="236" t="s">
        <v>193</v>
      </c>
      <c r="E416" s="258" t="s">
        <v>19</v>
      </c>
      <c r="F416" s="259" t="s">
        <v>202</v>
      </c>
      <c r="G416" s="257"/>
      <c r="H416" s="260">
        <v>215.91399999999999</v>
      </c>
      <c r="I416" s="261"/>
      <c r="J416" s="257"/>
      <c r="K416" s="257"/>
      <c r="L416" s="262"/>
      <c r="M416" s="263"/>
      <c r="N416" s="264"/>
      <c r="O416" s="264"/>
      <c r="P416" s="264"/>
      <c r="Q416" s="264"/>
      <c r="R416" s="264"/>
      <c r="S416" s="264"/>
      <c r="T416" s="265"/>
      <c r="U416" s="15"/>
      <c r="V416" s="15"/>
      <c r="W416" s="15"/>
      <c r="X416" s="15"/>
      <c r="Y416" s="15"/>
      <c r="Z416" s="15"/>
      <c r="AA416" s="15"/>
      <c r="AB416" s="15"/>
      <c r="AC416" s="15"/>
      <c r="AD416" s="15"/>
      <c r="AE416" s="15"/>
      <c r="AT416" s="266" t="s">
        <v>193</v>
      </c>
      <c r="AU416" s="266" t="s">
        <v>86</v>
      </c>
      <c r="AV416" s="15" t="s">
        <v>189</v>
      </c>
      <c r="AW416" s="15" t="s">
        <v>37</v>
      </c>
      <c r="AX416" s="15" t="s">
        <v>83</v>
      </c>
      <c r="AY416" s="266" t="s">
        <v>182</v>
      </c>
    </row>
    <row r="417" s="2" customFormat="1" ht="24.15" customHeight="1">
      <c r="A417" s="42"/>
      <c r="B417" s="43"/>
      <c r="C417" s="216" t="s">
        <v>692</v>
      </c>
      <c r="D417" s="216" t="s">
        <v>184</v>
      </c>
      <c r="E417" s="217" t="s">
        <v>693</v>
      </c>
      <c r="F417" s="218" t="s">
        <v>694</v>
      </c>
      <c r="G417" s="219" t="s">
        <v>187</v>
      </c>
      <c r="H417" s="220">
        <v>215.91399999999999</v>
      </c>
      <c r="I417" s="221"/>
      <c r="J417" s="222">
        <f>ROUND(I417*H417,2)</f>
        <v>0</v>
      </c>
      <c r="K417" s="218" t="s">
        <v>188</v>
      </c>
      <c r="L417" s="48"/>
      <c r="M417" s="223" t="s">
        <v>19</v>
      </c>
      <c r="N417" s="224" t="s">
        <v>47</v>
      </c>
      <c r="O417" s="88"/>
      <c r="P417" s="225">
        <f>O417*H417</f>
        <v>0</v>
      </c>
      <c r="Q417" s="225">
        <v>0</v>
      </c>
      <c r="R417" s="225">
        <f>Q417*H417</f>
        <v>0</v>
      </c>
      <c r="S417" s="225">
        <v>0</v>
      </c>
      <c r="T417" s="226">
        <f>S417*H417</f>
        <v>0</v>
      </c>
      <c r="U417" s="42"/>
      <c r="V417" s="42"/>
      <c r="W417" s="42"/>
      <c r="X417" s="42"/>
      <c r="Y417" s="42"/>
      <c r="Z417" s="42"/>
      <c r="AA417" s="42"/>
      <c r="AB417" s="42"/>
      <c r="AC417" s="42"/>
      <c r="AD417" s="42"/>
      <c r="AE417" s="42"/>
      <c r="AR417" s="227" t="s">
        <v>189</v>
      </c>
      <c r="AT417" s="227" t="s">
        <v>184</v>
      </c>
      <c r="AU417" s="227" t="s">
        <v>86</v>
      </c>
      <c r="AY417" s="21" t="s">
        <v>182</v>
      </c>
      <c r="BE417" s="228">
        <f>IF(N417="základní",J417,0)</f>
        <v>0</v>
      </c>
      <c r="BF417" s="228">
        <f>IF(N417="snížená",J417,0)</f>
        <v>0</v>
      </c>
      <c r="BG417" s="228">
        <f>IF(N417="zákl. přenesená",J417,0)</f>
        <v>0</v>
      </c>
      <c r="BH417" s="228">
        <f>IF(N417="sníž. přenesená",J417,0)</f>
        <v>0</v>
      </c>
      <c r="BI417" s="228">
        <f>IF(N417="nulová",J417,0)</f>
        <v>0</v>
      </c>
      <c r="BJ417" s="21" t="s">
        <v>83</v>
      </c>
      <c r="BK417" s="228">
        <f>ROUND(I417*H417,2)</f>
        <v>0</v>
      </c>
      <c r="BL417" s="21" t="s">
        <v>189</v>
      </c>
      <c r="BM417" s="227" t="s">
        <v>695</v>
      </c>
    </row>
    <row r="418" s="2" customFormat="1">
      <c r="A418" s="42"/>
      <c r="B418" s="43"/>
      <c r="C418" s="44"/>
      <c r="D418" s="229" t="s">
        <v>191</v>
      </c>
      <c r="E418" s="44"/>
      <c r="F418" s="230" t="s">
        <v>696</v>
      </c>
      <c r="G418" s="44"/>
      <c r="H418" s="44"/>
      <c r="I418" s="231"/>
      <c r="J418" s="44"/>
      <c r="K418" s="44"/>
      <c r="L418" s="48"/>
      <c r="M418" s="232"/>
      <c r="N418" s="233"/>
      <c r="O418" s="88"/>
      <c r="P418" s="88"/>
      <c r="Q418" s="88"/>
      <c r="R418" s="88"/>
      <c r="S418" s="88"/>
      <c r="T418" s="89"/>
      <c r="U418" s="42"/>
      <c r="V418" s="42"/>
      <c r="W418" s="42"/>
      <c r="X418" s="42"/>
      <c r="Y418" s="42"/>
      <c r="Z418" s="42"/>
      <c r="AA418" s="42"/>
      <c r="AB418" s="42"/>
      <c r="AC418" s="42"/>
      <c r="AD418" s="42"/>
      <c r="AE418" s="42"/>
      <c r="AT418" s="21" t="s">
        <v>191</v>
      </c>
      <c r="AU418" s="21" t="s">
        <v>86</v>
      </c>
    </row>
    <row r="419" s="13" customFormat="1">
      <c r="A419" s="13"/>
      <c r="B419" s="234"/>
      <c r="C419" s="235"/>
      <c r="D419" s="236" t="s">
        <v>193</v>
      </c>
      <c r="E419" s="237" t="s">
        <v>19</v>
      </c>
      <c r="F419" s="238" t="s">
        <v>697</v>
      </c>
      <c r="G419" s="235"/>
      <c r="H419" s="239">
        <v>215.91399999999999</v>
      </c>
      <c r="I419" s="240"/>
      <c r="J419" s="235"/>
      <c r="K419" s="235"/>
      <c r="L419" s="241"/>
      <c r="M419" s="242"/>
      <c r="N419" s="243"/>
      <c r="O419" s="243"/>
      <c r="P419" s="243"/>
      <c r="Q419" s="243"/>
      <c r="R419" s="243"/>
      <c r="S419" s="243"/>
      <c r="T419" s="244"/>
      <c r="U419" s="13"/>
      <c r="V419" s="13"/>
      <c r="W419" s="13"/>
      <c r="X419" s="13"/>
      <c r="Y419" s="13"/>
      <c r="Z419" s="13"/>
      <c r="AA419" s="13"/>
      <c r="AB419" s="13"/>
      <c r="AC419" s="13"/>
      <c r="AD419" s="13"/>
      <c r="AE419" s="13"/>
      <c r="AT419" s="245" t="s">
        <v>193</v>
      </c>
      <c r="AU419" s="245" t="s">
        <v>86</v>
      </c>
      <c r="AV419" s="13" t="s">
        <v>86</v>
      </c>
      <c r="AW419" s="13" t="s">
        <v>37</v>
      </c>
      <c r="AX419" s="13" t="s">
        <v>83</v>
      </c>
      <c r="AY419" s="245" t="s">
        <v>182</v>
      </c>
    </row>
    <row r="420" s="2" customFormat="1" ht="24.15" customHeight="1">
      <c r="A420" s="42"/>
      <c r="B420" s="43"/>
      <c r="C420" s="216" t="s">
        <v>698</v>
      </c>
      <c r="D420" s="216" t="s">
        <v>184</v>
      </c>
      <c r="E420" s="217" t="s">
        <v>699</v>
      </c>
      <c r="F420" s="218" t="s">
        <v>700</v>
      </c>
      <c r="G420" s="219" t="s">
        <v>187</v>
      </c>
      <c r="H420" s="220">
        <v>21.760000000000002</v>
      </c>
      <c r="I420" s="221"/>
      <c r="J420" s="222">
        <f>ROUND(I420*H420,2)</f>
        <v>0</v>
      </c>
      <c r="K420" s="218" t="s">
        <v>188</v>
      </c>
      <c r="L420" s="48"/>
      <c r="M420" s="223" t="s">
        <v>19</v>
      </c>
      <c r="N420" s="224" t="s">
        <v>47</v>
      </c>
      <c r="O420" s="88"/>
      <c r="P420" s="225">
        <f>O420*H420</f>
        <v>0</v>
      </c>
      <c r="Q420" s="225">
        <v>0.0055500000000000002</v>
      </c>
      <c r="R420" s="225">
        <f>Q420*H420</f>
        <v>0.12076800000000001</v>
      </c>
      <c r="S420" s="225">
        <v>0</v>
      </c>
      <c r="T420" s="226">
        <f>S420*H420</f>
        <v>0</v>
      </c>
      <c r="U420" s="42"/>
      <c r="V420" s="42"/>
      <c r="W420" s="42"/>
      <c r="X420" s="42"/>
      <c r="Y420" s="42"/>
      <c r="Z420" s="42"/>
      <c r="AA420" s="42"/>
      <c r="AB420" s="42"/>
      <c r="AC420" s="42"/>
      <c r="AD420" s="42"/>
      <c r="AE420" s="42"/>
      <c r="AR420" s="227" t="s">
        <v>189</v>
      </c>
      <c r="AT420" s="227" t="s">
        <v>184</v>
      </c>
      <c r="AU420" s="227" t="s">
        <v>86</v>
      </c>
      <c r="AY420" s="21" t="s">
        <v>182</v>
      </c>
      <c r="BE420" s="228">
        <f>IF(N420="základní",J420,0)</f>
        <v>0</v>
      </c>
      <c r="BF420" s="228">
        <f>IF(N420="snížená",J420,0)</f>
        <v>0</v>
      </c>
      <c r="BG420" s="228">
        <f>IF(N420="zákl. přenesená",J420,0)</f>
        <v>0</v>
      </c>
      <c r="BH420" s="228">
        <f>IF(N420="sníž. přenesená",J420,0)</f>
        <v>0</v>
      </c>
      <c r="BI420" s="228">
        <f>IF(N420="nulová",J420,0)</f>
        <v>0</v>
      </c>
      <c r="BJ420" s="21" t="s">
        <v>83</v>
      </c>
      <c r="BK420" s="228">
        <f>ROUND(I420*H420,2)</f>
        <v>0</v>
      </c>
      <c r="BL420" s="21" t="s">
        <v>189</v>
      </c>
      <c r="BM420" s="227" t="s">
        <v>701</v>
      </c>
    </row>
    <row r="421" s="2" customFormat="1">
      <c r="A421" s="42"/>
      <c r="B421" s="43"/>
      <c r="C421" s="44"/>
      <c r="D421" s="229" t="s">
        <v>191</v>
      </c>
      <c r="E421" s="44"/>
      <c r="F421" s="230" t="s">
        <v>702</v>
      </c>
      <c r="G421" s="44"/>
      <c r="H421" s="44"/>
      <c r="I421" s="231"/>
      <c r="J421" s="44"/>
      <c r="K421" s="44"/>
      <c r="L421" s="48"/>
      <c r="M421" s="232"/>
      <c r="N421" s="233"/>
      <c r="O421" s="88"/>
      <c r="P421" s="88"/>
      <c r="Q421" s="88"/>
      <c r="R421" s="88"/>
      <c r="S421" s="88"/>
      <c r="T421" s="89"/>
      <c r="U421" s="42"/>
      <c r="V421" s="42"/>
      <c r="W421" s="42"/>
      <c r="X421" s="42"/>
      <c r="Y421" s="42"/>
      <c r="Z421" s="42"/>
      <c r="AA421" s="42"/>
      <c r="AB421" s="42"/>
      <c r="AC421" s="42"/>
      <c r="AD421" s="42"/>
      <c r="AE421" s="42"/>
      <c r="AT421" s="21" t="s">
        <v>191</v>
      </c>
      <c r="AU421" s="21" t="s">
        <v>86</v>
      </c>
    </row>
    <row r="422" s="13" customFormat="1">
      <c r="A422" s="13"/>
      <c r="B422" s="234"/>
      <c r="C422" s="235"/>
      <c r="D422" s="236" t="s">
        <v>193</v>
      </c>
      <c r="E422" s="237" t="s">
        <v>19</v>
      </c>
      <c r="F422" s="238" t="s">
        <v>703</v>
      </c>
      <c r="G422" s="235"/>
      <c r="H422" s="239">
        <v>21.760000000000002</v>
      </c>
      <c r="I422" s="240"/>
      <c r="J422" s="235"/>
      <c r="K422" s="235"/>
      <c r="L422" s="241"/>
      <c r="M422" s="242"/>
      <c r="N422" s="243"/>
      <c r="O422" s="243"/>
      <c r="P422" s="243"/>
      <c r="Q422" s="243"/>
      <c r="R422" s="243"/>
      <c r="S422" s="243"/>
      <c r="T422" s="244"/>
      <c r="U422" s="13"/>
      <c r="V422" s="13"/>
      <c r="W422" s="13"/>
      <c r="X422" s="13"/>
      <c r="Y422" s="13"/>
      <c r="Z422" s="13"/>
      <c r="AA422" s="13"/>
      <c r="AB422" s="13"/>
      <c r="AC422" s="13"/>
      <c r="AD422" s="13"/>
      <c r="AE422" s="13"/>
      <c r="AT422" s="245" t="s">
        <v>193</v>
      </c>
      <c r="AU422" s="245" t="s">
        <v>86</v>
      </c>
      <c r="AV422" s="13" t="s">
        <v>86</v>
      </c>
      <c r="AW422" s="13" t="s">
        <v>37</v>
      </c>
      <c r="AX422" s="13" t="s">
        <v>83</v>
      </c>
      <c r="AY422" s="245" t="s">
        <v>182</v>
      </c>
    </row>
    <row r="423" s="2" customFormat="1" ht="24.15" customHeight="1">
      <c r="A423" s="42"/>
      <c r="B423" s="43"/>
      <c r="C423" s="216" t="s">
        <v>704</v>
      </c>
      <c r="D423" s="216" t="s">
        <v>184</v>
      </c>
      <c r="E423" s="217" t="s">
        <v>705</v>
      </c>
      <c r="F423" s="218" t="s">
        <v>706</v>
      </c>
      <c r="G423" s="219" t="s">
        <v>187</v>
      </c>
      <c r="H423" s="220">
        <v>21.760000000000002</v>
      </c>
      <c r="I423" s="221"/>
      <c r="J423" s="222">
        <f>ROUND(I423*H423,2)</f>
        <v>0</v>
      </c>
      <c r="K423" s="218" t="s">
        <v>188</v>
      </c>
      <c r="L423" s="48"/>
      <c r="M423" s="223" t="s">
        <v>19</v>
      </c>
      <c r="N423" s="224" t="s">
        <v>47</v>
      </c>
      <c r="O423" s="88"/>
      <c r="P423" s="225">
        <f>O423*H423</f>
        <v>0</v>
      </c>
      <c r="Q423" s="225">
        <v>0</v>
      </c>
      <c r="R423" s="225">
        <f>Q423*H423</f>
        <v>0</v>
      </c>
      <c r="S423" s="225">
        <v>0</v>
      </c>
      <c r="T423" s="226">
        <f>S423*H423</f>
        <v>0</v>
      </c>
      <c r="U423" s="42"/>
      <c r="V423" s="42"/>
      <c r="W423" s="42"/>
      <c r="X423" s="42"/>
      <c r="Y423" s="42"/>
      <c r="Z423" s="42"/>
      <c r="AA423" s="42"/>
      <c r="AB423" s="42"/>
      <c r="AC423" s="42"/>
      <c r="AD423" s="42"/>
      <c r="AE423" s="42"/>
      <c r="AR423" s="227" t="s">
        <v>189</v>
      </c>
      <c r="AT423" s="227" t="s">
        <v>184</v>
      </c>
      <c r="AU423" s="227" t="s">
        <v>86</v>
      </c>
      <c r="AY423" s="21" t="s">
        <v>182</v>
      </c>
      <c r="BE423" s="228">
        <f>IF(N423="základní",J423,0)</f>
        <v>0</v>
      </c>
      <c r="BF423" s="228">
        <f>IF(N423="snížená",J423,0)</f>
        <v>0</v>
      </c>
      <c r="BG423" s="228">
        <f>IF(N423="zákl. přenesená",J423,0)</f>
        <v>0</v>
      </c>
      <c r="BH423" s="228">
        <f>IF(N423="sníž. přenesená",J423,0)</f>
        <v>0</v>
      </c>
      <c r="BI423" s="228">
        <f>IF(N423="nulová",J423,0)</f>
        <v>0</v>
      </c>
      <c r="BJ423" s="21" t="s">
        <v>83</v>
      </c>
      <c r="BK423" s="228">
        <f>ROUND(I423*H423,2)</f>
        <v>0</v>
      </c>
      <c r="BL423" s="21" t="s">
        <v>189</v>
      </c>
      <c r="BM423" s="227" t="s">
        <v>707</v>
      </c>
    </row>
    <row r="424" s="2" customFormat="1">
      <c r="A424" s="42"/>
      <c r="B424" s="43"/>
      <c r="C424" s="44"/>
      <c r="D424" s="229" t="s">
        <v>191</v>
      </c>
      <c r="E424" s="44"/>
      <c r="F424" s="230" t="s">
        <v>708</v>
      </c>
      <c r="G424" s="44"/>
      <c r="H424" s="44"/>
      <c r="I424" s="231"/>
      <c r="J424" s="44"/>
      <c r="K424" s="44"/>
      <c r="L424" s="48"/>
      <c r="M424" s="232"/>
      <c r="N424" s="233"/>
      <c r="O424" s="88"/>
      <c r="P424" s="88"/>
      <c r="Q424" s="88"/>
      <c r="R424" s="88"/>
      <c r="S424" s="88"/>
      <c r="T424" s="89"/>
      <c r="U424" s="42"/>
      <c r="V424" s="42"/>
      <c r="W424" s="42"/>
      <c r="X424" s="42"/>
      <c r="Y424" s="42"/>
      <c r="Z424" s="42"/>
      <c r="AA424" s="42"/>
      <c r="AB424" s="42"/>
      <c r="AC424" s="42"/>
      <c r="AD424" s="42"/>
      <c r="AE424" s="42"/>
      <c r="AT424" s="21" t="s">
        <v>191</v>
      </c>
      <c r="AU424" s="21" t="s">
        <v>86</v>
      </c>
    </row>
    <row r="425" s="13" customFormat="1">
      <c r="A425" s="13"/>
      <c r="B425" s="234"/>
      <c r="C425" s="235"/>
      <c r="D425" s="236" t="s">
        <v>193</v>
      </c>
      <c r="E425" s="237" t="s">
        <v>19</v>
      </c>
      <c r="F425" s="238" t="s">
        <v>709</v>
      </c>
      <c r="G425" s="235"/>
      <c r="H425" s="239">
        <v>21.760000000000002</v>
      </c>
      <c r="I425" s="240"/>
      <c r="J425" s="235"/>
      <c r="K425" s="235"/>
      <c r="L425" s="241"/>
      <c r="M425" s="242"/>
      <c r="N425" s="243"/>
      <c r="O425" s="243"/>
      <c r="P425" s="243"/>
      <c r="Q425" s="243"/>
      <c r="R425" s="243"/>
      <c r="S425" s="243"/>
      <c r="T425" s="244"/>
      <c r="U425" s="13"/>
      <c r="V425" s="13"/>
      <c r="W425" s="13"/>
      <c r="X425" s="13"/>
      <c r="Y425" s="13"/>
      <c r="Z425" s="13"/>
      <c r="AA425" s="13"/>
      <c r="AB425" s="13"/>
      <c r="AC425" s="13"/>
      <c r="AD425" s="13"/>
      <c r="AE425" s="13"/>
      <c r="AT425" s="245" t="s">
        <v>193</v>
      </c>
      <c r="AU425" s="245" t="s">
        <v>86</v>
      </c>
      <c r="AV425" s="13" t="s">
        <v>86</v>
      </c>
      <c r="AW425" s="13" t="s">
        <v>37</v>
      </c>
      <c r="AX425" s="13" t="s">
        <v>83</v>
      </c>
      <c r="AY425" s="245" t="s">
        <v>182</v>
      </c>
    </row>
    <row r="426" s="2" customFormat="1" ht="24.15" customHeight="1">
      <c r="A426" s="42"/>
      <c r="B426" s="43"/>
      <c r="C426" s="216" t="s">
        <v>710</v>
      </c>
      <c r="D426" s="216" t="s">
        <v>184</v>
      </c>
      <c r="E426" s="217" t="s">
        <v>711</v>
      </c>
      <c r="F426" s="218" t="s">
        <v>712</v>
      </c>
      <c r="G426" s="219" t="s">
        <v>610</v>
      </c>
      <c r="H426" s="220">
        <v>11.077999999999999</v>
      </c>
      <c r="I426" s="221"/>
      <c r="J426" s="222">
        <f>ROUND(I426*H426,2)</f>
        <v>0</v>
      </c>
      <c r="K426" s="218" t="s">
        <v>188</v>
      </c>
      <c r="L426" s="48"/>
      <c r="M426" s="223" t="s">
        <v>19</v>
      </c>
      <c r="N426" s="224" t="s">
        <v>47</v>
      </c>
      <c r="O426" s="88"/>
      <c r="P426" s="225">
        <f>O426*H426</f>
        <v>0</v>
      </c>
      <c r="Q426" s="225">
        <v>1.10907</v>
      </c>
      <c r="R426" s="225">
        <f>Q426*H426</f>
        <v>12.286277459999999</v>
      </c>
      <c r="S426" s="225">
        <v>0</v>
      </c>
      <c r="T426" s="226">
        <f>S426*H426</f>
        <v>0</v>
      </c>
      <c r="U426" s="42"/>
      <c r="V426" s="42"/>
      <c r="W426" s="42"/>
      <c r="X426" s="42"/>
      <c r="Y426" s="42"/>
      <c r="Z426" s="42"/>
      <c r="AA426" s="42"/>
      <c r="AB426" s="42"/>
      <c r="AC426" s="42"/>
      <c r="AD426" s="42"/>
      <c r="AE426" s="42"/>
      <c r="AR426" s="227" t="s">
        <v>189</v>
      </c>
      <c r="AT426" s="227" t="s">
        <v>184</v>
      </c>
      <c r="AU426" s="227" t="s">
        <v>86</v>
      </c>
      <c r="AY426" s="21" t="s">
        <v>182</v>
      </c>
      <c r="BE426" s="228">
        <f>IF(N426="základní",J426,0)</f>
        <v>0</v>
      </c>
      <c r="BF426" s="228">
        <f>IF(N426="snížená",J426,0)</f>
        <v>0</v>
      </c>
      <c r="BG426" s="228">
        <f>IF(N426="zákl. přenesená",J426,0)</f>
        <v>0</v>
      </c>
      <c r="BH426" s="228">
        <f>IF(N426="sníž. přenesená",J426,0)</f>
        <v>0</v>
      </c>
      <c r="BI426" s="228">
        <f>IF(N426="nulová",J426,0)</f>
        <v>0</v>
      </c>
      <c r="BJ426" s="21" t="s">
        <v>83</v>
      </c>
      <c r="BK426" s="228">
        <f>ROUND(I426*H426,2)</f>
        <v>0</v>
      </c>
      <c r="BL426" s="21" t="s">
        <v>189</v>
      </c>
      <c r="BM426" s="227" t="s">
        <v>713</v>
      </c>
    </row>
    <row r="427" s="2" customFormat="1">
      <c r="A427" s="42"/>
      <c r="B427" s="43"/>
      <c r="C427" s="44"/>
      <c r="D427" s="229" t="s">
        <v>191</v>
      </c>
      <c r="E427" s="44"/>
      <c r="F427" s="230" t="s">
        <v>714</v>
      </c>
      <c r="G427" s="44"/>
      <c r="H427" s="44"/>
      <c r="I427" s="231"/>
      <c r="J427" s="44"/>
      <c r="K427" s="44"/>
      <c r="L427" s="48"/>
      <c r="M427" s="232"/>
      <c r="N427" s="233"/>
      <c r="O427" s="88"/>
      <c r="P427" s="88"/>
      <c r="Q427" s="88"/>
      <c r="R427" s="88"/>
      <c r="S427" s="88"/>
      <c r="T427" s="89"/>
      <c r="U427" s="42"/>
      <c r="V427" s="42"/>
      <c r="W427" s="42"/>
      <c r="X427" s="42"/>
      <c r="Y427" s="42"/>
      <c r="Z427" s="42"/>
      <c r="AA427" s="42"/>
      <c r="AB427" s="42"/>
      <c r="AC427" s="42"/>
      <c r="AD427" s="42"/>
      <c r="AE427" s="42"/>
      <c r="AT427" s="21" t="s">
        <v>191</v>
      </c>
      <c r="AU427" s="21" t="s">
        <v>86</v>
      </c>
    </row>
    <row r="428" s="13" customFormat="1">
      <c r="A428" s="13"/>
      <c r="B428" s="234"/>
      <c r="C428" s="235"/>
      <c r="D428" s="236" t="s">
        <v>193</v>
      </c>
      <c r="E428" s="237" t="s">
        <v>19</v>
      </c>
      <c r="F428" s="238" t="s">
        <v>715</v>
      </c>
      <c r="G428" s="235"/>
      <c r="H428" s="239">
        <v>11.077999999999999</v>
      </c>
      <c r="I428" s="240"/>
      <c r="J428" s="235"/>
      <c r="K428" s="235"/>
      <c r="L428" s="241"/>
      <c r="M428" s="242"/>
      <c r="N428" s="243"/>
      <c r="O428" s="243"/>
      <c r="P428" s="243"/>
      <c r="Q428" s="243"/>
      <c r="R428" s="243"/>
      <c r="S428" s="243"/>
      <c r="T428" s="244"/>
      <c r="U428" s="13"/>
      <c r="V428" s="13"/>
      <c r="W428" s="13"/>
      <c r="X428" s="13"/>
      <c r="Y428" s="13"/>
      <c r="Z428" s="13"/>
      <c r="AA428" s="13"/>
      <c r="AB428" s="13"/>
      <c r="AC428" s="13"/>
      <c r="AD428" s="13"/>
      <c r="AE428" s="13"/>
      <c r="AT428" s="245" t="s">
        <v>193</v>
      </c>
      <c r="AU428" s="245" t="s">
        <v>86</v>
      </c>
      <c r="AV428" s="13" t="s">
        <v>86</v>
      </c>
      <c r="AW428" s="13" t="s">
        <v>37</v>
      </c>
      <c r="AX428" s="13" t="s">
        <v>83</v>
      </c>
      <c r="AY428" s="245" t="s">
        <v>182</v>
      </c>
    </row>
    <row r="429" s="2" customFormat="1" ht="24.15" customHeight="1">
      <c r="A429" s="42"/>
      <c r="B429" s="43"/>
      <c r="C429" s="216" t="s">
        <v>716</v>
      </c>
      <c r="D429" s="216" t="s">
        <v>184</v>
      </c>
      <c r="E429" s="217" t="s">
        <v>717</v>
      </c>
      <c r="F429" s="218" t="s">
        <v>718</v>
      </c>
      <c r="G429" s="219" t="s">
        <v>610</v>
      </c>
      <c r="H429" s="220">
        <v>0.092999999999999999</v>
      </c>
      <c r="I429" s="221"/>
      <c r="J429" s="222">
        <f>ROUND(I429*H429,2)</f>
        <v>0</v>
      </c>
      <c r="K429" s="218" t="s">
        <v>188</v>
      </c>
      <c r="L429" s="48"/>
      <c r="M429" s="223" t="s">
        <v>19</v>
      </c>
      <c r="N429" s="224" t="s">
        <v>47</v>
      </c>
      <c r="O429" s="88"/>
      <c r="P429" s="225">
        <f>O429*H429</f>
        <v>0</v>
      </c>
      <c r="Q429" s="225">
        <v>1.06277</v>
      </c>
      <c r="R429" s="225">
        <f>Q429*H429</f>
        <v>0.098837609999999992</v>
      </c>
      <c r="S429" s="225">
        <v>0</v>
      </c>
      <c r="T429" s="226">
        <f>S429*H429</f>
        <v>0</v>
      </c>
      <c r="U429" s="42"/>
      <c r="V429" s="42"/>
      <c r="W429" s="42"/>
      <c r="X429" s="42"/>
      <c r="Y429" s="42"/>
      <c r="Z429" s="42"/>
      <c r="AA429" s="42"/>
      <c r="AB429" s="42"/>
      <c r="AC429" s="42"/>
      <c r="AD429" s="42"/>
      <c r="AE429" s="42"/>
      <c r="AR429" s="227" t="s">
        <v>189</v>
      </c>
      <c r="AT429" s="227" t="s">
        <v>184</v>
      </c>
      <c r="AU429" s="227" t="s">
        <v>86</v>
      </c>
      <c r="AY429" s="21" t="s">
        <v>182</v>
      </c>
      <c r="BE429" s="228">
        <f>IF(N429="základní",J429,0)</f>
        <v>0</v>
      </c>
      <c r="BF429" s="228">
        <f>IF(N429="snížená",J429,0)</f>
        <v>0</v>
      </c>
      <c r="BG429" s="228">
        <f>IF(N429="zákl. přenesená",J429,0)</f>
        <v>0</v>
      </c>
      <c r="BH429" s="228">
        <f>IF(N429="sníž. přenesená",J429,0)</f>
        <v>0</v>
      </c>
      <c r="BI429" s="228">
        <f>IF(N429="nulová",J429,0)</f>
        <v>0</v>
      </c>
      <c r="BJ429" s="21" t="s">
        <v>83</v>
      </c>
      <c r="BK429" s="228">
        <f>ROUND(I429*H429,2)</f>
        <v>0</v>
      </c>
      <c r="BL429" s="21" t="s">
        <v>189</v>
      </c>
      <c r="BM429" s="227" t="s">
        <v>719</v>
      </c>
    </row>
    <row r="430" s="2" customFormat="1">
      <c r="A430" s="42"/>
      <c r="B430" s="43"/>
      <c r="C430" s="44"/>
      <c r="D430" s="229" t="s">
        <v>191</v>
      </c>
      <c r="E430" s="44"/>
      <c r="F430" s="230" t="s">
        <v>720</v>
      </c>
      <c r="G430" s="44"/>
      <c r="H430" s="44"/>
      <c r="I430" s="231"/>
      <c r="J430" s="44"/>
      <c r="K430" s="44"/>
      <c r="L430" s="48"/>
      <c r="M430" s="232"/>
      <c r="N430" s="233"/>
      <c r="O430" s="88"/>
      <c r="P430" s="88"/>
      <c r="Q430" s="88"/>
      <c r="R430" s="88"/>
      <c r="S430" s="88"/>
      <c r="T430" s="89"/>
      <c r="U430" s="42"/>
      <c r="V430" s="42"/>
      <c r="W430" s="42"/>
      <c r="X430" s="42"/>
      <c r="Y430" s="42"/>
      <c r="Z430" s="42"/>
      <c r="AA430" s="42"/>
      <c r="AB430" s="42"/>
      <c r="AC430" s="42"/>
      <c r="AD430" s="42"/>
      <c r="AE430" s="42"/>
      <c r="AT430" s="21" t="s">
        <v>191</v>
      </c>
      <c r="AU430" s="21" t="s">
        <v>86</v>
      </c>
    </row>
    <row r="431" s="13" customFormat="1">
      <c r="A431" s="13"/>
      <c r="B431" s="234"/>
      <c r="C431" s="235"/>
      <c r="D431" s="236" t="s">
        <v>193</v>
      </c>
      <c r="E431" s="237" t="s">
        <v>19</v>
      </c>
      <c r="F431" s="238" t="s">
        <v>721</v>
      </c>
      <c r="G431" s="235"/>
      <c r="H431" s="239">
        <v>0.092999999999999999</v>
      </c>
      <c r="I431" s="240"/>
      <c r="J431" s="235"/>
      <c r="K431" s="235"/>
      <c r="L431" s="241"/>
      <c r="M431" s="242"/>
      <c r="N431" s="243"/>
      <c r="O431" s="243"/>
      <c r="P431" s="243"/>
      <c r="Q431" s="243"/>
      <c r="R431" s="243"/>
      <c r="S431" s="243"/>
      <c r="T431" s="244"/>
      <c r="U431" s="13"/>
      <c r="V431" s="13"/>
      <c r="W431" s="13"/>
      <c r="X431" s="13"/>
      <c r="Y431" s="13"/>
      <c r="Z431" s="13"/>
      <c r="AA431" s="13"/>
      <c r="AB431" s="13"/>
      <c r="AC431" s="13"/>
      <c r="AD431" s="13"/>
      <c r="AE431" s="13"/>
      <c r="AT431" s="245" t="s">
        <v>193</v>
      </c>
      <c r="AU431" s="245" t="s">
        <v>86</v>
      </c>
      <c r="AV431" s="13" t="s">
        <v>86</v>
      </c>
      <c r="AW431" s="13" t="s">
        <v>37</v>
      </c>
      <c r="AX431" s="13" t="s">
        <v>83</v>
      </c>
      <c r="AY431" s="245" t="s">
        <v>182</v>
      </c>
    </row>
    <row r="432" s="2" customFormat="1" ht="16.5" customHeight="1">
      <c r="A432" s="42"/>
      <c r="B432" s="43"/>
      <c r="C432" s="216" t="s">
        <v>722</v>
      </c>
      <c r="D432" s="216" t="s">
        <v>184</v>
      </c>
      <c r="E432" s="217" t="s">
        <v>723</v>
      </c>
      <c r="F432" s="218" t="s">
        <v>724</v>
      </c>
      <c r="G432" s="219" t="s">
        <v>610</v>
      </c>
      <c r="H432" s="220">
        <v>0.019</v>
      </c>
      <c r="I432" s="221"/>
      <c r="J432" s="222">
        <f>ROUND(I432*H432,2)</f>
        <v>0</v>
      </c>
      <c r="K432" s="218" t="s">
        <v>188</v>
      </c>
      <c r="L432" s="48"/>
      <c r="M432" s="223" t="s">
        <v>19</v>
      </c>
      <c r="N432" s="224" t="s">
        <v>47</v>
      </c>
      <c r="O432" s="88"/>
      <c r="P432" s="225">
        <f>O432*H432</f>
        <v>0</v>
      </c>
      <c r="Q432" s="225">
        <v>1.0384</v>
      </c>
      <c r="R432" s="225">
        <f>Q432*H432</f>
        <v>0.0197296</v>
      </c>
      <c r="S432" s="225">
        <v>0</v>
      </c>
      <c r="T432" s="226">
        <f>S432*H432</f>
        <v>0</v>
      </c>
      <c r="U432" s="42"/>
      <c r="V432" s="42"/>
      <c r="W432" s="42"/>
      <c r="X432" s="42"/>
      <c r="Y432" s="42"/>
      <c r="Z432" s="42"/>
      <c r="AA432" s="42"/>
      <c r="AB432" s="42"/>
      <c r="AC432" s="42"/>
      <c r="AD432" s="42"/>
      <c r="AE432" s="42"/>
      <c r="AR432" s="227" t="s">
        <v>189</v>
      </c>
      <c r="AT432" s="227" t="s">
        <v>184</v>
      </c>
      <c r="AU432" s="227" t="s">
        <v>86</v>
      </c>
      <c r="AY432" s="21" t="s">
        <v>182</v>
      </c>
      <c r="BE432" s="228">
        <f>IF(N432="základní",J432,0)</f>
        <v>0</v>
      </c>
      <c r="BF432" s="228">
        <f>IF(N432="snížená",J432,0)</f>
        <v>0</v>
      </c>
      <c r="BG432" s="228">
        <f>IF(N432="zákl. přenesená",J432,0)</f>
        <v>0</v>
      </c>
      <c r="BH432" s="228">
        <f>IF(N432="sníž. přenesená",J432,0)</f>
        <v>0</v>
      </c>
      <c r="BI432" s="228">
        <f>IF(N432="nulová",J432,0)</f>
        <v>0</v>
      </c>
      <c r="BJ432" s="21" t="s">
        <v>83</v>
      </c>
      <c r="BK432" s="228">
        <f>ROUND(I432*H432,2)</f>
        <v>0</v>
      </c>
      <c r="BL432" s="21" t="s">
        <v>189</v>
      </c>
      <c r="BM432" s="227" t="s">
        <v>725</v>
      </c>
    </row>
    <row r="433" s="2" customFormat="1">
      <c r="A433" s="42"/>
      <c r="B433" s="43"/>
      <c r="C433" s="44"/>
      <c r="D433" s="229" t="s">
        <v>191</v>
      </c>
      <c r="E433" s="44"/>
      <c r="F433" s="230" t="s">
        <v>726</v>
      </c>
      <c r="G433" s="44"/>
      <c r="H433" s="44"/>
      <c r="I433" s="231"/>
      <c r="J433" s="44"/>
      <c r="K433" s="44"/>
      <c r="L433" s="48"/>
      <c r="M433" s="232"/>
      <c r="N433" s="233"/>
      <c r="O433" s="88"/>
      <c r="P433" s="88"/>
      <c r="Q433" s="88"/>
      <c r="R433" s="88"/>
      <c r="S433" s="88"/>
      <c r="T433" s="89"/>
      <c r="U433" s="42"/>
      <c r="V433" s="42"/>
      <c r="W433" s="42"/>
      <c r="X433" s="42"/>
      <c r="Y433" s="42"/>
      <c r="Z433" s="42"/>
      <c r="AA433" s="42"/>
      <c r="AB433" s="42"/>
      <c r="AC433" s="42"/>
      <c r="AD433" s="42"/>
      <c r="AE433" s="42"/>
      <c r="AT433" s="21" t="s">
        <v>191</v>
      </c>
      <c r="AU433" s="21" t="s">
        <v>86</v>
      </c>
    </row>
    <row r="434" s="13" customFormat="1">
      <c r="A434" s="13"/>
      <c r="B434" s="234"/>
      <c r="C434" s="235"/>
      <c r="D434" s="236" t="s">
        <v>193</v>
      </c>
      <c r="E434" s="237" t="s">
        <v>19</v>
      </c>
      <c r="F434" s="238" t="s">
        <v>727</v>
      </c>
      <c r="G434" s="235"/>
      <c r="H434" s="239">
        <v>0.019</v>
      </c>
      <c r="I434" s="240"/>
      <c r="J434" s="235"/>
      <c r="K434" s="235"/>
      <c r="L434" s="241"/>
      <c r="M434" s="242"/>
      <c r="N434" s="243"/>
      <c r="O434" s="243"/>
      <c r="P434" s="243"/>
      <c r="Q434" s="243"/>
      <c r="R434" s="243"/>
      <c r="S434" s="243"/>
      <c r="T434" s="244"/>
      <c r="U434" s="13"/>
      <c r="V434" s="13"/>
      <c r="W434" s="13"/>
      <c r="X434" s="13"/>
      <c r="Y434" s="13"/>
      <c r="Z434" s="13"/>
      <c r="AA434" s="13"/>
      <c r="AB434" s="13"/>
      <c r="AC434" s="13"/>
      <c r="AD434" s="13"/>
      <c r="AE434" s="13"/>
      <c r="AT434" s="245" t="s">
        <v>193</v>
      </c>
      <c r="AU434" s="245" t="s">
        <v>86</v>
      </c>
      <c r="AV434" s="13" t="s">
        <v>86</v>
      </c>
      <c r="AW434" s="13" t="s">
        <v>37</v>
      </c>
      <c r="AX434" s="13" t="s">
        <v>83</v>
      </c>
      <c r="AY434" s="245" t="s">
        <v>182</v>
      </c>
    </row>
    <row r="435" s="12" customFormat="1" ht="22.8" customHeight="1">
      <c r="A435" s="12"/>
      <c r="B435" s="200"/>
      <c r="C435" s="201"/>
      <c r="D435" s="202" t="s">
        <v>75</v>
      </c>
      <c r="E435" s="214" t="s">
        <v>189</v>
      </c>
      <c r="F435" s="214" t="s">
        <v>728</v>
      </c>
      <c r="G435" s="201"/>
      <c r="H435" s="201"/>
      <c r="I435" s="204"/>
      <c r="J435" s="215">
        <f>BK435</f>
        <v>0</v>
      </c>
      <c r="K435" s="201"/>
      <c r="L435" s="206"/>
      <c r="M435" s="207"/>
      <c r="N435" s="208"/>
      <c r="O435" s="208"/>
      <c r="P435" s="209">
        <f>SUM(P436:P468)</f>
        <v>0</v>
      </c>
      <c r="Q435" s="208"/>
      <c r="R435" s="209">
        <f>SUM(R436:R468)</f>
        <v>18.370132269999999</v>
      </c>
      <c r="S435" s="208"/>
      <c r="T435" s="210">
        <f>SUM(T436:T468)</f>
        <v>0</v>
      </c>
      <c r="U435" s="12"/>
      <c r="V435" s="12"/>
      <c r="W435" s="12"/>
      <c r="X435" s="12"/>
      <c r="Y435" s="12"/>
      <c r="Z435" s="12"/>
      <c r="AA435" s="12"/>
      <c r="AB435" s="12"/>
      <c r="AC435" s="12"/>
      <c r="AD435" s="12"/>
      <c r="AE435" s="12"/>
      <c r="AR435" s="211" t="s">
        <v>83</v>
      </c>
      <c r="AT435" s="212" t="s">
        <v>75</v>
      </c>
      <c r="AU435" s="212" t="s">
        <v>83</v>
      </c>
      <c r="AY435" s="211" t="s">
        <v>182</v>
      </c>
      <c r="BK435" s="213">
        <f>SUM(BK436:BK468)</f>
        <v>0</v>
      </c>
    </row>
    <row r="436" s="2" customFormat="1" ht="24.15" customHeight="1">
      <c r="A436" s="42"/>
      <c r="B436" s="43"/>
      <c r="C436" s="216" t="s">
        <v>729</v>
      </c>
      <c r="D436" s="216" t="s">
        <v>184</v>
      </c>
      <c r="E436" s="217" t="s">
        <v>730</v>
      </c>
      <c r="F436" s="218" t="s">
        <v>731</v>
      </c>
      <c r="G436" s="219" t="s">
        <v>598</v>
      </c>
      <c r="H436" s="220">
        <v>10</v>
      </c>
      <c r="I436" s="221"/>
      <c r="J436" s="222">
        <f>ROUND(I436*H436,2)</f>
        <v>0</v>
      </c>
      <c r="K436" s="218" t="s">
        <v>188</v>
      </c>
      <c r="L436" s="48"/>
      <c r="M436" s="223" t="s">
        <v>19</v>
      </c>
      <c r="N436" s="224" t="s">
        <v>47</v>
      </c>
      <c r="O436" s="88"/>
      <c r="P436" s="225">
        <f>O436*H436</f>
        <v>0</v>
      </c>
      <c r="Q436" s="225">
        <v>0.18459</v>
      </c>
      <c r="R436" s="225">
        <f>Q436*H436</f>
        <v>1.8459000000000001</v>
      </c>
      <c r="S436" s="225">
        <v>0</v>
      </c>
      <c r="T436" s="226">
        <f>S436*H436</f>
        <v>0</v>
      </c>
      <c r="U436" s="42"/>
      <c r="V436" s="42"/>
      <c r="W436" s="42"/>
      <c r="X436" s="42"/>
      <c r="Y436" s="42"/>
      <c r="Z436" s="42"/>
      <c r="AA436" s="42"/>
      <c r="AB436" s="42"/>
      <c r="AC436" s="42"/>
      <c r="AD436" s="42"/>
      <c r="AE436" s="42"/>
      <c r="AR436" s="227" t="s">
        <v>189</v>
      </c>
      <c r="AT436" s="227" t="s">
        <v>184</v>
      </c>
      <c r="AU436" s="227" t="s">
        <v>86</v>
      </c>
      <c r="AY436" s="21" t="s">
        <v>182</v>
      </c>
      <c r="BE436" s="228">
        <f>IF(N436="základní",J436,0)</f>
        <v>0</v>
      </c>
      <c r="BF436" s="228">
        <f>IF(N436="snížená",J436,0)</f>
        <v>0</v>
      </c>
      <c r="BG436" s="228">
        <f>IF(N436="zákl. přenesená",J436,0)</f>
        <v>0</v>
      </c>
      <c r="BH436" s="228">
        <f>IF(N436="sníž. přenesená",J436,0)</f>
        <v>0</v>
      </c>
      <c r="BI436" s="228">
        <f>IF(N436="nulová",J436,0)</f>
        <v>0</v>
      </c>
      <c r="BJ436" s="21" t="s">
        <v>83</v>
      </c>
      <c r="BK436" s="228">
        <f>ROUND(I436*H436,2)</f>
        <v>0</v>
      </c>
      <c r="BL436" s="21" t="s">
        <v>189</v>
      </c>
      <c r="BM436" s="227" t="s">
        <v>732</v>
      </c>
    </row>
    <row r="437" s="2" customFormat="1">
      <c r="A437" s="42"/>
      <c r="B437" s="43"/>
      <c r="C437" s="44"/>
      <c r="D437" s="229" t="s">
        <v>191</v>
      </c>
      <c r="E437" s="44"/>
      <c r="F437" s="230" t="s">
        <v>733</v>
      </c>
      <c r="G437" s="44"/>
      <c r="H437" s="44"/>
      <c r="I437" s="231"/>
      <c r="J437" s="44"/>
      <c r="K437" s="44"/>
      <c r="L437" s="48"/>
      <c r="M437" s="232"/>
      <c r="N437" s="233"/>
      <c r="O437" s="88"/>
      <c r="P437" s="88"/>
      <c r="Q437" s="88"/>
      <c r="R437" s="88"/>
      <c r="S437" s="88"/>
      <c r="T437" s="89"/>
      <c r="U437" s="42"/>
      <c r="V437" s="42"/>
      <c r="W437" s="42"/>
      <c r="X437" s="42"/>
      <c r="Y437" s="42"/>
      <c r="Z437" s="42"/>
      <c r="AA437" s="42"/>
      <c r="AB437" s="42"/>
      <c r="AC437" s="42"/>
      <c r="AD437" s="42"/>
      <c r="AE437" s="42"/>
      <c r="AT437" s="21" t="s">
        <v>191</v>
      </c>
      <c r="AU437" s="21" t="s">
        <v>86</v>
      </c>
    </row>
    <row r="438" s="13" customFormat="1">
      <c r="A438" s="13"/>
      <c r="B438" s="234"/>
      <c r="C438" s="235"/>
      <c r="D438" s="236" t="s">
        <v>193</v>
      </c>
      <c r="E438" s="237" t="s">
        <v>19</v>
      </c>
      <c r="F438" s="238" t="s">
        <v>734</v>
      </c>
      <c r="G438" s="235"/>
      <c r="H438" s="239">
        <v>10</v>
      </c>
      <c r="I438" s="240"/>
      <c r="J438" s="235"/>
      <c r="K438" s="235"/>
      <c r="L438" s="241"/>
      <c r="M438" s="242"/>
      <c r="N438" s="243"/>
      <c r="O438" s="243"/>
      <c r="P438" s="243"/>
      <c r="Q438" s="243"/>
      <c r="R438" s="243"/>
      <c r="S438" s="243"/>
      <c r="T438" s="244"/>
      <c r="U438" s="13"/>
      <c r="V438" s="13"/>
      <c r="W438" s="13"/>
      <c r="X438" s="13"/>
      <c r="Y438" s="13"/>
      <c r="Z438" s="13"/>
      <c r="AA438" s="13"/>
      <c r="AB438" s="13"/>
      <c r="AC438" s="13"/>
      <c r="AD438" s="13"/>
      <c r="AE438" s="13"/>
      <c r="AT438" s="245" t="s">
        <v>193</v>
      </c>
      <c r="AU438" s="245" t="s">
        <v>86</v>
      </c>
      <c r="AV438" s="13" t="s">
        <v>86</v>
      </c>
      <c r="AW438" s="13" t="s">
        <v>37</v>
      </c>
      <c r="AX438" s="13" t="s">
        <v>83</v>
      </c>
      <c r="AY438" s="245" t="s">
        <v>182</v>
      </c>
    </row>
    <row r="439" s="2" customFormat="1" ht="24.15" customHeight="1">
      <c r="A439" s="42"/>
      <c r="B439" s="43"/>
      <c r="C439" s="267" t="s">
        <v>735</v>
      </c>
      <c r="D439" s="267" t="s">
        <v>349</v>
      </c>
      <c r="E439" s="268" t="s">
        <v>736</v>
      </c>
      <c r="F439" s="269" t="s">
        <v>737</v>
      </c>
      <c r="G439" s="270" t="s">
        <v>598</v>
      </c>
      <c r="H439" s="271">
        <v>8</v>
      </c>
      <c r="I439" s="272"/>
      <c r="J439" s="273">
        <f>ROUND(I439*H439,2)</f>
        <v>0</v>
      </c>
      <c r="K439" s="269" t="s">
        <v>19</v>
      </c>
      <c r="L439" s="274"/>
      <c r="M439" s="275" t="s">
        <v>19</v>
      </c>
      <c r="N439" s="276" t="s">
        <v>47</v>
      </c>
      <c r="O439" s="88"/>
      <c r="P439" s="225">
        <f>O439*H439</f>
        <v>0</v>
      </c>
      <c r="Q439" s="225">
        <v>0.92249999999999999</v>
      </c>
      <c r="R439" s="225">
        <f>Q439*H439</f>
        <v>7.3799999999999999</v>
      </c>
      <c r="S439" s="225">
        <v>0</v>
      </c>
      <c r="T439" s="226">
        <f>S439*H439</f>
        <v>0</v>
      </c>
      <c r="U439" s="42"/>
      <c r="V439" s="42"/>
      <c r="W439" s="42"/>
      <c r="X439" s="42"/>
      <c r="Y439" s="42"/>
      <c r="Z439" s="42"/>
      <c r="AA439" s="42"/>
      <c r="AB439" s="42"/>
      <c r="AC439" s="42"/>
      <c r="AD439" s="42"/>
      <c r="AE439" s="42"/>
      <c r="AR439" s="227" t="s">
        <v>243</v>
      </c>
      <c r="AT439" s="227" t="s">
        <v>349</v>
      </c>
      <c r="AU439" s="227" t="s">
        <v>86</v>
      </c>
      <c r="AY439" s="21" t="s">
        <v>182</v>
      </c>
      <c r="BE439" s="228">
        <f>IF(N439="základní",J439,0)</f>
        <v>0</v>
      </c>
      <c r="BF439" s="228">
        <f>IF(N439="snížená",J439,0)</f>
        <v>0</v>
      </c>
      <c r="BG439" s="228">
        <f>IF(N439="zákl. přenesená",J439,0)</f>
        <v>0</v>
      </c>
      <c r="BH439" s="228">
        <f>IF(N439="sníž. přenesená",J439,0)</f>
        <v>0</v>
      </c>
      <c r="BI439" s="228">
        <f>IF(N439="nulová",J439,0)</f>
        <v>0</v>
      </c>
      <c r="BJ439" s="21" t="s">
        <v>83</v>
      </c>
      <c r="BK439" s="228">
        <f>ROUND(I439*H439,2)</f>
        <v>0</v>
      </c>
      <c r="BL439" s="21" t="s">
        <v>189</v>
      </c>
      <c r="BM439" s="227" t="s">
        <v>738</v>
      </c>
    </row>
    <row r="440" s="2" customFormat="1" ht="24.15" customHeight="1">
      <c r="A440" s="42"/>
      <c r="B440" s="43"/>
      <c r="C440" s="267" t="s">
        <v>739</v>
      </c>
      <c r="D440" s="267" t="s">
        <v>349</v>
      </c>
      <c r="E440" s="268" t="s">
        <v>740</v>
      </c>
      <c r="F440" s="269" t="s">
        <v>741</v>
      </c>
      <c r="G440" s="270" t="s">
        <v>598</v>
      </c>
      <c r="H440" s="271">
        <v>1</v>
      </c>
      <c r="I440" s="272"/>
      <c r="J440" s="273">
        <f>ROUND(I440*H440,2)</f>
        <v>0</v>
      </c>
      <c r="K440" s="269" t="s">
        <v>19</v>
      </c>
      <c r="L440" s="274"/>
      <c r="M440" s="275" t="s">
        <v>19</v>
      </c>
      <c r="N440" s="276" t="s">
        <v>47</v>
      </c>
      <c r="O440" s="88"/>
      <c r="P440" s="225">
        <f>O440*H440</f>
        <v>0</v>
      </c>
      <c r="Q440" s="225">
        <v>0.29981000000000002</v>
      </c>
      <c r="R440" s="225">
        <f>Q440*H440</f>
        <v>0.29981000000000002</v>
      </c>
      <c r="S440" s="225">
        <v>0</v>
      </c>
      <c r="T440" s="226">
        <f>S440*H440</f>
        <v>0</v>
      </c>
      <c r="U440" s="42"/>
      <c r="V440" s="42"/>
      <c r="W440" s="42"/>
      <c r="X440" s="42"/>
      <c r="Y440" s="42"/>
      <c r="Z440" s="42"/>
      <c r="AA440" s="42"/>
      <c r="AB440" s="42"/>
      <c r="AC440" s="42"/>
      <c r="AD440" s="42"/>
      <c r="AE440" s="42"/>
      <c r="AR440" s="227" t="s">
        <v>243</v>
      </c>
      <c r="AT440" s="227" t="s">
        <v>349</v>
      </c>
      <c r="AU440" s="227" t="s">
        <v>86</v>
      </c>
      <c r="AY440" s="21" t="s">
        <v>182</v>
      </c>
      <c r="BE440" s="228">
        <f>IF(N440="základní",J440,0)</f>
        <v>0</v>
      </c>
      <c r="BF440" s="228">
        <f>IF(N440="snížená",J440,0)</f>
        <v>0</v>
      </c>
      <c r="BG440" s="228">
        <f>IF(N440="zákl. přenesená",J440,0)</f>
        <v>0</v>
      </c>
      <c r="BH440" s="228">
        <f>IF(N440="sníž. přenesená",J440,0)</f>
        <v>0</v>
      </c>
      <c r="BI440" s="228">
        <f>IF(N440="nulová",J440,0)</f>
        <v>0</v>
      </c>
      <c r="BJ440" s="21" t="s">
        <v>83</v>
      </c>
      <c r="BK440" s="228">
        <f>ROUND(I440*H440,2)</f>
        <v>0</v>
      </c>
      <c r="BL440" s="21" t="s">
        <v>189</v>
      </c>
      <c r="BM440" s="227" t="s">
        <v>742</v>
      </c>
    </row>
    <row r="441" s="2" customFormat="1" ht="24.15" customHeight="1">
      <c r="A441" s="42"/>
      <c r="B441" s="43"/>
      <c r="C441" s="267" t="s">
        <v>743</v>
      </c>
      <c r="D441" s="267" t="s">
        <v>349</v>
      </c>
      <c r="E441" s="268" t="s">
        <v>744</v>
      </c>
      <c r="F441" s="269" t="s">
        <v>745</v>
      </c>
      <c r="G441" s="270" t="s">
        <v>598</v>
      </c>
      <c r="H441" s="271">
        <v>1</v>
      </c>
      <c r="I441" s="272"/>
      <c r="J441" s="273">
        <f>ROUND(I441*H441,2)</f>
        <v>0</v>
      </c>
      <c r="K441" s="269" t="s">
        <v>19</v>
      </c>
      <c r="L441" s="274"/>
      <c r="M441" s="275" t="s">
        <v>19</v>
      </c>
      <c r="N441" s="276" t="s">
        <v>47</v>
      </c>
      <c r="O441" s="88"/>
      <c r="P441" s="225">
        <f>O441*H441</f>
        <v>0</v>
      </c>
      <c r="Q441" s="225">
        <v>0.92249999999999999</v>
      </c>
      <c r="R441" s="225">
        <f>Q441*H441</f>
        <v>0.92249999999999999</v>
      </c>
      <c r="S441" s="225">
        <v>0</v>
      </c>
      <c r="T441" s="226">
        <f>S441*H441</f>
        <v>0</v>
      </c>
      <c r="U441" s="42"/>
      <c r="V441" s="42"/>
      <c r="W441" s="42"/>
      <c r="X441" s="42"/>
      <c r="Y441" s="42"/>
      <c r="Z441" s="42"/>
      <c r="AA441" s="42"/>
      <c r="AB441" s="42"/>
      <c r="AC441" s="42"/>
      <c r="AD441" s="42"/>
      <c r="AE441" s="42"/>
      <c r="AR441" s="227" t="s">
        <v>243</v>
      </c>
      <c r="AT441" s="227" t="s">
        <v>349</v>
      </c>
      <c r="AU441" s="227" t="s">
        <v>86</v>
      </c>
      <c r="AY441" s="21" t="s">
        <v>182</v>
      </c>
      <c r="BE441" s="228">
        <f>IF(N441="základní",J441,0)</f>
        <v>0</v>
      </c>
      <c r="BF441" s="228">
        <f>IF(N441="snížená",J441,0)</f>
        <v>0</v>
      </c>
      <c r="BG441" s="228">
        <f>IF(N441="zákl. přenesená",J441,0)</f>
        <v>0</v>
      </c>
      <c r="BH441" s="228">
        <f>IF(N441="sníž. přenesená",J441,0)</f>
        <v>0</v>
      </c>
      <c r="BI441" s="228">
        <f>IF(N441="nulová",J441,0)</f>
        <v>0</v>
      </c>
      <c r="BJ441" s="21" t="s">
        <v>83</v>
      </c>
      <c r="BK441" s="228">
        <f>ROUND(I441*H441,2)</f>
        <v>0</v>
      </c>
      <c r="BL441" s="21" t="s">
        <v>189</v>
      </c>
      <c r="BM441" s="227" t="s">
        <v>746</v>
      </c>
    </row>
    <row r="442" s="2" customFormat="1" ht="24.15" customHeight="1">
      <c r="A442" s="42"/>
      <c r="B442" s="43"/>
      <c r="C442" s="216" t="s">
        <v>747</v>
      </c>
      <c r="D442" s="216" t="s">
        <v>184</v>
      </c>
      <c r="E442" s="217" t="s">
        <v>748</v>
      </c>
      <c r="F442" s="218" t="s">
        <v>749</v>
      </c>
      <c r="G442" s="219" t="s">
        <v>610</v>
      </c>
      <c r="H442" s="220">
        <v>0.070000000000000007</v>
      </c>
      <c r="I442" s="221"/>
      <c r="J442" s="222">
        <f>ROUND(I442*H442,2)</f>
        <v>0</v>
      </c>
      <c r="K442" s="218" t="s">
        <v>188</v>
      </c>
      <c r="L442" s="48"/>
      <c r="M442" s="223" t="s">
        <v>19</v>
      </c>
      <c r="N442" s="224" t="s">
        <v>47</v>
      </c>
      <c r="O442" s="88"/>
      <c r="P442" s="225">
        <f>O442*H442</f>
        <v>0</v>
      </c>
      <c r="Q442" s="225">
        <v>0.017090000000000001</v>
      </c>
      <c r="R442" s="225">
        <f>Q442*H442</f>
        <v>0.0011963000000000002</v>
      </c>
      <c r="S442" s="225">
        <v>0</v>
      </c>
      <c r="T442" s="226">
        <f>S442*H442</f>
        <v>0</v>
      </c>
      <c r="U442" s="42"/>
      <c r="V442" s="42"/>
      <c r="W442" s="42"/>
      <c r="X442" s="42"/>
      <c r="Y442" s="42"/>
      <c r="Z442" s="42"/>
      <c r="AA442" s="42"/>
      <c r="AB442" s="42"/>
      <c r="AC442" s="42"/>
      <c r="AD442" s="42"/>
      <c r="AE442" s="42"/>
      <c r="AR442" s="227" t="s">
        <v>189</v>
      </c>
      <c r="AT442" s="227" t="s">
        <v>184</v>
      </c>
      <c r="AU442" s="227" t="s">
        <v>86</v>
      </c>
      <c r="AY442" s="21" t="s">
        <v>182</v>
      </c>
      <c r="BE442" s="228">
        <f>IF(N442="základní",J442,0)</f>
        <v>0</v>
      </c>
      <c r="BF442" s="228">
        <f>IF(N442="snížená",J442,0)</f>
        <v>0</v>
      </c>
      <c r="BG442" s="228">
        <f>IF(N442="zákl. přenesená",J442,0)</f>
        <v>0</v>
      </c>
      <c r="BH442" s="228">
        <f>IF(N442="sníž. přenesená",J442,0)</f>
        <v>0</v>
      </c>
      <c r="BI442" s="228">
        <f>IF(N442="nulová",J442,0)</f>
        <v>0</v>
      </c>
      <c r="BJ442" s="21" t="s">
        <v>83</v>
      </c>
      <c r="BK442" s="228">
        <f>ROUND(I442*H442,2)</f>
        <v>0</v>
      </c>
      <c r="BL442" s="21" t="s">
        <v>189</v>
      </c>
      <c r="BM442" s="227" t="s">
        <v>750</v>
      </c>
    </row>
    <row r="443" s="2" customFormat="1">
      <c r="A443" s="42"/>
      <c r="B443" s="43"/>
      <c r="C443" s="44"/>
      <c r="D443" s="229" t="s">
        <v>191</v>
      </c>
      <c r="E443" s="44"/>
      <c r="F443" s="230" t="s">
        <v>751</v>
      </c>
      <c r="G443" s="44"/>
      <c r="H443" s="44"/>
      <c r="I443" s="231"/>
      <c r="J443" s="44"/>
      <c r="K443" s="44"/>
      <c r="L443" s="48"/>
      <c r="M443" s="232"/>
      <c r="N443" s="233"/>
      <c r="O443" s="88"/>
      <c r="P443" s="88"/>
      <c r="Q443" s="88"/>
      <c r="R443" s="88"/>
      <c r="S443" s="88"/>
      <c r="T443" s="89"/>
      <c r="U443" s="42"/>
      <c r="V443" s="42"/>
      <c r="W443" s="42"/>
      <c r="X443" s="42"/>
      <c r="Y443" s="42"/>
      <c r="Z443" s="42"/>
      <c r="AA443" s="42"/>
      <c r="AB443" s="42"/>
      <c r="AC443" s="42"/>
      <c r="AD443" s="42"/>
      <c r="AE443" s="42"/>
      <c r="AT443" s="21" t="s">
        <v>191</v>
      </c>
      <c r="AU443" s="21" t="s">
        <v>86</v>
      </c>
    </row>
    <row r="444" s="13" customFormat="1">
      <c r="A444" s="13"/>
      <c r="B444" s="234"/>
      <c r="C444" s="235"/>
      <c r="D444" s="236" t="s">
        <v>193</v>
      </c>
      <c r="E444" s="237" t="s">
        <v>19</v>
      </c>
      <c r="F444" s="238" t="s">
        <v>752</v>
      </c>
      <c r="G444" s="235"/>
      <c r="H444" s="239">
        <v>0.070000000000000007</v>
      </c>
      <c r="I444" s="240"/>
      <c r="J444" s="235"/>
      <c r="K444" s="235"/>
      <c r="L444" s="241"/>
      <c r="M444" s="242"/>
      <c r="N444" s="243"/>
      <c r="O444" s="243"/>
      <c r="P444" s="243"/>
      <c r="Q444" s="243"/>
      <c r="R444" s="243"/>
      <c r="S444" s="243"/>
      <c r="T444" s="244"/>
      <c r="U444" s="13"/>
      <c r="V444" s="13"/>
      <c r="W444" s="13"/>
      <c r="X444" s="13"/>
      <c r="Y444" s="13"/>
      <c r="Z444" s="13"/>
      <c r="AA444" s="13"/>
      <c r="AB444" s="13"/>
      <c r="AC444" s="13"/>
      <c r="AD444" s="13"/>
      <c r="AE444" s="13"/>
      <c r="AT444" s="245" t="s">
        <v>193</v>
      </c>
      <c r="AU444" s="245" t="s">
        <v>86</v>
      </c>
      <c r="AV444" s="13" t="s">
        <v>86</v>
      </c>
      <c r="AW444" s="13" t="s">
        <v>37</v>
      </c>
      <c r="AX444" s="13" t="s">
        <v>83</v>
      </c>
      <c r="AY444" s="245" t="s">
        <v>182</v>
      </c>
    </row>
    <row r="445" s="2" customFormat="1" ht="16.5" customHeight="1">
      <c r="A445" s="42"/>
      <c r="B445" s="43"/>
      <c r="C445" s="267" t="s">
        <v>753</v>
      </c>
      <c r="D445" s="267" t="s">
        <v>349</v>
      </c>
      <c r="E445" s="268" t="s">
        <v>754</v>
      </c>
      <c r="F445" s="269" t="s">
        <v>755</v>
      </c>
      <c r="G445" s="270" t="s">
        <v>598</v>
      </c>
      <c r="H445" s="271">
        <v>1</v>
      </c>
      <c r="I445" s="272"/>
      <c r="J445" s="273">
        <f>ROUND(I445*H445,2)</f>
        <v>0</v>
      </c>
      <c r="K445" s="269" t="s">
        <v>19</v>
      </c>
      <c r="L445" s="274"/>
      <c r="M445" s="275" t="s">
        <v>19</v>
      </c>
      <c r="N445" s="276" t="s">
        <v>47</v>
      </c>
      <c r="O445" s="88"/>
      <c r="P445" s="225">
        <f>O445*H445</f>
        <v>0</v>
      </c>
      <c r="Q445" s="225">
        <v>0.075399999999999995</v>
      </c>
      <c r="R445" s="225">
        <f>Q445*H445</f>
        <v>0.075399999999999995</v>
      </c>
      <c r="S445" s="225">
        <v>0</v>
      </c>
      <c r="T445" s="226">
        <f>S445*H445</f>
        <v>0</v>
      </c>
      <c r="U445" s="42"/>
      <c r="V445" s="42"/>
      <c r="W445" s="42"/>
      <c r="X445" s="42"/>
      <c r="Y445" s="42"/>
      <c r="Z445" s="42"/>
      <c r="AA445" s="42"/>
      <c r="AB445" s="42"/>
      <c r="AC445" s="42"/>
      <c r="AD445" s="42"/>
      <c r="AE445" s="42"/>
      <c r="AR445" s="227" t="s">
        <v>243</v>
      </c>
      <c r="AT445" s="227" t="s">
        <v>349</v>
      </c>
      <c r="AU445" s="227" t="s">
        <v>86</v>
      </c>
      <c r="AY445" s="21" t="s">
        <v>182</v>
      </c>
      <c r="BE445" s="228">
        <f>IF(N445="základní",J445,0)</f>
        <v>0</v>
      </c>
      <c r="BF445" s="228">
        <f>IF(N445="snížená",J445,0)</f>
        <v>0</v>
      </c>
      <c r="BG445" s="228">
        <f>IF(N445="zákl. přenesená",J445,0)</f>
        <v>0</v>
      </c>
      <c r="BH445" s="228">
        <f>IF(N445="sníž. přenesená",J445,0)</f>
        <v>0</v>
      </c>
      <c r="BI445" s="228">
        <f>IF(N445="nulová",J445,0)</f>
        <v>0</v>
      </c>
      <c r="BJ445" s="21" t="s">
        <v>83</v>
      </c>
      <c r="BK445" s="228">
        <f>ROUND(I445*H445,2)</f>
        <v>0</v>
      </c>
      <c r="BL445" s="21" t="s">
        <v>189</v>
      </c>
      <c r="BM445" s="227" t="s">
        <v>756</v>
      </c>
    </row>
    <row r="446" s="2" customFormat="1" ht="24.15" customHeight="1">
      <c r="A446" s="42"/>
      <c r="B446" s="43"/>
      <c r="C446" s="216" t="s">
        <v>757</v>
      </c>
      <c r="D446" s="216" t="s">
        <v>184</v>
      </c>
      <c r="E446" s="217" t="s">
        <v>758</v>
      </c>
      <c r="F446" s="218" t="s">
        <v>759</v>
      </c>
      <c r="G446" s="219" t="s">
        <v>560</v>
      </c>
      <c r="H446" s="220">
        <v>8.8499999999999996</v>
      </c>
      <c r="I446" s="221"/>
      <c r="J446" s="222">
        <f>ROUND(I446*H446,2)</f>
        <v>0</v>
      </c>
      <c r="K446" s="218" t="s">
        <v>188</v>
      </c>
      <c r="L446" s="48"/>
      <c r="M446" s="223" t="s">
        <v>19</v>
      </c>
      <c r="N446" s="224" t="s">
        <v>47</v>
      </c>
      <c r="O446" s="88"/>
      <c r="P446" s="225">
        <f>O446*H446</f>
        <v>0</v>
      </c>
      <c r="Q446" s="225">
        <v>0.018280000000000001</v>
      </c>
      <c r="R446" s="225">
        <f>Q446*H446</f>
        <v>0.16177800000000001</v>
      </c>
      <c r="S446" s="225">
        <v>0</v>
      </c>
      <c r="T446" s="226">
        <f>S446*H446</f>
        <v>0</v>
      </c>
      <c r="U446" s="42"/>
      <c r="V446" s="42"/>
      <c r="W446" s="42"/>
      <c r="X446" s="42"/>
      <c r="Y446" s="42"/>
      <c r="Z446" s="42"/>
      <c r="AA446" s="42"/>
      <c r="AB446" s="42"/>
      <c r="AC446" s="42"/>
      <c r="AD446" s="42"/>
      <c r="AE446" s="42"/>
      <c r="AR446" s="227" t="s">
        <v>189</v>
      </c>
      <c r="AT446" s="227" t="s">
        <v>184</v>
      </c>
      <c r="AU446" s="227" t="s">
        <v>86</v>
      </c>
      <c r="AY446" s="21" t="s">
        <v>182</v>
      </c>
      <c r="BE446" s="228">
        <f>IF(N446="základní",J446,0)</f>
        <v>0</v>
      </c>
      <c r="BF446" s="228">
        <f>IF(N446="snížená",J446,0)</f>
        <v>0</v>
      </c>
      <c r="BG446" s="228">
        <f>IF(N446="zákl. přenesená",J446,0)</f>
        <v>0</v>
      </c>
      <c r="BH446" s="228">
        <f>IF(N446="sníž. přenesená",J446,0)</f>
        <v>0</v>
      </c>
      <c r="BI446" s="228">
        <f>IF(N446="nulová",J446,0)</f>
        <v>0</v>
      </c>
      <c r="BJ446" s="21" t="s">
        <v>83</v>
      </c>
      <c r="BK446" s="228">
        <f>ROUND(I446*H446,2)</f>
        <v>0</v>
      </c>
      <c r="BL446" s="21" t="s">
        <v>189</v>
      </c>
      <c r="BM446" s="227" t="s">
        <v>760</v>
      </c>
    </row>
    <row r="447" s="2" customFormat="1">
      <c r="A447" s="42"/>
      <c r="B447" s="43"/>
      <c r="C447" s="44"/>
      <c r="D447" s="229" t="s">
        <v>191</v>
      </c>
      <c r="E447" s="44"/>
      <c r="F447" s="230" t="s">
        <v>761</v>
      </c>
      <c r="G447" s="44"/>
      <c r="H447" s="44"/>
      <c r="I447" s="231"/>
      <c r="J447" s="44"/>
      <c r="K447" s="44"/>
      <c r="L447" s="48"/>
      <c r="M447" s="232"/>
      <c r="N447" s="233"/>
      <c r="O447" s="88"/>
      <c r="P447" s="88"/>
      <c r="Q447" s="88"/>
      <c r="R447" s="88"/>
      <c r="S447" s="88"/>
      <c r="T447" s="89"/>
      <c r="U447" s="42"/>
      <c r="V447" s="42"/>
      <c r="W447" s="42"/>
      <c r="X447" s="42"/>
      <c r="Y447" s="42"/>
      <c r="Z447" s="42"/>
      <c r="AA447" s="42"/>
      <c r="AB447" s="42"/>
      <c r="AC447" s="42"/>
      <c r="AD447" s="42"/>
      <c r="AE447" s="42"/>
      <c r="AT447" s="21" t="s">
        <v>191</v>
      </c>
      <c r="AU447" s="21" t="s">
        <v>86</v>
      </c>
    </row>
    <row r="448" s="13" customFormat="1">
      <c r="A448" s="13"/>
      <c r="B448" s="234"/>
      <c r="C448" s="235"/>
      <c r="D448" s="236" t="s">
        <v>193</v>
      </c>
      <c r="E448" s="237" t="s">
        <v>19</v>
      </c>
      <c r="F448" s="238" t="s">
        <v>762</v>
      </c>
      <c r="G448" s="235"/>
      <c r="H448" s="239">
        <v>8.8499999999999996</v>
      </c>
      <c r="I448" s="240"/>
      <c r="J448" s="235"/>
      <c r="K448" s="235"/>
      <c r="L448" s="241"/>
      <c r="M448" s="242"/>
      <c r="N448" s="243"/>
      <c r="O448" s="243"/>
      <c r="P448" s="243"/>
      <c r="Q448" s="243"/>
      <c r="R448" s="243"/>
      <c r="S448" s="243"/>
      <c r="T448" s="244"/>
      <c r="U448" s="13"/>
      <c r="V448" s="13"/>
      <c r="W448" s="13"/>
      <c r="X448" s="13"/>
      <c r="Y448" s="13"/>
      <c r="Z448" s="13"/>
      <c r="AA448" s="13"/>
      <c r="AB448" s="13"/>
      <c r="AC448" s="13"/>
      <c r="AD448" s="13"/>
      <c r="AE448" s="13"/>
      <c r="AT448" s="245" t="s">
        <v>193</v>
      </c>
      <c r="AU448" s="245" t="s">
        <v>86</v>
      </c>
      <c r="AV448" s="13" t="s">
        <v>86</v>
      </c>
      <c r="AW448" s="13" t="s">
        <v>37</v>
      </c>
      <c r="AX448" s="13" t="s">
        <v>83</v>
      </c>
      <c r="AY448" s="245" t="s">
        <v>182</v>
      </c>
    </row>
    <row r="449" s="2" customFormat="1" ht="16.5" customHeight="1">
      <c r="A449" s="42"/>
      <c r="B449" s="43"/>
      <c r="C449" s="216" t="s">
        <v>763</v>
      </c>
      <c r="D449" s="216" t="s">
        <v>184</v>
      </c>
      <c r="E449" s="217" t="s">
        <v>764</v>
      </c>
      <c r="F449" s="218" t="s">
        <v>765</v>
      </c>
      <c r="G449" s="219" t="s">
        <v>206</v>
      </c>
      <c r="H449" s="220">
        <v>2.7679999999999998</v>
      </c>
      <c r="I449" s="221"/>
      <c r="J449" s="222">
        <f>ROUND(I449*H449,2)</f>
        <v>0</v>
      </c>
      <c r="K449" s="218" t="s">
        <v>188</v>
      </c>
      <c r="L449" s="48"/>
      <c r="M449" s="223" t="s">
        <v>19</v>
      </c>
      <c r="N449" s="224" t="s">
        <v>47</v>
      </c>
      <c r="O449" s="88"/>
      <c r="P449" s="225">
        <f>O449*H449</f>
        <v>0</v>
      </c>
      <c r="Q449" s="225">
        <v>2.5019800000000001</v>
      </c>
      <c r="R449" s="225">
        <f>Q449*H449</f>
        <v>6.92548064</v>
      </c>
      <c r="S449" s="225">
        <v>0</v>
      </c>
      <c r="T449" s="226">
        <f>S449*H449</f>
        <v>0</v>
      </c>
      <c r="U449" s="42"/>
      <c r="V449" s="42"/>
      <c r="W449" s="42"/>
      <c r="X449" s="42"/>
      <c r="Y449" s="42"/>
      <c r="Z449" s="42"/>
      <c r="AA449" s="42"/>
      <c r="AB449" s="42"/>
      <c r="AC449" s="42"/>
      <c r="AD449" s="42"/>
      <c r="AE449" s="42"/>
      <c r="AR449" s="227" t="s">
        <v>189</v>
      </c>
      <c r="AT449" s="227" t="s">
        <v>184</v>
      </c>
      <c r="AU449" s="227" t="s">
        <v>86</v>
      </c>
      <c r="AY449" s="21" t="s">
        <v>182</v>
      </c>
      <c r="BE449" s="228">
        <f>IF(N449="základní",J449,0)</f>
        <v>0</v>
      </c>
      <c r="BF449" s="228">
        <f>IF(N449="snížená",J449,0)</f>
        <v>0</v>
      </c>
      <c r="BG449" s="228">
        <f>IF(N449="zákl. přenesená",J449,0)</f>
        <v>0</v>
      </c>
      <c r="BH449" s="228">
        <f>IF(N449="sníž. přenesená",J449,0)</f>
        <v>0</v>
      </c>
      <c r="BI449" s="228">
        <f>IF(N449="nulová",J449,0)</f>
        <v>0</v>
      </c>
      <c r="BJ449" s="21" t="s">
        <v>83</v>
      </c>
      <c r="BK449" s="228">
        <f>ROUND(I449*H449,2)</f>
        <v>0</v>
      </c>
      <c r="BL449" s="21" t="s">
        <v>189</v>
      </c>
      <c r="BM449" s="227" t="s">
        <v>766</v>
      </c>
    </row>
    <row r="450" s="2" customFormat="1">
      <c r="A450" s="42"/>
      <c r="B450" s="43"/>
      <c r="C450" s="44"/>
      <c r="D450" s="229" t="s">
        <v>191</v>
      </c>
      <c r="E450" s="44"/>
      <c r="F450" s="230" t="s">
        <v>767</v>
      </c>
      <c r="G450" s="44"/>
      <c r="H450" s="44"/>
      <c r="I450" s="231"/>
      <c r="J450" s="44"/>
      <c r="K450" s="44"/>
      <c r="L450" s="48"/>
      <c r="M450" s="232"/>
      <c r="N450" s="233"/>
      <c r="O450" s="88"/>
      <c r="P450" s="88"/>
      <c r="Q450" s="88"/>
      <c r="R450" s="88"/>
      <c r="S450" s="88"/>
      <c r="T450" s="89"/>
      <c r="U450" s="42"/>
      <c r="V450" s="42"/>
      <c r="W450" s="42"/>
      <c r="X450" s="42"/>
      <c r="Y450" s="42"/>
      <c r="Z450" s="42"/>
      <c r="AA450" s="42"/>
      <c r="AB450" s="42"/>
      <c r="AC450" s="42"/>
      <c r="AD450" s="42"/>
      <c r="AE450" s="42"/>
      <c r="AT450" s="21" t="s">
        <v>191</v>
      </c>
      <c r="AU450" s="21" t="s">
        <v>86</v>
      </c>
    </row>
    <row r="451" s="13" customFormat="1">
      <c r="A451" s="13"/>
      <c r="B451" s="234"/>
      <c r="C451" s="235"/>
      <c r="D451" s="236" t="s">
        <v>193</v>
      </c>
      <c r="E451" s="237" t="s">
        <v>19</v>
      </c>
      <c r="F451" s="238" t="s">
        <v>768</v>
      </c>
      <c r="G451" s="235"/>
      <c r="H451" s="239">
        <v>0.70999999999999996</v>
      </c>
      <c r="I451" s="240"/>
      <c r="J451" s="235"/>
      <c r="K451" s="235"/>
      <c r="L451" s="241"/>
      <c r="M451" s="242"/>
      <c r="N451" s="243"/>
      <c r="O451" s="243"/>
      <c r="P451" s="243"/>
      <c r="Q451" s="243"/>
      <c r="R451" s="243"/>
      <c r="S451" s="243"/>
      <c r="T451" s="244"/>
      <c r="U451" s="13"/>
      <c r="V451" s="13"/>
      <c r="W451" s="13"/>
      <c r="X451" s="13"/>
      <c r="Y451" s="13"/>
      <c r="Z451" s="13"/>
      <c r="AA451" s="13"/>
      <c r="AB451" s="13"/>
      <c r="AC451" s="13"/>
      <c r="AD451" s="13"/>
      <c r="AE451" s="13"/>
      <c r="AT451" s="245" t="s">
        <v>193</v>
      </c>
      <c r="AU451" s="245" t="s">
        <v>86</v>
      </c>
      <c r="AV451" s="13" t="s">
        <v>86</v>
      </c>
      <c r="AW451" s="13" t="s">
        <v>37</v>
      </c>
      <c r="AX451" s="13" t="s">
        <v>76</v>
      </c>
      <c r="AY451" s="245" t="s">
        <v>182</v>
      </c>
    </row>
    <row r="452" s="13" customFormat="1">
      <c r="A452" s="13"/>
      <c r="B452" s="234"/>
      <c r="C452" s="235"/>
      <c r="D452" s="236" t="s">
        <v>193</v>
      </c>
      <c r="E452" s="237" t="s">
        <v>19</v>
      </c>
      <c r="F452" s="238" t="s">
        <v>769</v>
      </c>
      <c r="G452" s="235"/>
      <c r="H452" s="239">
        <v>0.89400000000000002</v>
      </c>
      <c r="I452" s="240"/>
      <c r="J452" s="235"/>
      <c r="K452" s="235"/>
      <c r="L452" s="241"/>
      <c r="M452" s="242"/>
      <c r="N452" s="243"/>
      <c r="O452" s="243"/>
      <c r="P452" s="243"/>
      <c r="Q452" s="243"/>
      <c r="R452" s="243"/>
      <c r="S452" s="243"/>
      <c r="T452" s="244"/>
      <c r="U452" s="13"/>
      <c r="V452" s="13"/>
      <c r="W452" s="13"/>
      <c r="X452" s="13"/>
      <c r="Y452" s="13"/>
      <c r="Z452" s="13"/>
      <c r="AA452" s="13"/>
      <c r="AB452" s="13"/>
      <c r="AC452" s="13"/>
      <c r="AD452" s="13"/>
      <c r="AE452" s="13"/>
      <c r="AT452" s="245" t="s">
        <v>193</v>
      </c>
      <c r="AU452" s="245" t="s">
        <v>86</v>
      </c>
      <c r="AV452" s="13" t="s">
        <v>86</v>
      </c>
      <c r="AW452" s="13" t="s">
        <v>37</v>
      </c>
      <c r="AX452" s="13" t="s">
        <v>76</v>
      </c>
      <c r="AY452" s="245" t="s">
        <v>182</v>
      </c>
    </row>
    <row r="453" s="14" customFormat="1">
      <c r="A453" s="14"/>
      <c r="B453" s="246"/>
      <c r="C453" s="247"/>
      <c r="D453" s="236" t="s">
        <v>193</v>
      </c>
      <c r="E453" s="248" t="s">
        <v>19</v>
      </c>
      <c r="F453" s="249" t="s">
        <v>770</v>
      </c>
      <c r="G453" s="247"/>
      <c r="H453" s="248" t="s">
        <v>19</v>
      </c>
      <c r="I453" s="250"/>
      <c r="J453" s="247"/>
      <c r="K453" s="247"/>
      <c r="L453" s="251"/>
      <c r="M453" s="252"/>
      <c r="N453" s="253"/>
      <c r="O453" s="253"/>
      <c r="P453" s="253"/>
      <c r="Q453" s="253"/>
      <c r="R453" s="253"/>
      <c r="S453" s="253"/>
      <c r="T453" s="254"/>
      <c r="U453" s="14"/>
      <c r="V453" s="14"/>
      <c r="W453" s="14"/>
      <c r="X453" s="14"/>
      <c r="Y453" s="14"/>
      <c r="Z453" s="14"/>
      <c r="AA453" s="14"/>
      <c r="AB453" s="14"/>
      <c r="AC453" s="14"/>
      <c r="AD453" s="14"/>
      <c r="AE453" s="14"/>
      <c r="AT453" s="255" t="s">
        <v>193</v>
      </c>
      <c r="AU453" s="255" t="s">
        <v>86</v>
      </c>
      <c r="AV453" s="14" t="s">
        <v>83</v>
      </c>
      <c r="AW453" s="14" t="s">
        <v>37</v>
      </c>
      <c r="AX453" s="14" t="s">
        <v>76</v>
      </c>
      <c r="AY453" s="255" t="s">
        <v>182</v>
      </c>
    </row>
    <row r="454" s="13" customFormat="1">
      <c r="A454" s="13"/>
      <c r="B454" s="234"/>
      <c r="C454" s="235"/>
      <c r="D454" s="236" t="s">
        <v>193</v>
      </c>
      <c r="E454" s="237" t="s">
        <v>19</v>
      </c>
      <c r="F454" s="238" t="s">
        <v>771</v>
      </c>
      <c r="G454" s="235"/>
      <c r="H454" s="239">
        <v>1.1639999999999999</v>
      </c>
      <c r="I454" s="240"/>
      <c r="J454" s="235"/>
      <c r="K454" s="235"/>
      <c r="L454" s="241"/>
      <c r="M454" s="242"/>
      <c r="N454" s="243"/>
      <c r="O454" s="243"/>
      <c r="P454" s="243"/>
      <c r="Q454" s="243"/>
      <c r="R454" s="243"/>
      <c r="S454" s="243"/>
      <c r="T454" s="244"/>
      <c r="U454" s="13"/>
      <c r="V454" s="13"/>
      <c r="W454" s="13"/>
      <c r="X454" s="13"/>
      <c r="Y454" s="13"/>
      <c r="Z454" s="13"/>
      <c r="AA454" s="13"/>
      <c r="AB454" s="13"/>
      <c r="AC454" s="13"/>
      <c r="AD454" s="13"/>
      <c r="AE454" s="13"/>
      <c r="AT454" s="245" t="s">
        <v>193</v>
      </c>
      <c r="AU454" s="245" t="s">
        <v>86</v>
      </c>
      <c r="AV454" s="13" t="s">
        <v>86</v>
      </c>
      <c r="AW454" s="13" t="s">
        <v>37</v>
      </c>
      <c r="AX454" s="13" t="s">
        <v>76</v>
      </c>
      <c r="AY454" s="245" t="s">
        <v>182</v>
      </c>
    </row>
    <row r="455" s="15" customFormat="1">
      <c r="A455" s="15"/>
      <c r="B455" s="256"/>
      <c r="C455" s="257"/>
      <c r="D455" s="236" t="s">
        <v>193</v>
      </c>
      <c r="E455" s="258" t="s">
        <v>19</v>
      </c>
      <c r="F455" s="259" t="s">
        <v>202</v>
      </c>
      <c r="G455" s="257"/>
      <c r="H455" s="260">
        <v>2.7679999999999998</v>
      </c>
      <c r="I455" s="261"/>
      <c r="J455" s="257"/>
      <c r="K455" s="257"/>
      <c r="L455" s="262"/>
      <c r="M455" s="263"/>
      <c r="N455" s="264"/>
      <c r="O455" s="264"/>
      <c r="P455" s="264"/>
      <c r="Q455" s="264"/>
      <c r="R455" s="264"/>
      <c r="S455" s="264"/>
      <c r="T455" s="265"/>
      <c r="U455" s="15"/>
      <c r="V455" s="15"/>
      <c r="W455" s="15"/>
      <c r="X455" s="15"/>
      <c r="Y455" s="15"/>
      <c r="Z455" s="15"/>
      <c r="AA455" s="15"/>
      <c r="AB455" s="15"/>
      <c r="AC455" s="15"/>
      <c r="AD455" s="15"/>
      <c r="AE455" s="15"/>
      <c r="AT455" s="266" t="s">
        <v>193</v>
      </c>
      <c r="AU455" s="266" t="s">
        <v>86</v>
      </c>
      <c r="AV455" s="15" t="s">
        <v>189</v>
      </c>
      <c r="AW455" s="15" t="s">
        <v>37</v>
      </c>
      <c r="AX455" s="15" t="s">
        <v>83</v>
      </c>
      <c r="AY455" s="266" t="s">
        <v>182</v>
      </c>
    </row>
    <row r="456" s="2" customFormat="1" ht="16.5" customHeight="1">
      <c r="A456" s="42"/>
      <c r="B456" s="43"/>
      <c r="C456" s="216" t="s">
        <v>772</v>
      </c>
      <c r="D456" s="216" t="s">
        <v>184</v>
      </c>
      <c r="E456" s="217" t="s">
        <v>773</v>
      </c>
      <c r="F456" s="218" t="s">
        <v>774</v>
      </c>
      <c r="G456" s="219" t="s">
        <v>187</v>
      </c>
      <c r="H456" s="220">
        <v>21.018000000000001</v>
      </c>
      <c r="I456" s="221"/>
      <c r="J456" s="222">
        <f>ROUND(I456*H456,2)</f>
        <v>0</v>
      </c>
      <c r="K456" s="218" t="s">
        <v>188</v>
      </c>
      <c r="L456" s="48"/>
      <c r="M456" s="223" t="s">
        <v>19</v>
      </c>
      <c r="N456" s="224" t="s">
        <v>47</v>
      </c>
      <c r="O456" s="88"/>
      <c r="P456" s="225">
        <f>O456*H456</f>
        <v>0</v>
      </c>
      <c r="Q456" s="225">
        <v>0.011169999999999999</v>
      </c>
      <c r="R456" s="225">
        <f>Q456*H456</f>
        <v>0.23477106</v>
      </c>
      <c r="S456" s="225">
        <v>0</v>
      </c>
      <c r="T456" s="226">
        <f>S456*H456</f>
        <v>0</v>
      </c>
      <c r="U456" s="42"/>
      <c r="V456" s="42"/>
      <c r="W456" s="42"/>
      <c r="X456" s="42"/>
      <c r="Y456" s="42"/>
      <c r="Z456" s="42"/>
      <c r="AA456" s="42"/>
      <c r="AB456" s="42"/>
      <c r="AC456" s="42"/>
      <c r="AD456" s="42"/>
      <c r="AE456" s="42"/>
      <c r="AR456" s="227" t="s">
        <v>189</v>
      </c>
      <c r="AT456" s="227" t="s">
        <v>184</v>
      </c>
      <c r="AU456" s="227" t="s">
        <v>86</v>
      </c>
      <c r="AY456" s="21" t="s">
        <v>182</v>
      </c>
      <c r="BE456" s="228">
        <f>IF(N456="základní",J456,0)</f>
        <v>0</v>
      </c>
      <c r="BF456" s="228">
        <f>IF(N456="snížená",J456,0)</f>
        <v>0</v>
      </c>
      <c r="BG456" s="228">
        <f>IF(N456="zákl. přenesená",J456,0)</f>
        <v>0</v>
      </c>
      <c r="BH456" s="228">
        <f>IF(N456="sníž. přenesená",J456,0)</f>
        <v>0</v>
      </c>
      <c r="BI456" s="228">
        <f>IF(N456="nulová",J456,0)</f>
        <v>0</v>
      </c>
      <c r="BJ456" s="21" t="s">
        <v>83</v>
      </c>
      <c r="BK456" s="228">
        <f>ROUND(I456*H456,2)</f>
        <v>0</v>
      </c>
      <c r="BL456" s="21" t="s">
        <v>189</v>
      </c>
      <c r="BM456" s="227" t="s">
        <v>775</v>
      </c>
    </row>
    <row r="457" s="2" customFormat="1">
      <c r="A457" s="42"/>
      <c r="B457" s="43"/>
      <c r="C457" s="44"/>
      <c r="D457" s="229" t="s">
        <v>191</v>
      </c>
      <c r="E457" s="44"/>
      <c r="F457" s="230" t="s">
        <v>776</v>
      </c>
      <c r="G457" s="44"/>
      <c r="H457" s="44"/>
      <c r="I457" s="231"/>
      <c r="J457" s="44"/>
      <c r="K457" s="44"/>
      <c r="L457" s="48"/>
      <c r="M457" s="232"/>
      <c r="N457" s="233"/>
      <c r="O457" s="88"/>
      <c r="P457" s="88"/>
      <c r="Q457" s="88"/>
      <c r="R457" s="88"/>
      <c r="S457" s="88"/>
      <c r="T457" s="89"/>
      <c r="U457" s="42"/>
      <c r="V457" s="42"/>
      <c r="W457" s="42"/>
      <c r="X457" s="42"/>
      <c r="Y457" s="42"/>
      <c r="Z457" s="42"/>
      <c r="AA457" s="42"/>
      <c r="AB457" s="42"/>
      <c r="AC457" s="42"/>
      <c r="AD457" s="42"/>
      <c r="AE457" s="42"/>
      <c r="AT457" s="21" t="s">
        <v>191</v>
      </c>
      <c r="AU457" s="21" t="s">
        <v>86</v>
      </c>
    </row>
    <row r="458" s="13" customFormat="1">
      <c r="A458" s="13"/>
      <c r="B458" s="234"/>
      <c r="C458" s="235"/>
      <c r="D458" s="236" t="s">
        <v>193</v>
      </c>
      <c r="E458" s="237" t="s">
        <v>19</v>
      </c>
      <c r="F458" s="238" t="s">
        <v>777</v>
      </c>
      <c r="G458" s="235"/>
      <c r="H458" s="239">
        <v>4.9950000000000001</v>
      </c>
      <c r="I458" s="240"/>
      <c r="J458" s="235"/>
      <c r="K458" s="235"/>
      <c r="L458" s="241"/>
      <c r="M458" s="242"/>
      <c r="N458" s="243"/>
      <c r="O458" s="243"/>
      <c r="P458" s="243"/>
      <c r="Q458" s="243"/>
      <c r="R458" s="243"/>
      <c r="S458" s="243"/>
      <c r="T458" s="244"/>
      <c r="U458" s="13"/>
      <c r="V458" s="13"/>
      <c r="W458" s="13"/>
      <c r="X458" s="13"/>
      <c r="Y458" s="13"/>
      <c r="Z458" s="13"/>
      <c r="AA458" s="13"/>
      <c r="AB458" s="13"/>
      <c r="AC458" s="13"/>
      <c r="AD458" s="13"/>
      <c r="AE458" s="13"/>
      <c r="AT458" s="245" t="s">
        <v>193</v>
      </c>
      <c r="AU458" s="245" t="s">
        <v>86</v>
      </c>
      <c r="AV458" s="13" t="s">
        <v>86</v>
      </c>
      <c r="AW458" s="13" t="s">
        <v>37</v>
      </c>
      <c r="AX458" s="13" t="s">
        <v>76</v>
      </c>
      <c r="AY458" s="245" t="s">
        <v>182</v>
      </c>
    </row>
    <row r="459" s="13" customFormat="1">
      <c r="A459" s="13"/>
      <c r="B459" s="234"/>
      <c r="C459" s="235"/>
      <c r="D459" s="236" t="s">
        <v>193</v>
      </c>
      <c r="E459" s="237" t="s">
        <v>19</v>
      </c>
      <c r="F459" s="238" t="s">
        <v>778</v>
      </c>
      <c r="G459" s="235"/>
      <c r="H459" s="239">
        <v>6.71</v>
      </c>
      <c r="I459" s="240"/>
      <c r="J459" s="235"/>
      <c r="K459" s="235"/>
      <c r="L459" s="241"/>
      <c r="M459" s="242"/>
      <c r="N459" s="243"/>
      <c r="O459" s="243"/>
      <c r="P459" s="243"/>
      <c r="Q459" s="243"/>
      <c r="R459" s="243"/>
      <c r="S459" s="243"/>
      <c r="T459" s="244"/>
      <c r="U459" s="13"/>
      <c r="V459" s="13"/>
      <c r="W459" s="13"/>
      <c r="X459" s="13"/>
      <c r="Y459" s="13"/>
      <c r="Z459" s="13"/>
      <c r="AA459" s="13"/>
      <c r="AB459" s="13"/>
      <c r="AC459" s="13"/>
      <c r="AD459" s="13"/>
      <c r="AE459" s="13"/>
      <c r="AT459" s="245" t="s">
        <v>193</v>
      </c>
      <c r="AU459" s="245" t="s">
        <v>86</v>
      </c>
      <c r="AV459" s="13" t="s">
        <v>86</v>
      </c>
      <c r="AW459" s="13" t="s">
        <v>37</v>
      </c>
      <c r="AX459" s="13" t="s">
        <v>76</v>
      </c>
      <c r="AY459" s="245" t="s">
        <v>182</v>
      </c>
    </row>
    <row r="460" s="14" customFormat="1">
      <c r="A460" s="14"/>
      <c r="B460" s="246"/>
      <c r="C460" s="247"/>
      <c r="D460" s="236" t="s">
        <v>193</v>
      </c>
      <c r="E460" s="248" t="s">
        <v>19</v>
      </c>
      <c r="F460" s="249" t="s">
        <v>770</v>
      </c>
      <c r="G460" s="247"/>
      <c r="H460" s="248" t="s">
        <v>19</v>
      </c>
      <c r="I460" s="250"/>
      <c r="J460" s="247"/>
      <c r="K460" s="247"/>
      <c r="L460" s="251"/>
      <c r="M460" s="252"/>
      <c r="N460" s="253"/>
      <c r="O460" s="253"/>
      <c r="P460" s="253"/>
      <c r="Q460" s="253"/>
      <c r="R460" s="253"/>
      <c r="S460" s="253"/>
      <c r="T460" s="254"/>
      <c r="U460" s="14"/>
      <c r="V460" s="14"/>
      <c r="W460" s="14"/>
      <c r="X460" s="14"/>
      <c r="Y460" s="14"/>
      <c r="Z460" s="14"/>
      <c r="AA460" s="14"/>
      <c r="AB460" s="14"/>
      <c r="AC460" s="14"/>
      <c r="AD460" s="14"/>
      <c r="AE460" s="14"/>
      <c r="AT460" s="255" t="s">
        <v>193</v>
      </c>
      <c r="AU460" s="255" t="s">
        <v>86</v>
      </c>
      <c r="AV460" s="14" t="s">
        <v>83</v>
      </c>
      <c r="AW460" s="14" t="s">
        <v>37</v>
      </c>
      <c r="AX460" s="14" t="s">
        <v>76</v>
      </c>
      <c r="AY460" s="255" t="s">
        <v>182</v>
      </c>
    </row>
    <row r="461" s="13" customFormat="1">
      <c r="A461" s="13"/>
      <c r="B461" s="234"/>
      <c r="C461" s="235"/>
      <c r="D461" s="236" t="s">
        <v>193</v>
      </c>
      <c r="E461" s="237" t="s">
        <v>19</v>
      </c>
      <c r="F461" s="238" t="s">
        <v>779</v>
      </c>
      <c r="G461" s="235"/>
      <c r="H461" s="239">
        <v>9.3130000000000006</v>
      </c>
      <c r="I461" s="240"/>
      <c r="J461" s="235"/>
      <c r="K461" s="235"/>
      <c r="L461" s="241"/>
      <c r="M461" s="242"/>
      <c r="N461" s="243"/>
      <c r="O461" s="243"/>
      <c r="P461" s="243"/>
      <c r="Q461" s="243"/>
      <c r="R461" s="243"/>
      <c r="S461" s="243"/>
      <c r="T461" s="244"/>
      <c r="U461" s="13"/>
      <c r="V461" s="13"/>
      <c r="W461" s="13"/>
      <c r="X461" s="13"/>
      <c r="Y461" s="13"/>
      <c r="Z461" s="13"/>
      <c r="AA461" s="13"/>
      <c r="AB461" s="13"/>
      <c r="AC461" s="13"/>
      <c r="AD461" s="13"/>
      <c r="AE461" s="13"/>
      <c r="AT461" s="245" t="s">
        <v>193</v>
      </c>
      <c r="AU461" s="245" t="s">
        <v>86</v>
      </c>
      <c r="AV461" s="13" t="s">
        <v>86</v>
      </c>
      <c r="AW461" s="13" t="s">
        <v>37</v>
      </c>
      <c r="AX461" s="13" t="s">
        <v>76</v>
      </c>
      <c r="AY461" s="245" t="s">
        <v>182</v>
      </c>
    </row>
    <row r="462" s="15" customFormat="1">
      <c r="A462" s="15"/>
      <c r="B462" s="256"/>
      <c r="C462" s="257"/>
      <c r="D462" s="236" t="s">
        <v>193</v>
      </c>
      <c r="E462" s="258" t="s">
        <v>19</v>
      </c>
      <c r="F462" s="259" t="s">
        <v>202</v>
      </c>
      <c r="G462" s="257"/>
      <c r="H462" s="260">
        <v>21.018000000000001</v>
      </c>
      <c r="I462" s="261"/>
      <c r="J462" s="257"/>
      <c r="K462" s="257"/>
      <c r="L462" s="262"/>
      <c r="M462" s="263"/>
      <c r="N462" s="264"/>
      <c r="O462" s="264"/>
      <c r="P462" s="264"/>
      <c r="Q462" s="264"/>
      <c r="R462" s="264"/>
      <c r="S462" s="264"/>
      <c r="T462" s="265"/>
      <c r="U462" s="15"/>
      <c r="V462" s="15"/>
      <c r="W462" s="15"/>
      <c r="X462" s="15"/>
      <c r="Y462" s="15"/>
      <c r="Z462" s="15"/>
      <c r="AA462" s="15"/>
      <c r="AB462" s="15"/>
      <c r="AC462" s="15"/>
      <c r="AD462" s="15"/>
      <c r="AE462" s="15"/>
      <c r="AT462" s="266" t="s">
        <v>193</v>
      </c>
      <c r="AU462" s="266" t="s">
        <v>86</v>
      </c>
      <c r="AV462" s="15" t="s">
        <v>189</v>
      </c>
      <c r="AW462" s="15" t="s">
        <v>37</v>
      </c>
      <c r="AX462" s="15" t="s">
        <v>83</v>
      </c>
      <c r="AY462" s="266" t="s">
        <v>182</v>
      </c>
    </row>
    <row r="463" s="2" customFormat="1" ht="16.5" customHeight="1">
      <c r="A463" s="42"/>
      <c r="B463" s="43"/>
      <c r="C463" s="216" t="s">
        <v>780</v>
      </c>
      <c r="D463" s="216" t="s">
        <v>184</v>
      </c>
      <c r="E463" s="217" t="s">
        <v>781</v>
      </c>
      <c r="F463" s="218" t="s">
        <v>782</v>
      </c>
      <c r="G463" s="219" t="s">
        <v>187</v>
      </c>
      <c r="H463" s="220">
        <v>21.018000000000001</v>
      </c>
      <c r="I463" s="221"/>
      <c r="J463" s="222">
        <f>ROUND(I463*H463,2)</f>
        <v>0</v>
      </c>
      <c r="K463" s="218" t="s">
        <v>188</v>
      </c>
      <c r="L463" s="48"/>
      <c r="M463" s="223" t="s">
        <v>19</v>
      </c>
      <c r="N463" s="224" t="s">
        <v>47</v>
      </c>
      <c r="O463" s="88"/>
      <c r="P463" s="225">
        <f>O463*H463</f>
        <v>0</v>
      </c>
      <c r="Q463" s="225">
        <v>0</v>
      </c>
      <c r="R463" s="225">
        <f>Q463*H463</f>
        <v>0</v>
      </c>
      <c r="S463" s="225">
        <v>0</v>
      </c>
      <c r="T463" s="226">
        <f>S463*H463</f>
        <v>0</v>
      </c>
      <c r="U463" s="42"/>
      <c r="V463" s="42"/>
      <c r="W463" s="42"/>
      <c r="X463" s="42"/>
      <c r="Y463" s="42"/>
      <c r="Z463" s="42"/>
      <c r="AA463" s="42"/>
      <c r="AB463" s="42"/>
      <c r="AC463" s="42"/>
      <c r="AD463" s="42"/>
      <c r="AE463" s="42"/>
      <c r="AR463" s="227" t="s">
        <v>189</v>
      </c>
      <c r="AT463" s="227" t="s">
        <v>184</v>
      </c>
      <c r="AU463" s="227" t="s">
        <v>86</v>
      </c>
      <c r="AY463" s="21" t="s">
        <v>182</v>
      </c>
      <c r="BE463" s="228">
        <f>IF(N463="základní",J463,0)</f>
        <v>0</v>
      </c>
      <c r="BF463" s="228">
        <f>IF(N463="snížená",J463,0)</f>
        <v>0</v>
      </c>
      <c r="BG463" s="228">
        <f>IF(N463="zákl. přenesená",J463,0)</f>
        <v>0</v>
      </c>
      <c r="BH463" s="228">
        <f>IF(N463="sníž. přenesená",J463,0)</f>
        <v>0</v>
      </c>
      <c r="BI463" s="228">
        <f>IF(N463="nulová",J463,0)</f>
        <v>0</v>
      </c>
      <c r="BJ463" s="21" t="s">
        <v>83</v>
      </c>
      <c r="BK463" s="228">
        <f>ROUND(I463*H463,2)</f>
        <v>0</v>
      </c>
      <c r="BL463" s="21" t="s">
        <v>189</v>
      </c>
      <c r="BM463" s="227" t="s">
        <v>783</v>
      </c>
    </row>
    <row r="464" s="2" customFormat="1">
      <c r="A464" s="42"/>
      <c r="B464" s="43"/>
      <c r="C464" s="44"/>
      <c r="D464" s="229" t="s">
        <v>191</v>
      </c>
      <c r="E464" s="44"/>
      <c r="F464" s="230" t="s">
        <v>784</v>
      </c>
      <c r="G464" s="44"/>
      <c r="H464" s="44"/>
      <c r="I464" s="231"/>
      <c r="J464" s="44"/>
      <c r="K464" s="44"/>
      <c r="L464" s="48"/>
      <c r="M464" s="232"/>
      <c r="N464" s="233"/>
      <c r="O464" s="88"/>
      <c r="P464" s="88"/>
      <c r="Q464" s="88"/>
      <c r="R464" s="88"/>
      <c r="S464" s="88"/>
      <c r="T464" s="89"/>
      <c r="U464" s="42"/>
      <c r="V464" s="42"/>
      <c r="W464" s="42"/>
      <c r="X464" s="42"/>
      <c r="Y464" s="42"/>
      <c r="Z464" s="42"/>
      <c r="AA464" s="42"/>
      <c r="AB464" s="42"/>
      <c r="AC464" s="42"/>
      <c r="AD464" s="42"/>
      <c r="AE464" s="42"/>
      <c r="AT464" s="21" t="s">
        <v>191</v>
      </c>
      <c r="AU464" s="21" t="s">
        <v>86</v>
      </c>
    </row>
    <row r="465" s="13" customFormat="1">
      <c r="A465" s="13"/>
      <c r="B465" s="234"/>
      <c r="C465" s="235"/>
      <c r="D465" s="236" t="s">
        <v>193</v>
      </c>
      <c r="E465" s="237" t="s">
        <v>19</v>
      </c>
      <c r="F465" s="238" t="s">
        <v>785</v>
      </c>
      <c r="G465" s="235"/>
      <c r="H465" s="239">
        <v>21.018000000000001</v>
      </c>
      <c r="I465" s="240"/>
      <c r="J465" s="235"/>
      <c r="K465" s="235"/>
      <c r="L465" s="241"/>
      <c r="M465" s="242"/>
      <c r="N465" s="243"/>
      <c r="O465" s="243"/>
      <c r="P465" s="243"/>
      <c r="Q465" s="243"/>
      <c r="R465" s="243"/>
      <c r="S465" s="243"/>
      <c r="T465" s="244"/>
      <c r="U465" s="13"/>
      <c r="V465" s="13"/>
      <c r="W465" s="13"/>
      <c r="X465" s="13"/>
      <c r="Y465" s="13"/>
      <c r="Z465" s="13"/>
      <c r="AA465" s="13"/>
      <c r="AB465" s="13"/>
      <c r="AC465" s="13"/>
      <c r="AD465" s="13"/>
      <c r="AE465" s="13"/>
      <c r="AT465" s="245" t="s">
        <v>193</v>
      </c>
      <c r="AU465" s="245" t="s">
        <v>86</v>
      </c>
      <c r="AV465" s="13" t="s">
        <v>86</v>
      </c>
      <c r="AW465" s="13" t="s">
        <v>37</v>
      </c>
      <c r="AX465" s="13" t="s">
        <v>83</v>
      </c>
      <c r="AY465" s="245" t="s">
        <v>182</v>
      </c>
    </row>
    <row r="466" s="2" customFormat="1" ht="16.5" customHeight="1">
      <c r="A466" s="42"/>
      <c r="B466" s="43"/>
      <c r="C466" s="216" t="s">
        <v>786</v>
      </c>
      <c r="D466" s="216" t="s">
        <v>184</v>
      </c>
      <c r="E466" s="217" t="s">
        <v>787</v>
      </c>
      <c r="F466" s="218" t="s">
        <v>788</v>
      </c>
      <c r="G466" s="219" t="s">
        <v>610</v>
      </c>
      <c r="H466" s="220">
        <v>0.497</v>
      </c>
      <c r="I466" s="221"/>
      <c r="J466" s="222">
        <f>ROUND(I466*H466,2)</f>
        <v>0</v>
      </c>
      <c r="K466" s="218" t="s">
        <v>188</v>
      </c>
      <c r="L466" s="48"/>
      <c r="M466" s="223" t="s">
        <v>19</v>
      </c>
      <c r="N466" s="224" t="s">
        <v>47</v>
      </c>
      <c r="O466" s="88"/>
      <c r="P466" s="225">
        <f>O466*H466</f>
        <v>0</v>
      </c>
      <c r="Q466" s="225">
        <v>1.05291</v>
      </c>
      <c r="R466" s="225">
        <f>Q466*H466</f>
        <v>0.52329627000000001</v>
      </c>
      <c r="S466" s="225">
        <v>0</v>
      </c>
      <c r="T466" s="226">
        <f>S466*H466</f>
        <v>0</v>
      </c>
      <c r="U466" s="42"/>
      <c r="V466" s="42"/>
      <c r="W466" s="42"/>
      <c r="X466" s="42"/>
      <c r="Y466" s="42"/>
      <c r="Z466" s="42"/>
      <c r="AA466" s="42"/>
      <c r="AB466" s="42"/>
      <c r="AC466" s="42"/>
      <c r="AD466" s="42"/>
      <c r="AE466" s="42"/>
      <c r="AR466" s="227" t="s">
        <v>189</v>
      </c>
      <c r="AT466" s="227" t="s">
        <v>184</v>
      </c>
      <c r="AU466" s="227" t="s">
        <v>86</v>
      </c>
      <c r="AY466" s="21" t="s">
        <v>182</v>
      </c>
      <c r="BE466" s="228">
        <f>IF(N466="základní",J466,0)</f>
        <v>0</v>
      </c>
      <c r="BF466" s="228">
        <f>IF(N466="snížená",J466,0)</f>
        <v>0</v>
      </c>
      <c r="BG466" s="228">
        <f>IF(N466="zákl. přenesená",J466,0)</f>
        <v>0</v>
      </c>
      <c r="BH466" s="228">
        <f>IF(N466="sníž. přenesená",J466,0)</f>
        <v>0</v>
      </c>
      <c r="BI466" s="228">
        <f>IF(N466="nulová",J466,0)</f>
        <v>0</v>
      </c>
      <c r="BJ466" s="21" t="s">
        <v>83</v>
      </c>
      <c r="BK466" s="228">
        <f>ROUND(I466*H466,2)</f>
        <v>0</v>
      </c>
      <c r="BL466" s="21" t="s">
        <v>189</v>
      </c>
      <c r="BM466" s="227" t="s">
        <v>789</v>
      </c>
    </row>
    <row r="467" s="2" customFormat="1">
      <c r="A467" s="42"/>
      <c r="B467" s="43"/>
      <c r="C467" s="44"/>
      <c r="D467" s="229" t="s">
        <v>191</v>
      </c>
      <c r="E467" s="44"/>
      <c r="F467" s="230" t="s">
        <v>790</v>
      </c>
      <c r="G467" s="44"/>
      <c r="H467" s="44"/>
      <c r="I467" s="231"/>
      <c r="J467" s="44"/>
      <c r="K467" s="44"/>
      <c r="L467" s="48"/>
      <c r="M467" s="232"/>
      <c r="N467" s="233"/>
      <c r="O467" s="88"/>
      <c r="P467" s="88"/>
      <c r="Q467" s="88"/>
      <c r="R467" s="88"/>
      <c r="S467" s="88"/>
      <c r="T467" s="89"/>
      <c r="U467" s="42"/>
      <c r="V467" s="42"/>
      <c r="W467" s="42"/>
      <c r="X467" s="42"/>
      <c r="Y467" s="42"/>
      <c r="Z467" s="42"/>
      <c r="AA467" s="42"/>
      <c r="AB467" s="42"/>
      <c r="AC467" s="42"/>
      <c r="AD467" s="42"/>
      <c r="AE467" s="42"/>
      <c r="AT467" s="21" t="s">
        <v>191</v>
      </c>
      <c r="AU467" s="21" t="s">
        <v>86</v>
      </c>
    </row>
    <row r="468" s="13" customFormat="1">
      <c r="A468" s="13"/>
      <c r="B468" s="234"/>
      <c r="C468" s="235"/>
      <c r="D468" s="236" t="s">
        <v>193</v>
      </c>
      <c r="E468" s="237" t="s">
        <v>19</v>
      </c>
      <c r="F468" s="238" t="s">
        <v>791</v>
      </c>
      <c r="G468" s="235"/>
      <c r="H468" s="239">
        <v>0.497</v>
      </c>
      <c r="I468" s="240"/>
      <c r="J468" s="235"/>
      <c r="K468" s="235"/>
      <c r="L468" s="241"/>
      <c r="M468" s="242"/>
      <c r="N468" s="243"/>
      <c r="O468" s="243"/>
      <c r="P468" s="243"/>
      <c r="Q468" s="243"/>
      <c r="R468" s="243"/>
      <c r="S468" s="243"/>
      <c r="T468" s="244"/>
      <c r="U468" s="13"/>
      <c r="V468" s="13"/>
      <c r="W468" s="13"/>
      <c r="X468" s="13"/>
      <c r="Y468" s="13"/>
      <c r="Z468" s="13"/>
      <c r="AA468" s="13"/>
      <c r="AB468" s="13"/>
      <c r="AC468" s="13"/>
      <c r="AD468" s="13"/>
      <c r="AE468" s="13"/>
      <c r="AT468" s="245" t="s">
        <v>193</v>
      </c>
      <c r="AU468" s="245" t="s">
        <v>86</v>
      </c>
      <c r="AV468" s="13" t="s">
        <v>86</v>
      </c>
      <c r="AW468" s="13" t="s">
        <v>37</v>
      </c>
      <c r="AX468" s="13" t="s">
        <v>83</v>
      </c>
      <c r="AY468" s="245" t="s">
        <v>182</v>
      </c>
    </row>
    <row r="469" s="12" customFormat="1" ht="22.8" customHeight="1">
      <c r="A469" s="12"/>
      <c r="B469" s="200"/>
      <c r="C469" s="201"/>
      <c r="D469" s="202" t="s">
        <v>75</v>
      </c>
      <c r="E469" s="214" t="s">
        <v>218</v>
      </c>
      <c r="F469" s="214" t="s">
        <v>792</v>
      </c>
      <c r="G469" s="201"/>
      <c r="H469" s="201"/>
      <c r="I469" s="204"/>
      <c r="J469" s="215">
        <f>BK469</f>
        <v>0</v>
      </c>
      <c r="K469" s="201"/>
      <c r="L469" s="206"/>
      <c r="M469" s="207"/>
      <c r="N469" s="208"/>
      <c r="O469" s="208"/>
      <c r="P469" s="209">
        <f>SUM(P470:P480)</f>
        <v>0</v>
      </c>
      <c r="Q469" s="208"/>
      <c r="R469" s="209">
        <f>SUM(R470:R480)</f>
        <v>2.5834484</v>
      </c>
      <c r="S469" s="208"/>
      <c r="T469" s="210">
        <f>SUM(T470:T480)</f>
        <v>0</v>
      </c>
      <c r="U469" s="12"/>
      <c r="V469" s="12"/>
      <c r="W469" s="12"/>
      <c r="X469" s="12"/>
      <c r="Y469" s="12"/>
      <c r="Z469" s="12"/>
      <c r="AA469" s="12"/>
      <c r="AB469" s="12"/>
      <c r="AC469" s="12"/>
      <c r="AD469" s="12"/>
      <c r="AE469" s="12"/>
      <c r="AR469" s="211" t="s">
        <v>83</v>
      </c>
      <c r="AT469" s="212" t="s">
        <v>75</v>
      </c>
      <c r="AU469" s="212" t="s">
        <v>83</v>
      </c>
      <c r="AY469" s="211" t="s">
        <v>182</v>
      </c>
      <c r="BK469" s="213">
        <f>SUM(BK470:BK480)</f>
        <v>0</v>
      </c>
    </row>
    <row r="470" s="2" customFormat="1" ht="21.75" customHeight="1">
      <c r="A470" s="42"/>
      <c r="B470" s="43"/>
      <c r="C470" s="216" t="s">
        <v>793</v>
      </c>
      <c r="D470" s="216" t="s">
        <v>184</v>
      </c>
      <c r="E470" s="217" t="s">
        <v>794</v>
      </c>
      <c r="F470" s="218" t="s">
        <v>795</v>
      </c>
      <c r="G470" s="219" t="s">
        <v>187</v>
      </c>
      <c r="H470" s="220">
        <v>8.8200000000000003</v>
      </c>
      <c r="I470" s="221"/>
      <c r="J470" s="222">
        <f>ROUND(I470*H470,2)</f>
        <v>0</v>
      </c>
      <c r="K470" s="218" t="s">
        <v>188</v>
      </c>
      <c r="L470" s="48"/>
      <c r="M470" s="223" t="s">
        <v>19</v>
      </c>
      <c r="N470" s="224" t="s">
        <v>47</v>
      </c>
      <c r="O470" s="88"/>
      <c r="P470" s="225">
        <f>O470*H470</f>
        <v>0</v>
      </c>
      <c r="Q470" s="225">
        <v>0</v>
      </c>
      <c r="R470" s="225">
        <f>Q470*H470</f>
        <v>0</v>
      </c>
      <c r="S470" s="225">
        <v>0</v>
      </c>
      <c r="T470" s="226">
        <f>S470*H470</f>
        <v>0</v>
      </c>
      <c r="U470" s="42"/>
      <c r="V470" s="42"/>
      <c r="W470" s="42"/>
      <c r="X470" s="42"/>
      <c r="Y470" s="42"/>
      <c r="Z470" s="42"/>
      <c r="AA470" s="42"/>
      <c r="AB470" s="42"/>
      <c r="AC470" s="42"/>
      <c r="AD470" s="42"/>
      <c r="AE470" s="42"/>
      <c r="AR470" s="227" t="s">
        <v>189</v>
      </c>
      <c r="AT470" s="227" t="s">
        <v>184</v>
      </c>
      <c r="AU470" s="227" t="s">
        <v>86</v>
      </c>
      <c r="AY470" s="21" t="s">
        <v>182</v>
      </c>
      <c r="BE470" s="228">
        <f>IF(N470="základní",J470,0)</f>
        <v>0</v>
      </c>
      <c r="BF470" s="228">
        <f>IF(N470="snížená",J470,0)</f>
        <v>0</v>
      </c>
      <c r="BG470" s="228">
        <f>IF(N470="zákl. přenesená",J470,0)</f>
        <v>0</v>
      </c>
      <c r="BH470" s="228">
        <f>IF(N470="sníž. přenesená",J470,0)</f>
        <v>0</v>
      </c>
      <c r="BI470" s="228">
        <f>IF(N470="nulová",J470,0)</f>
        <v>0</v>
      </c>
      <c r="BJ470" s="21" t="s">
        <v>83</v>
      </c>
      <c r="BK470" s="228">
        <f>ROUND(I470*H470,2)</f>
        <v>0</v>
      </c>
      <c r="BL470" s="21" t="s">
        <v>189</v>
      </c>
      <c r="BM470" s="227" t="s">
        <v>796</v>
      </c>
    </row>
    <row r="471" s="2" customFormat="1">
      <c r="A471" s="42"/>
      <c r="B471" s="43"/>
      <c r="C471" s="44"/>
      <c r="D471" s="229" t="s">
        <v>191</v>
      </c>
      <c r="E471" s="44"/>
      <c r="F471" s="230" t="s">
        <v>797</v>
      </c>
      <c r="G471" s="44"/>
      <c r="H471" s="44"/>
      <c r="I471" s="231"/>
      <c r="J471" s="44"/>
      <c r="K471" s="44"/>
      <c r="L471" s="48"/>
      <c r="M471" s="232"/>
      <c r="N471" s="233"/>
      <c r="O471" s="88"/>
      <c r="P471" s="88"/>
      <c r="Q471" s="88"/>
      <c r="R471" s="88"/>
      <c r="S471" s="88"/>
      <c r="T471" s="89"/>
      <c r="U471" s="42"/>
      <c r="V471" s="42"/>
      <c r="W471" s="42"/>
      <c r="X471" s="42"/>
      <c r="Y471" s="42"/>
      <c r="Z471" s="42"/>
      <c r="AA471" s="42"/>
      <c r="AB471" s="42"/>
      <c r="AC471" s="42"/>
      <c r="AD471" s="42"/>
      <c r="AE471" s="42"/>
      <c r="AT471" s="21" t="s">
        <v>191</v>
      </c>
      <c r="AU471" s="21" t="s">
        <v>86</v>
      </c>
    </row>
    <row r="472" s="13" customFormat="1">
      <c r="A472" s="13"/>
      <c r="B472" s="234"/>
      <c r="C472" s="235"/>
      <c r="D472" s="236" t="s">
        <v>193</v>
      </c>
      <c r="E472" s="237" t="s">
        <v>19</v>
      </c>
      <c r="F472" s="238" t="s">
        <v>471</v>
      </c>
      <c r="G472" s="235"/>
      <c r="H472" s="239">
        <v>8.8200000000000003</v>
      </c>
      <c r="I472" s="240"/>
      <c r="J472" s="235"/>
      <c r="K472" s="235"/>
      <c r="L472" s="241"/>
      <c r="M472" s="242"/>
      <c r="N472" s="243"/>
      <c r="O472" s="243"/>
      <c r="P472" s="243"/>
      <c r="Q472" s="243"/>
      <c r="R472" s="243"/>
      <c r="S472" s="243"/>
      <c r="T472" s="244"/>
      <c r="U472" s="13"/>
      <c r="V472" s="13"/>
      <c r="W472" s="13"/>
      <c r="X472" s="13"/>
      <c r="Y472" s="13"/>
      <c r="Z472" s="13"/>
      <c r="AA472" s="13"/>
      <c r="AB472" s="13"/>
      <c r="AC472" s="13"/>
      <c r="AD472" s="13"/>
      <c r="AE472" s="13"/>
      <c r="AT472" s="245" t="s">
        <v>193</v>
      </c>
      <c r="AU472" s="245" t="s">
        <v>86</v>
      </c>
      <c r="AV472" s="13" t="s">
        <v>86</v>
      </c>
      <c r="AW472" s="13" t="s">
        <v>37</v>
      </c>
      <c r="AX472" s="13" t="s">
        <v>83</v>
      </c>
      <c r="AY472" s="245" t="s">
        <v>182</v>
      </c>
    </row>
    <row r="473" s="2" customFormat="1" ht="24.15" customHeight="1">
      <c r="A473" s="42"/>
      <c r="B473" s="43"/>
      <c r="C473" s="216" t="s">
        <v>798</v>
      </c>
      <c r="D473" s="216" t="s">
        <v>184</v>
      </c>
      <c r="E473" s="217" t="s">
        <v>799</v>
      </c>
      <c r="F473" s="218" t="s">
        <v>800</v>
      </c>
      <c r="G473" s="219" t="s">
        <v>187</v>
      </c>
      <c r="H473" s="220">
        <v>8.8200000000000003</v>
      </c>
      <c r="I473" s="221"/>
      <c r="J473" s="222">
        <f>ROUND(I473*H473,2)</f>
        <v>0</v>
      </c>
      <c r="K473" s="218" t="s">
        <v>188</v>
      </c>
      <c r="L473" s="48"/>
      <c r="M473" s="223" t="s">
        <v>19</v>
      </c>
      <c r="N473" s="224" t="s">
        <v>47</v>
      </c>
      <c r="O473" s="88"/>
      <c r="P473" s="225">
        <f>O473*H473</f>
        <v>0</v>
      </c>
      <c r="Q473" s="225">
        <v>0</v>
      </c>
      <c r="R473" s="225">
        <f>Q473*H473</f>
        <v>0</v>
      </c>
      <c r="S473" s="225">
        <v>0</v>
      </c>
      <c r="T473" s="226">
        <f>S473*H473</f>
        <v>0</v>
      </c>
      <c r="U473" s="42"/>
      <c r="V473" s="42"/>
      <c r="W473" s="42"/>
      <c r="X473" s="42"/>
      <c r="Y473" s="42"/>
      <c r="Z473" s="42"/>
      <c r="AA473" s="42"/>
      <c r="AB473" s="42"/>
      <c r="AC473" s="42"/>
      <c r="AD473" s="42"/>
      <c r="AE473" s="42"/>
      <c r="AR473" s="227" t="s">
        <v>189</v>
      </c>
      <c r="AT473" s="227" t="s">
        <v>184</v>
      </c>
      <c r="AU473" s="227" t="s">
        <v>86</v>
      </c>
      <c r="AY473" s="21" t="s">
        <v>182</v>
      </c>
      <c r="BE473" s="228">
        <f>IF(N473="základní",J473,0)</f>
        <v>0</v>
      </c>
      <c r="BF473" s="228">
        <f>IF(N473="snížená",J473,0)</f>
        <v>0</v>
      </c>
      <c r="BG473" s="228">
        <f>IF(N473="zákl. přenesená",J473,0)</f>
        <v>0</v>
      </c>
      <c r="BH473" s="228">
        <f>IF(N473="sníž. přenesená",J473,0)</f>
        <v>0</v>
      </c>
      <c r="BI473" s="228">
        <f>IF(N473="nulová",J473,0)</f>
        <v>0</v>
      </c>
      <c r="BJ473" s="21" t="s">
        <v>83</v>
      </c>
      <c r="BK473" s="228">
        <f>ROUND(I473*H473,2)</f>
        <v>0</v>
      </c>
      <c r="BL473" s="21" t="s">
        <v>189</v>
      </c>
      <c r="BM473" s="227" t="s">
        <v>801</v>
      </c>
    </row>
    <row r="474" s="2" customFormat="1">
      <c r="A474" s="42"/>
      <c r="B474" s="43"/>
      <c r="C474" s="44"/>
      <c r="D474" s="229" t="s">
        <v>191</v>
      </c>
      <c r="E474" s="44"/>
      <c r="F474" s="230" t="s">
        <v>802</v>
      </c>
      <c r="G474" s="44"/>
      <c r="H474" s="44"/>
      <c r="I474" s="231"/>
      <c r="J474" s="44"/>
      <c r="K474" s="44"/>
      <c r="L474" s="48"/>
      <c r="M474" s="232"/>
      <c r="N474" s="233"/>
      <c r="O474" s="88"/>
      <c r="P474" s="88"/>
      <c r="Q474" s="88"/>
      <c r="R474" s="88"/>
      <c r="S474" s="88"/>
      <c r="T474" s="89"/>
      <c r="U474" s="42"/>
      <c r="V474" s="42"/>
      <c r="W474" s="42"/>
      <c r="X474" s="42"/>
      <c r="Y474" s="42"/>
      <c r="Z474" s="42"/>
      <c r="AA474" s="42"/>
      <c r="AB474" s="42"/>
      <c r="AC474" s="42"/>
      <c r="AD474" s="42"/>
      <c r="AE474" s="42"/>
      <c r="AT474" s="21" t="s">
        <v>191</v>
      </c>
      <c r="AU474" s="21" t="s">
        <v>86</v>
      </c>
    </row>
    <row r="475" s="13" customFormat="1">
      <c r="A475" s="13"/>
      <c r="B475" s="234"/>
      <c r="C475" s="235"/>
      <c r="D475" s="236" t="s">
        <v>193</v>
      </c>
      <c r="E475" s="237" t="s">
        <v>19</v>
      </c>
      <c r="F475" s="238" t="s">
        <v>471</v>
      </c>
      <c r="G475" s="235"/>
      <c r="H475" s="239">
        <v>8.8200000000000003</v>
      </c>
      <c r="I475" s="240"/>
      <c r="J475" s="235"/>
      <c r="K475" s="235"/>
      <c r="L475" s="241"/>
      <c r="M475" s="242"/>
      <c r="N475" s="243"/>
      <c r="O475" s="243"/>
      <c r="P475" s="243"/>
      <c r="Q475" s="243"/>
      <c r="R475" s="243"/>
      <c r="S475" s="243"/>
      <c r="T475" s="244"/>
      <c r="U475" s="13"/>
      <c r="V475" s="13"/>
      <c r="W475" s="13"/>
      <c r="X475" s="13"/>
      <c r="Y475" s="13"/>
      <c r="Z475" s="13"/>
      <c r="AA475" s="13"/>
      <c r="AB475" s="13"/>
      <c r="AC475" s="13"/>
      <c r="AD475" s="13"/>
      <c r="AE475" s="13"/>
      <c r="AT475" s="245" t="s">
        <v>193</v>
      </c>
      <c r="AU475" s="245" t="s">
        <v>86</v>
      </c>
      <c r="AV475" s="13" t="s">
        <v>86</v>
      </c>
      <c r="AW475" s="13" t="s">
        <v>37</v>
      </c>
      <c r="AX475" s="13" t="s">
        <v>83</v>
      </c>
      <c r="AY475" s="245" t="s">
        <v>182</v>
      </c>
    </row>
    <row r="476" s="2" customFormat="1" ht="37.8" customHeight="1">
      <c r="A476" s="42"/>
      <c r="B476" s="43"/>
      <c r="C476" s="216" t="s">
        <v>803</v>
      </c>
      <c r="D476" s="216" t="s">
        <v>184</v>
      </c>
      <c r="E476" s="217" t="s">
        <v>804</v>
      </c>
      <c r="F476" s="218" t="s">
        <v>805</v>
      </c>
      <c r="G476" s="219" t="s">
        <v>187</v>
      </c>
      <c r="H476" s="220">
        <v>8.8200000000000003</v>
      </c>
      <c r="I476" s="221"/>
      <c r="J476" s="222">
        <f>ROUND(I476*H476,2)</f>
        <v>0</v>
      </c>
      <c r="K476" s="218" t="s">
        <v>188</v>
      </c>
      <c r="L476" s="48"/>
      <c r="M476" s="223" t="s">
        <v>19</v>
      </c>
      <c r="N476" s="224" t="s">
        <v>47</v>
      </c>
      <c r="O476" s="88"/>
      <c r="P476" s="225">
        <f>O476*H476</f>
        <v>0</v>
      </c>
      <c r="Q476" s="225">
        <v>0.11162</v>
      </c>
      <c r="R476" s="225">
        <f>Q476*H476</f>
        <v>0.98448840000000004</v>
      </c>
      <c r="S476" s="225">
        <v>0</v>
      </c>
      <c r="T476" s="226">
        <f>S476*H476</f>
        <v>0</v>
      </c>
      <c r="U476" s="42"/>
      <c r="V476" s="42"/>
      <c r="W476" s="42"/>
      <c r="X476" s="42"/>
      <c r="Y476" s="42"/>
      <c r="Z476" s="42"/>
      <c r="AA476" s="42"/>
      <c r="AB476" s="42"/>
      <c r="AC476" s="42"/>
      <c r="AD476" s="42"/>
      <c r="AE476" s="42"/>
      <c r="AR476" s="227" t="s">
        <v>189</v>
      </c>
      <c r="AT476" s="227" t="s">
        <v>184</v>
      </c>
      <c r="AU476" s="227" t="s">
        <v>86</v>
      </c>
      <c r="AY476" s="21" t="s">
        <v>182</v>
      </c>
      <c r="BE476" s="228">
        <f>IF(N476="základní",J476,0)</f>
        <v>0</v>
      </c>
      <c r="BF476" s="228">
        <f>IF(N476="snížená",J476,0)</f>
        <v>0</v>
      </c>
      <c r="BG476" s="228">
        <f>IF(N476="zákl. přenesená",J476,0)</f>
        <v>0</v>
      </c>
      <c r="BH476" s="228">
        <f>IF(N476="sníž. přenesená",J476,0)</f>
        <v>0</v>
      </c>
      <c r="BI476" s="228">
        <f>IF(N476="nulová",J476,0)</f>
        <v>0</v>
      </c>
      <c r="BJ476" s="21" t="s">
        <v>83</v>
      </c>
      <c r="BK476" s="228">
        <f>ROUND(I476*H476,2)</f>
        <v>0</v>
      </c>
      <c r="BL476" s="21" t="s">
        <v>189</v>
      </c>
      <c r="BM476" s="227" t="s">
        <v>806</v>
      </c>
    </row>
    <row r="477" s="2" customFormat="1">
      <c r="A477" s="42"/>
      <c r="B477" s="43"/>
      <c r="C477" s="44"/>
      <c r="D477" s="229" t="s">
        <v>191</v>
      </c>
      <c r="E477" s="44"/>
      <c r="F477" s="230" t="s">
        <v>807</v>
      </c>
      <c r="G477" s="44"/>
      <c r="H477" s="44"/>
      <c r="I477" s="231"/>
      <c r="J477" s="44"/>
      <c r="K477" s="44"/>
      <c r="L477" s="48"/>
      <c r="M477" s="232"/>
      <c r="N477" s="233"/>
      <c r="O477" s="88"/>
      <c r="P477" s="88"/>
      <c r="Q477" s="88"/>
      <c r="R477" s="88"/>
      <c r="S477" s="88"/>
      <c r="T477" s="89"/>
      <c r="U477" s="42"/>
      <c r="V477" s="42"/>
      <c r="W477" s="42"/>
      <c r="X477" s="42"/>
      <c r="Y477" s="42"/>
      <c r="Z477" s="42"/>
      <c r="AA477" s="42"/>
      <c r="AB477" s="42"/>
      <c r="AC477" s="42"/>
      <c r="AD477" s="42"/>
      <c r="AE477" s="42"/>
      <c r="AT477" s="21" t="s">
        <v>191</v>
      </c>
      <c r="AU477" s="21" t="s">
        <v>86</v>
      </c>
    </row>
    <row r="478" s="13" customFormat="1">
      <c r="A478" s="13"/>
      <c r="B478" s="234"/>
      <c r="C478" s="235"/>
      <c r="D478" s="236" t="s">
        <v>193</v>
      </c>
      <c r="E478" s="237" t="s">
        <v>19</v>
      </c>
      <c r="F478" s="238" t="s">
        <v>808</v>
      </c>
      <c r="G478" s="235"/>
      <c r="H478" s="239">
        <v>8.8200000000000003</v>
      </c>
      <c r="I478" s="240"/>
      <c r="J478" s="235"/>
      <c r="K478" s="235"/>
      <c r="L478" s="241"/>
      <c r="M478" s="242"/>
      <c r="N478" s="243"/>
      <c r="O478" s="243"/>
      <c r="P478" s="243"/>
      <c r="Q478" s="243"/>
      <c r="R478" s="243"/>
      <c r="S478" s="243"/>
      <c r="T478" s="244"/>
      <c r="U478" s="13"/>
      <c r="V478" s="13"/>
      <c r="W478" s="13"/>
      <c r="X478" s="13"/>
      <c r="Y478" s="13"/>
      <c r="Z478" s="13"/>
      <c r="AA478" s="13"/>
      <c r="AB478" s="13"/>
      <c r="AC478" s="13"/>
      <c r="AD478" s="13"/>
      <c r="AE478" s="13"/>
      <c r="AT478" s="245" t="s">
        <v>193</v>
      </c>
      <c r="AU478" s="245" t="s">
        <v>86</v>
      </c>
      <c r="AV478" s="13" t="s">
        <v>86</v>
      </c>
      <c r="AW478" s="13" t="s">
        <v>37</v>
      </c>
      <c r="AX478" s="13" t="s">
        <v>83</v>
      </c>
      <c r="AY478" s="245" t="s">
        <v>182</v>
      </c>
    </row>
    <row r="479" s="2" customFormat="1" ht="16.5" customHeight="1">
      <c r="A479" s="42"/>
      <c r="B479" s="43"/>
      <c r="C479" s="267" t="s">
        <v>809</v>
      </c>
      <c r="D479" s="267" t="s">
        <v>349</v>
      </c>
      <c r="E479" s="268" t="s">
        <v>810</v>
      </c>
      <c r="F479" s="269" t="s">
        <v>811</v>
      </c>
      <c r="G479" s="270" t="s">
        <v>187</v>
      </c>
      <c r="H479" s="271">
        <v>9.0850000000000009</v>
      </c>
      <c r="I479" s="272"/>
      <c r="J479" s="273">
        <f>ROUND(I479*H479,2)</f>
        <v>0</v>
      </c>
      <c r="K479" s="269" t="s">
        <v>188</v>
      </c>
      <c r="L479" s="274"/>
      <c r="M479" s="275" t="s">
        <v>19</v>
      </c>
      <c r="N479" s="276" t="s">
        <v>47</v>
      </c>
      <c r="O479" s="88"/>
      <c r="P479" s="225">
        <f>O479*H479</f>
        <v>0</v>
      </c>
      <c r="Q479" s="225">
        <v>0.17599999999999999</v>
      </c>
      <c r="R479" s="225">
        <f>Q479*H479</f>
        <v>1.5989600000000002</v>
      </c>
      <c r="S479" s="225">
        <v>0</v>
      </c>
      <c r="T479" s="226">
        <f>S479*H479</f>
        <v>0</v>
      </c>
      <c r="U479" s="42"/>
      <c r="V479" s="42"/>
      <c r="W479" s="42"/>
      <c r="X479" s="42"/>
      <c r="Y479" s="42"/>
      <c r="Z479" s="42"/>
      <c r="AA479" s="42"/>
      <c r="AB479" s="42"/>
      <c r="AC479" s="42"/>
      <c r="AD479" s="42"/>
      <c r="AE479" s="42"/>
      <c r="AR479" s="227" t="s">
        <v>243</v>
      </c>
      <c r="AT479" s="227" t="s">
        <v>349</v>
      </c>
      <c r="AU479" s="227" t="s">
        <v>86</v>
      </c>
      <c r="AY479" s="21" t="s">
        <v>182</v>
      </c>
      <c r="BE479" s="228">
        <f>IF(N479="základní",J479,0)</f>
        <v>0</v>
      </c>
      <c r="BF479" s="228">
        <f>IF(N479="snížená",J479,0)</f>
        <v>0</v>
      </c>
      <c r="BG479" s="228">
        <f>IF(N479="zákl. přenesená",J479,0)</f>
        <v>0</v>
      </c>
      <c r="BH479" s="228">
        <f>IF(N479="sníž. přenesená",J479,0)</f>
        <v>0</v>
      </c>
      <c r="BI479" s="228">
        <f>IF(N479="nulová",J479,0)</f>
        <v>0</v>
      </c>
      <c r="BJ479" s="21" t="s">
        <v>83</v>
      </c>
      <c r="BK479" s="228">
        <f>ROUND(I479*H479,2)</f>
        <v>0</v>
      </c>
      <c r="BL479" s="21" t="s">
        <v>189</v>
      </c>
      <c r="BM479" s="227" t="s">
        <v>812</v>
      </c>
    </row>
    <row r="480" s="13" customFormat="1">
      <c r="A480" s="13"/>
      <c r="B480" s="234"/>
      <c r="C480" s="235"/>
      <c r="D480" s="236" t="s">
        <v>193</v>
      </c>
      <c r="E480" s="237" t="s">
        <v>19</v>
      </c>
      <c r="F480" s="238" t="s">
        <v>813</v>
      </c>
      <c r="G480" s="235"/>
      <c r="H480" s="239">
        <v>9.0850000000000009</v>
      </c>
      <c r="I480" s="240"/>
      <c r="J480" s="235"/>
      <c r="K480" s="235"/>
      <c r="L480" s="241"/>
      <c r="M480" s="242"/>
      <c r="N480" s="243"/>
      <c r="O480" s="243"/>
      <c r="P480" s="243"/>
      <c r="Q480" s="243"/>
      <c r="R480" s="243"/>
      <c r="S480" s="243"/>
      <c r="T480" s="244"/>
      <c r="U480" s="13"/>
      <c r="V480" s="13"/>
      <c r="W480" s="13"/>
      <c r="X480" s="13"/>
      <c r="Y480" s="13"/>
      <c r="Z480" s="13"/>
      <c r="AA480" s="13"/>
      <c r="AB480" s="13"/>
      <c r="AC480" s="13"/>
      <c r="AD480" s="13"/>
      <c r="AE480" s="13"/>
      <c r="AT480" s="245" t="s">
        <v>193</v>
      </c>
      <c r="AU480" s="245" t="s">
        <v>86</v>
      </c>
      <c r="AV480" s="13" t="s">
        <v>86</v>
      </c>
      <c r="AW480" s="13" t="s">
        <v>37</v>
      </c>
      <c r="AX480" s="13" t="s">
        <v>83</v>
      </c>
      <c r="AY480" s="245" t="s">
        <v>182</v>
      </c>
    </row>
    <row r="481" s="12" customFormat="1" ht="22.8" customHeight="1">
      <c r="A481" s="12"/>
      <c r="B481" s="200"/>
      <c r="C481" s="201"/>
      <c r="D481" s="202" t="s">
        <v>75</v>
      </c>
      <c r="E481" s="214" t="s">
        <v>226</v>
      </c>
      <c r="F481" s="214" t="s">
        <v>814</v>
      </c>
      <c r="G481" s="201"/>
      <c r="H481" s="201"/>
      <c r="I481" s="204"/>
      <c r="J481" s="215">
        <f>BK481</f>
        <v>0</v>
      </c>
      <c r="K481" s="201"/>
      <c r="L481" s="206"/>
      <c r="M481" s="207"/>
      <c r="N481" s="208"/>
      <c r="O481" s="208"/>
      <c r="P481" s="209">
        <f>SUM(P482:P677)</f>
        <v>0</v>
      </c>
      <c r="Q481" s="208"/>
      <c r="R481" s="209">
        <f>SUM(R482:R677)</f>
        <v>86.920862990000003</v>
      </c>
      <c r="S481" s="208"/>
      <c r="T481" s="210">
        <f>SUM(T482:T677)</f>
        <v>0.0036809000000000004</v>
      </c>
      <c r="U481" s="12"/>
      <c r="V481" s="12"/>
      <c r="W481" s="12"/>
      <c r="X481" s="12"/>
      <c r="Y481" s="12"/>
      <c r="Z481" s="12"/>
      <c r="AA481" s="12"/>
      <c r="AB481" s="12"/>
      <c r="AC481" s="12"/>
      <c r="AD481" s="12"/>
      <c r="AE481" s="12"/>
      <c r="AR481" s="211" t="s">
        <v>83</v>
      </c>
      <c r="AT481" s="212" t="s">
        <v>75</v>
      </c>
      <c r="AU481" s="212" t="s">
        <v>83</v>
      </c>
      <c r="AY481" s="211" t="s">
        <v>182</v>
      </c>
      <c r="BK481" s="213">
        <f>SUM(BK482:BK677)</f>
        <v>0</v>
      </c>
    </row>
    <row r="482" s="2" customFormat="1" ht="21.75" customHeight="1">
      <c r="A482" s="42"/>
      <c r="B482" s="43"/>
      <c r="C482" s="216" t="s">
        <v>815</v>
      </c>
      <c r="D482" s="216" t="s">
        <v>184</v>
      </c>
      <c r="E482" s="217" t="s">
        <v>816</v>
      </c>
      <c r="F482" s="218" t="s">
        <v>817</v>
      </c>
      <c r="G482" s="219" t="s">
        <v>187</v>
      </c>
      <c r="H482" s="220">
        <v>38.850000000000001</v>
      </c>
      <c r="I482" s="221"/>
      <c r="J482" s="222">
        <f>ROUND(I482*H482,2)</f>
        <v>0</v>
      </c>
      <c r="K482" s="218" t="s">
        <v>188</v>
      </c>
      <c r="L482" s="48"/>
      <c r="M482" s="223" t="s">
        <v>19</v>
      </c>
      <c r="N482" s="224" t="s">
        <v>47</v>
      </c>
      <c r="O482" s="88"/>
      <c r="P482" s="225">
        <f>O482*H482</f>
        <v>0</v>
      </c>
      <c r="Q482" s="225">
        <v>0.0073499999999999998</v>
      </c>
      <c r="R482" s="225">
        <f>Q482*H482</f>
        <v>0.28554750000000001</v>
      </c>
      <c r="S482" s="225">
        <v>0</v>
      </c>
      <c r="T482" s="226">
        <f>S482*H482</f>
        <v>0</v>
      </c>
      <c r="U482" s="42"/>
      <c r="V482" s="42"/>
      <c r="W482" s="42"/>
      <c r="X482" s="42"/>
      <c r="Y482" s="42"/>
      <c r="Z482" s="42"/>
      <c r="AA482" s="42"/>
      <c r="AB482" s="42"/>
      <c r="AC482" s="42"/>
      <c r="AD482" s="42"/>
      <c r="AE482" s="42"/>
      <c r="AR482" s="227" t="s">
        <v>189</v>
      </c>
      <c r="AT482" s="227" t="s">
        <v>184</v>
      </c>
      <c r="AU482" s="227" t="s">
        <v>86</v>
      </c>
      <c r="AY482" s="21" t="s">
        <v>182</v>
      </c>
      <c r="BE482" s="228">
        <f>IF(N482="základní",J482,0)</f>
        <v>0</v>
      </c>
      <c r="BF482" s="228">
        <f>IF(N482="snížená",J482,0)</f>
        <v>0</v>
      </c>
      <c r="BG482" s="228">
        <f>IF(N482="zákl. přenesená",J482,0)</f>
        <v>0</v>
      </c>
      <c r="BH482" s="228">
        <f>IF(N482="sníž. přenesená",J482,0)</f>
        <v>0</v>
      </c>
      <c r="BI482" s="228">
        <f>IF(N482="nulová",J482,0)</f>
        <v>0</v>
      </c>
      <c r="BJ482" s="21" t="s">
        <v>83</v>
      </c>
      <c r="BK482" s="228">
        <f>ROUND(I482*H482,2)</f>
        <v>0</v>
      </c>
      <c r="BL482" s="21" t="s">
        <v>189</v>
      </c>
      <c r="BM482" s="227" t="s">
        <v>818</v>
      </c>
    </row>
    <row r="483" s="2" customFormat="1">
      <c r="A483" s="42"/>
      <c r="B483" s="43"/>
      <c r="C483" s="44"/>
      <c r="D483" s="229" t="s">
        <v>191</v>
      </c>
      <c r="E483" s="44"/>
      <c r="F483" s="230" t="s">
        <v>819</v>
      </c>
      <c r="G483" s="44"/>
      <c r="H483" s="44"/>
      <c r="I483" s="231"/>
      <c r="J483" s="44"/>
      <c r="K483" s="44"/>
      <c r="L483" s="48"/>
      <c r="M483" s="232"/>
      <c r="N483" s="233"/>
      <c r="O483" s="88"/>
      <c r="P483" s="88"/>
      <c r="Q483" s="88"/>
      <c r="R483" s="88"/>
      <c r="S483" s="88"/>
      <c r="T483" s="89"/>
      <c r="U483" s="42"/>
      <c r="V483" s="42"/>
      <c r="W483" s="42"/>
      <c r="X483" s="42"/>
      <c r="Y483" s="42"/>
      <c r="Z483" s="42"/>
      <c r="AA483" s="42"/>
      <c r="AB483" s="42"/>
      <c r="AC483" s="42"/>
      <c r="AD483" s="42"/>
      <c r="AE483" s="42"/>
      <c r="AT483" s="21" t="s">
        <v>191</v>
      </c>
      <c r="AU483" s="21" t="s">
        <v>86</v>
      </c>
    </row>
    <row r="484" s="13" customFormat="1">
      <c r="A484" s="13"/>
      <c r="B484" s="234"/>
      <c r="C484" s="235"/>
      <c r="D484" s="236" t="s">
        <v>193</v>
      </c>
      <c r="E484" s="237" t="s">
        <v>19</v>
      </c>
      <c r="F484" s="238" t="s">
        <v>820</v>
      </c>
      <c r="G484" s="235"/>
      <c r="H484" s="239">
        <v>38.850000000000001</v>
      </c>
      <c r="I484" s="240"/>
      <c r="J484" s="235"/>
      <c r="K484" s="235"/>
      <c r="L484" s="241"/>
      <c r="M484" s="242"/>
      <c r="N484" s="243"/>
      <c r="O484" s="243"/>
      <c r="P484" s="243"/>
      <c r="Q484" s="243"/>
      <c r="R484" s="243"/>
      <c r="S484" s="243"/>
      <c r="T484" s="244"/>
      <c r="U484" s="13"/>
      <c r="V484" s="13"/>
      <c r="W484" s="13"/>
      <c r="X484" s="13"/>
      <c r="Y484" s="13"/>
      <c r="Z484" s="13"/>
      <c r="AA484" s="13"/>
      <c r="AB484" s="13"/>
      <c r="AC484" s="13"/>
      <c r="AD484" s="13"/>
      <c r="AE484" s="13"/>
      <c r="AT484" s="245" t="s">
        <v>193</v>
      </c>
      <c r="AU484" s="245" t="s">
        <v>86</v>
      </c>
      <c r="AV484" s="13" t="s">
        <v>86</v>
      </c>
      <c r="AW484" s="13" t="s">
        <v>37</v>
      </c>
      <c r="AX484" s="13" t="s">
        <v>83</v>
      </c>
      <c r="AY484" s="245" t="s">
        <v>182</v>
      </c>
    </row>
    <row r="485" s="14" customFormat="1">
      <c r="A485" s="14"/>
      <c r="B485" s="246"/>
      <c r="C485" s="247"/>
      <c r="D485" s="236" t="s">
        <v>193</v>
      </c>
      <c r="E485" s="248" t="s">
        <v>19</v>
      </c>
      <c r="F485" s="249" t="s">
        <v>821</v>
      </c>
      <c r="G485" s="247"/>
      <c r="H485" s="248" t="s">
        <v>19</v>
      </c>
      <c r="I485" s="250"/>
      <c r="J485" s="247"/>
      <c r="K485" s="247"/>
      <c r="L485" s="251"/>
      <c r="M485" s="252"/>
      <c r="N485" s="253"/>
      <c r="O485" s="253"/>
      <c r="P485" s="253"/>
      <c r="Q485" s="253"/>
      <c r="R485" s="253"/>
      <c r="S485" s="253"/>
      <c r="T485" s="254"/>
      <c r="U485" s="14"/>
      <c r="V485" s="14"/>
      <c r="W485" s="14"/>
      <c r="X485" s="14"/>
      <c r="Y485" s="14"/>
      <c r="Z485" s="14"/>
      <c r="AA485" s="14"/>
      <c r="AB485" s="14"/>
      <c r="AC485" s="14"/>
      <c r="AD485" s="14"/>
      <c r="AE485" s="14"/>
      <c r="AT485" s="255" t="s">
        <v>193</v>
      </c>
      <c r="AU485" s="255" t="s">
        <v>86</v>
      </c>
      <c r="AV485" s="14" t="s">
        <v>83</v>
      </c>
      <c r="AW485" s="14" t="s">
        <v>37</v>
      </c>
      <c r="AX485" s="14" t="s">
        <v>76</v>
      </c>
      <c r="AY485" s="255" t="s">
        <v>182</v>
      </c>
    </row>
    <row r="486" s="2" customFormat="1" ht="24.15" customHeight="1">
      <c r="A486" s="42"/>
      <c r="B486" s="43"/>
      <c r="C486" s="216" t="s">
        <v>822</v>
      </c>
      <c r="D486" s="216" t="s">
        <v>184</v>
      </c>
      <c r="E486" s="217" t="s">
        <v>823</v>
      </c>
      <c r="F486" s="218" t="s">
        <v>824</v>
      </c>
      <c r="G486" s="219" t="s">
        <v>187</v>
      </c>
      <c r="H486" s="220">
        <v>11.654999999999999</v>
      </c>
      <c r="I486" s="221"/>
      <c r="J486" s="222">
        <f>ROUND(I486*H486,2)</f>
        <v>0</v>
      </c>
      <c r="K486" s="218" t="s">
        <v>188</v>
      </c>
      <c r="L486" s="48"/>
      <c r="M486" s="223" t="s">
        <v>19</v>
      </c>
      <c r="N486" s="224" t="s">
        <v>47</v>
      </c>
      <c r="O486" s="88"/>
      <c r="P486" s="225">
        <f>O486*H486</f>
        <v>0</v>
      </c>
      <c r="Q486" s="225">
        <v>0.0043800000000000002</v>
      </c>
      <c r="R486" s="225">
        <f>Q486*H486</f>
        <v>0.051048900000000001</v>
      </c>
      <c r="S486" s="225">
        <v>0</v>
      </c>
      <c r="T486" s="226">
        <f>S486*H486</f>
        <v>0</v>
      </c>
      <c r="U486" s="42"/>
      <c r="V486" s="42"/>
      <c r="W486" s="42"/>
      <c r="X486" s="42"/>
      <c r="Y486" s="42"/>
      <c r="Z486" s="42"/>
      <c r="AA486" s="42"/>
      <c r="AB486" s="42"/>
      <c r="AC486" s="42"/>
      <c r="AD486" s="42"/>
      <c r="AE486" s="42"/>
      <c r="AR486" s="227" t="s">
        <v>189</v>
      </c>
      <c r="AT486" s="227" t="s">
        <v>184</v>
      </c>
      <c r="AU486" s="227" t="s">
        <v>86</v>
      </c>
      <c r="AY486" s="21" t="s">
        <v>182</v>
      </c>
      <c r="BE486" s="228">
        <f>IF(N486="základní",J486,0)</f>
        <v>0</v>
      </c>
      <c r="BF486" s="228">
        <f>IF(N486="snížená",J486,0)</f>
        <v>0</v>
      </c>
      <c r="BG486" s="228">
        <f>IF(N486="zákl. přenesená",J486,0)</f>
        <v>0</v>
      </c>
      <c r="BH486" s="228">
        <f>IF(N486="sníž. přenesená",J486,0)</f>
        <v>0</v>
      </c>
      <c r="BI486" s="228">
        <f>IF(N486="nulová",J486,0)</f>
        <v>0</v>
      </c>
      <c r="BJ486" s="21" t="s">
        <v>83</v>
      </c>
      <c r="BK486" s="228">
        <f>ROUND(I486*H486,2)</f>
        <v>0</v>
      </c>
      <c r="BL486" s="21" t="s">
        <v>189</v>
      </c>
      <c r="BM486" s="227" t="s">
        <v>825</v>
      </c>
    </row>
    <row r="487" s="2" customFormat="1">
      <c r="A487" s="42"/>
      <c r="B487" s="43"/>
      <c r="C487" s="44"/>
      <c r="D487" s="229" t="s">
        <v>191</v>
      </c>
      <c r="E487" s="44"/>
      <c r="F487" s="230" t="s">
        <v>826</v>
      </c>
      <c r="G487" s="44"/>
      <c r="H487" s="44"/>
      <c r="I487" s="231"/>
      <c r="J487" s="44"/>
      <c r="K487" s="44"/>
      <c r="L487" s="48"/>
      <c r="M487" s="232"/>
      <c r="N487" s="233"/>
      <c r="O487" s="88"/>
      <c r="P487" s="88"/>
      <c r="Q487" s="88"/>
      <c r="R487" s="88"/>
      <c r="S487" s="88"/>
      <c r="T487" s="89"/>
      <c r="U487" s="42"/>
      <c r="V487" s="42"/>
      <c r="W487" s="42"/>
      <c r="X487" s="42"/>
      <c r="Y487" s="42"/>
      <c r="Z487" s="42"/>
      <c r="AA487" s="42"/>
      <c r="AB487" s="42"/>
      <c r="AC487" s="42"/>
      <c r="AD487" s="42"/>
      <c r="AE487" s="42"/>
      <c r="AT487" s="21" t="s">
        <v>191</v>
      </c>
      <c r="AU487" s="21" t="s">
        <v>86</v>
      </c>
    </row>
    <row r="488" s="13" customFormat="1">
      <c r="A488" s="13"/>
      <c r="B488" s="234"/>
      <c r="C488" s="235"/>
      <c r="D488" s="236" t="s">
        <v>193</v>
      </c>
      <c r="E488" s="237" t="s">
        <v>19</v>
      </c>
      <c r="F488" s="238" t="s">
        <v>827</v>
      </c>
      <c r="G488" s="235"/>
      <c r="H488" s="239">
        <v>11.654999999999999</v>
      </c>
      <c r="I488" s="240"/>
      <c r="J488" s="235"/>
      <c r="K488" s="235"/>
      <c r="L488" s="241"/>
      <c r="M488" s="242"/>
      <c r="N488" s="243"/>
      <c r="O488" s="243"/>
      <c r="P488" s="243"/>
      <c r="Q488" s="243"/>
      <c r="R488" s="243"/>
      <c r="S488" s="243"/>
      <c r="T488" s="244"/>
      <c r="U488" s="13"/>
      <c r="V488" s="13"/>
      <c r="W488" s="13"/>
      <c r="X488" s="13"/>
      <c r="Y488" s="13"/>
      <c r="Z488" s="13"/>
      <c r="AA488" s="13"/>
      <c r="AB488" s="13"/>
      <c r="AC488" s="13"/>
      <c r="AD488" s="13"/>
      <c r="AE488" s="13"/>
      <c r="AT488" s="245" t="s">
        <v>193</v>
      </c>
      <c r="AU488" s="245" t="s">
        <v>86</v>
      </c>
      <c r="AV488" s="13" t="s">
        <v>86</v>
      </c>
      <c r="AW488" s="13" t="s">
        <v>37</v>
      </c>
      <c r="AX488" s="13" t="s">
        <v>83</v>
      </c>
      <c r="AY488" s="245" t="s">
        <v>182</v>
      </c>
    </row>
    <row r="489" s="2" customFormat="1" ht="24.15" customHeight="1">
      <c r="A489" s="42"/>
      <c r="B489" s="43"/>
      <c r="C489" s="216" t="s">
        <v>828</v>
      </c>
      <c r="D489" s="216" t="s">
        <v>184</v>
      </c>
      <c r="E489" s="217" t="s">
        <v>829</v>
      </c>
      <c r="F489" s="218" t="s">
        <v>830</v>
      </c>
      <c r="G489" s="219" t="s">
        <v>187</v>
      </c>
      <c r="H489" s="220">
        <v>38.850000000000001</v>
      </c>
      <c r="I489" s="221"/>
      <c r="J489" s="222">
        <f>ROUND(I489*H489,2)</f>
        <v>0</v>
      </c>
      <c r="K489" s="218" t="s">
        <v>188</v>
      </c>
      <c r="L489" s="48"/>
      <c r="M489" s="223" t="s">
        <v>19</v>
      </c>
      <c r="N489" s="224" t="s">
        <v>47</v>
      </c>
      <c r="O489" s="88"/>
      <c r="P489" s="225">
        <f>O489*H489</f>
        <v>0</v>
      </c>
      <c r="Q489" s="225">
        <v>0.018380000000000001</v>
      </c>
      <c r="R489" s="225">
        <f>Q489*H489</f>
        <v>0.714063</v>
      </c>
      <c r="S489" s="225">
        <v>0</v>
      </c>
      <c r="T489" s="226">
        <f>S489*H489</f>
        <v>0</v>
      </c>
      <c r="U489" s="42"/>
      <c r="V489" s="42"/>
      <c r="W489" s="42"/>
      <c r="X489" s="42"/>
      <c r="Y489" s="42"/>
      <c r="Z489" s="42"/>
      <c r="AA489" s="42"/>
      <c r="AB489" s="42"/>
      <c r="AC489" s="42"/>
      <c r="AD489" s="42"/>
      <c r="AE489" s="42"/>
      <c r="AR489" s="227" t="s">
        <v>189</v>
      </c>
      <c r="AT489" s="227" t="s">
        <v>184</v>
      </c>
      <c r="AU489" s="227" t="s">
        <v>86</v>
      </c>
      <c r="AY489" s="21" t="s">
        <v>182</v>
      </c>
      <c r="BE489" s="228">
        <f>IF(N489="základní",J489,0)</f>
        <v>0</v>
      </c>
      <c r="BF489" s="228">
        <f>IF(N489="snížená",J489,0)</f>
        <v>0</v>
      </c>
      <c r="BG489" s="228">
        <f>IF(N489="zákl. přenesená",J489,0)</f>
        <v>0</v>
      </c>
      <c r="BH489" s="228">
        <f>IF(N489="sníž. přenesená",J489,0)</f>
        <v>0</v>
      </c>
      <c r="BI489" s="228">
        <f>IF(N489="nulová",J489,0)</f>
        <v>0</v>
      </c>
      <c r="BJ489" s="21" t="s">
        <v>83</v>
      </c>
      <c r="BK489" s="228">
        <f>ROUND(I489*H489,2)</f>
        <v>0</v>
      </c>
      <c r="BL489" s="21" t="s">
        <v>189</v>
      </c>
      <c r="BM489" s="227" t="s">
        <v>831</v>
      </c>
    </row>
    <row r="490" s="2" customFormat="1">
      <c r="A490" s="42"/>
      <c r="B490" s="43"/>
      <c r="C490" s="44"/>
      <c r="D490" s="229" t="s">
        <v>191</v>
      </c>
      <c r="E490" s="44"/>
      <c r="F490" s="230" t="s">
        <v>832</v>
      </c>
      <c r="G490" s="44"/>
      <c r="H490" s="44"/>
      <c r="I490" s="231"/>
      <c r="J490" s="44"/>
      <c r="K490" s="44"/>
      <c r="L490" s="48"/>
      <c r="M490" s="232"/>
      <c r="N490" s="233"/>
      <c r="O490" s="88"/>
      <c r="P490" s="88"/>
      <c r="Q490" s="88"/>
      <c r="R490" s="88"/>
      <c r="S490" s="88"/>
      <c r="T490" s="89"/>
      <c r="U490" s="42"/>
      <c r="V490" s="42"/>
      <c r="W490" s="42"/>
      <c r="X490" s="42"/>
      <c r="Y490" s="42"/>
      <c r="Z490" s="42"/>
      <c r="AA490" s="42"/>
      <c r="AB490" s="42"/>
      <c r="AC490" s="42"/>
      <c r="AD490" s="42"/>
      <c r="AE490" s="42"/>
      <c r="AT490" s="21" t="s">
        <v>191</v>
      </c>
      <c r="AU490" s="21" t="s">
        <v>86</v>
      </c>
    </row>
    <row r="491" s="13" customFormat="1">
      <c r="A491" s="13"/>
      <c r="B491" s="234"/>
      <c r="C491" s="235"/>
      <c r="D491" s="236" t="s">
        <v>193</v>
      </c>
      <c r="E491" s="237" t="s">
        <v>19</v>
      </c>
      <c r="F491" s="238" t="s">
        <v>833</v>
      </c>
      <c r="G491" s="235"/>
      <c r="H491" s="239">
        <v>38.850000000000001</v>
      </c>
      <c r="I491" s="240"/>
      <c r="J491" s="235"/>
      <c r="K491" s="235"/>
      <c r="L491" s="241"/>
      <c r="M491" s="242"/>
      <c r="N491" s="243"/>
      <c r="O491" s="243"/>
      <c r="P491" s="243"/>
      <c r="Q491" s="243"/>
      <c r="R491" s="243"/>
      <c r="S491" s="243"/>
      <c r="T491" s="244"/>
      <c r="U491" s="13"/>
      <c r="V491" s="13"/>
      <c r="W491" s="13"/>
      <c r="X491" s="13"/>
      <c r="Y491" s="13"/>
      <c r="Z491" s="13"/>
      <c r="AA491" s="13"/>
      <c r="AB491" s="13"/>
      <c r="AC491" s="13"/>
      <c r="AD491" s="13"/>
      <c r="AE491" s="13"/>
      <c r="AT491" s="245" t="s">
        <v>193</v>
      </c>
      <c r="AU491" s="245" t="s">
        <v>86</v>
      </c>
      <c r="AV491" s="13" t="s">
        <v>86</v>
      </c>
      <c r="AW491" s="13" t="s">
        <v>37</v>
      </c>
      <c r="AX491" s="13" t="s">
        <v>83</v>
      </c>
      <c r="AY491" s="245" t="s">
        <v>182</v>
      </c>
    </row>
    <row r="492" s="2" customFormat="1" ht="21.75" customHeight="1">
      <c r="A492" s="42"/>
      <c r="B492" s="43"/>
      <c r="C492" s="216" t="s">
        <v>834</v>
      </c>
      <c r="D492" s="216" t="s">
        <v>184</v>
      </c>
      <c r="E492" s="217" t="s">
        <v>835</v>
      </c>
      <c r="F492" s="218" t="s">
        <v>836</v>
      </c>
      <c r="G492" s="219" t="s">
        <v>187</v>
      </c>
      <c r="H492" s="220">
        <v>122.837</v>
      </c>
      <c r="I492" s="221"/>
      <c r="J492" s="222">
        <f>ROUND(I492*H492,2)</f>
        <v>0</v>
      </c>
      <c r="K492" s="218" t="s">
        <v>188</v>
      </c>
      <c r="L492" s="48"/>
      <c r="M492" s="223" t="s">
        <v>19</v>
      </c>
      <c r="N492" s="224" t="s">
        <v>47</v>
      </c>
      <c r="O492" s="88"/>
      <c r="P492" s="225">
        <f>O492*H492</f>
        <v>0</v>
      </c>
      <c r="Q492" s="225">
        <v>0.0073499999999999998</v>
      </c>
      <c r="R492" s="225">
        <f>Q492*H492</f>
        <v>0.90285194999999996</v>
      </c>
      <c r="S492" s="225">
        <v>0</v>
      </c>
      <c r="T492" s="226">
        <f>S492*H492</f>
        <v>0</v>
      </c>
      <c r="U492" s="42"/>
      <c r="V492" s="42"/>
      <c r="W492" s="42"/>
      <c r="X492" s="42"/>
      <c r="Y492" s="42"/>
      <c r="Z492" s="42"/>
      <c r="AA492" s="42"/>
      <c r="AB492" s="42"/>
      <c r="AC492" s="42"/>
      <c r="AD492" s="42"/>
      <c r="AE492" s="42"/>
      <c r="AR492" s="227" t="s">
        <v>189</v>
      </c>
      <c r="AT492" s="227" t="s">
        <v>184</v>
      </c>
      <c r="AU492" s="227" t="s">
        <v>86</v>
      </c>
      <c r="AY492" s="21" t="s">
        <v>182</v>
      </c>
      <c r="BE492" s="228">
        <f>IF(N492="základní",J492,0)</f>
        <v>0</v>
      </c>
      <c r="BF492" s="228">
        <f>IF(N492="snížená",J492,0)</f>
        <v>0</v>
      </c>
      <c r="BG492" s="228">
        <f>IF(N492="zákl. přenesená",J492,0)</f>
        <v>0</v>
      </c>
      <c r="BH492" s="228">
        <f>IF(N492="sníž. přenesená",J492,0)</f>
        <v>0</v>
      </c>
      <c r="BI492" s="228">
        <f>IF(N492="nulová",J492,0)</f>
        <v>0</v>
      </c>
      <c r="BJ492" s="21" t="s">
        <v>83</v>
      </c>
      <c r="BK492" s="228">
        <f>ROUND(I492*H492,2)</f>
        <v>0</v>
      </c>
      <c r="BL492" s="21" t="s">
        <v>189</v>
      </c>
      <c r="BM492" s="227" t="s">
        <v>837</v>
      </c>
    </row>
    <row r="493" s="2" customFormat="1">
      <c r="A493" s="42"/>
      <c r="B493" s="43"/>
      <c r="C493" s="44"/>
      <c r="D493" s="229" t="s">
        <v>191</v>
      </c>
      <c r="E493" s="44"/>
      <c r="F493" s="230" t="s">
        <v>838</v>
      </c>
      <c r="G493" s="44"/>
      <c r="H493" s="44"/>
      <c r="I493" s="231"/>
      <c r="J493" s="44"/>
      <c r="K493" s="44"/>
      <c r="L493" s="48"/>
      <c r="M493" s="232"/>
      <c r="N493" s="233"/>
      <c r="O493" s="88"/>
      <c r="P493" s="88"/>
      <c r="Q493" s="88"/>
      <c r="R493" s="88"/>
      <c r="S493" s="88"/>
      <c r="T493" s="89"/>
      <c r="U493" s="42"/>
      <c r="V493" s="42"/>
      <c r="W493" s="42"/>
      <c r="X493" s="42"/>
      <c r="Y493" s="42"/>
      <c r="Z493" s="42"/>
      <c r="AA493" s="42"/>
      <c r="AB493" s="42"/>
      <c r="AC493" s="42"/>
      <c r="AD493" s="42"/>
      <c r="AE493" s="42"/>
      <c r="AT493" s="21" t="s">
        <v>191</v>
      </c>
      <c r="AU493" s="21" t="s">
        <v>86</v>
      </c>
    </row>
    <row r="494" s="14" customFormat="1">
      <c r="A494" s="14"/>
      <c r="B494" s="246"/>
      <c r="C494" s="247"/>
      <c r="D494" s="236" t="s">
        <v>193</v>
      </c>
      <c r="E494" s="248" t="s">
        <v>19</v>
      </c>
      <c r="F494" s="249" t="s">
        <v>839</v>
      </c>
      <c r="G494" s="247"/>
      <c r="H494" s="248" t="s">
        <v>19</v>
      </c>
      <c r="I494" s="250"/>
      <c r="J494" s="247"/>
      <c r="K494" s="247"/>
      <c r="L494" s="251"/>
      <c r="M494" s="252"/>
      <c r="N494" s="253"/>
      <c r="O494" s="253"/>
      <c r="P494" s="253"/>
      <c r="Q494" s="253"/>
      <c r="R494" s="253"/>
      <c r="S494" s="253"/>
      <c r="T494" s="254"/>
      <c r="U494" s="14"/>
      <c r="V494" s="14"/>
      <c r="W494" s="14"/>
      <c r="X494" s="14"/>
      <c r="Y494" s="14"/>
      <c r="Z494" s="14"/>
      <c r="AA494" s="14"/>
      <c r="AB494" s="14"/>
      <c r="AC494" s="14"/>
      <c r="AD494" s="14"/>
      <c r="AE494" s="14"/>
      <c r="AT494" s="255" t="s">
        <v>193</v>
      </c>
      <c r="AU494" s="255" t="s">
        <v>86</v>
      </c>
      <c r="AV494" s="14" t="s">
        <v>83</v>
      </c>
      <c r="AW494" s="14" t="s">
        <v>37</v>
      </c>
      <c r="AX494" s="14" t="s">
        <v>76</v>
      </c>
      <c r="AY494" s="255" t="s">
        <v>182</v>
      </c>
    </row>
    <row r="495" s="13" customFormat="1">
      <c r="A495" s="13"/>
      <c r="B495" s="234"/>
      <c r="C495" s="235"/>
      <c r="D495" s="236" t="s">
        <v>193</v>
      </c>
      <c r="E495" s="237" t="s">
        <v>19</v>
      </c>
      <c r="F495" s="238" t="s">
        <v>840</v>
      </c>
      <c r="G495" s="235"/>
      <c r="H495" s="239">
        <v>71.063000000000002</v>
      </c>
      <c r="I495" s="240"/>
      <c r="J495" s="235"/>
      <c r="K495" s="235"/>
      <c r="L495" s="241"/>
      <c r="M495" s="242"/>
      <c r="N495" s="243"/>
      <c r="O495" s="243"/>
      <c r="P495" s="243"/>
      <c r="Q495" s="243"/>
      <c r="R495" s="243"/>
      <c r="S495" s="243"/>
      <c r="T495" s="244"/>
      <c r="U495" s="13"/>
      <c r="V495" s="13"/>
      <c r="W495" s="13"/>
      <c r="X495" s="13"/>
      <c r="Y495" s="13"/>
      <c r="Z495" s="13"/>
      <c r="AA495" s="13"/>
      <c r="AB495" s="13"/>
      <c r="AC495" s="13"/>
      <c r="AD495" s="13"/>
      <c r="AE495" s="13"/>
      <c r="AT495" s="245" t="s">
        <v>193</v>
      </c>
      <c r="AU495" s="245" t="s">
        <v>86</v>
      </c>
      <c r="AV495" s="13" t="s">
        <v>86</v>
      </c>
      <c r="AW495" s="13" t="s">
        <v>37</v>
      </c>
      <c r="AX495" s="13" t="s">
        <v>76</v>
      </c>
      <c r="AY495" s="245" t="s">
        <v>182</v>
      </c>
    </row>
    <row r="496" s="13" customFormat="1">
      <c r="A496" s="13"/>
      <c r="B496" s="234"/>
      <c r="C496" s="235"/>
      <c r="D496" s="236" t="s">
        <v>193</v>
      </c>
      <c r="E496" s="237" t="s">
        <v>19</v>
      </c>
      <c r="F496" s="238" t="s">
        <v>841</v>
      </c>
      <c r="G496" s="235"/>
      <c r="H496" s="239">
        <v>-0.0060000000000000001</v>
      </c>
      <c r="I496" s="240"/>
      <c r="J496" s="235"/>
      <c r="K496" s="235"/>
      <c r="L496" s="241"/>
      <c r="M496" s="242"/>
      <c r="N496" s="243"/>
      <c r="O496" s="243"/>
      <c r="P496" s="243"/>
      <c r="Q496" s="243"/>
      <c r="R496" s="243"/>
      <c r="S496" s="243"/>
      <c r="T496" s="244"/>
      <c r="U496" s="13"/>
      <c r="V496" s="13"/>
      <c r="W496" s="13"/>
      <c r="X496" s="13"/>
      <c r="Y496" s="13"/>
      <c r="Z496" s="13"/>
      <c r="AA496" s="13"/>
      <c r="AB496" s="13"/>
      <c r="AC496" s="13"/>
      <c r="AD496" s="13"/>
      <c r="AE496" s="13"/>
      <c r="AT496" s="245" t="s">
        <v>193</v>
      </c>
      <c r="AU496" s="245" t="s">
        <v>86</v>
      </c>
      <c r="AV496" s="13" t="s">
        <v>86</v>
      </c>
      <c r="AW496" s="13" t="s">
        <v>37</v>
      </c>
      <c r="AX496" s="13" t="s">
        <v>76</v>
      </c>
      <c r="AY496" s="245" t="s">
        <v>182</v>
      </c>
    </row>
    <row r="497" s="13" customFormat="1">
      <c r="A497" s="13"/>
      <c r="B497" s="234"/>
      <c r="C497" s="235"/>
      <c r="D497" s="236" t="s">
        <v>193</v>
      </c>
      <c r="E497" s="237" t="s">
        <v>19</v>
      </c>
      <c r="F497" s="238" t="s">
        <v>842</v>
      </c>
      <c r="G497" s="235"/>
      <c r="H497" s="239">
        <v>48.020000000000003</v>
      </c>
      <c r="I497" s="240"/>
      <c r="J497" s="235"/>
      <c r="K497" s="235"/>
      <c r="L497" s="241"/>
      <c r="M497" s="242"/>
      <c r="N497" s="243"/>
      <c r="O497" s="243"/>
      <c r="P497" s="243"/>
      <c r="Q497" s="243"/>
      <c r="R497" s="243"/>
      <c r="S497" s="243"/>
      <c r="T497" s="244"/>
      <c r="U497" s="13"/>
      <c r="V497" s="13"/>
      <c r="W497" s="13"/>
      <c r="X497" s="13"/>
      <c r="Y497" s="13"/>
      <c r="Z497" s="13"/>
      <c r="AA497" s="13"/>
      <c r="AB497" s="13"/>
      <c r="AC497" s="13"/>
      <c r="AD497" s="13"/>
      <c r="AE497" s="13"/>
      <c r="AT497" s="245" t="s">
        <v>193</v>
      </c>
      <c r="AU497" s="245" t="s">
        <v>86</v>
      </c>
      <c r="AV497" s="13" t="s">
        <v>86</v>
      </c>
      <c r="AW497" s="13" t="s">
        <v>37</v>
      </c>
      <c r="AX497" s="13" t="s">
        <v>76</v>
      </c>
      <c r="AY497" s="245" t="s">
        <v>182</v>
      </c>
    </row>
    <row r="498" s="13" customFormat="1">
      <c r="A498" s="13"/>
      <c r="B498" s="234"/>
      <c r="C498" s="235"/>
      <c r="D498" s="236" t="s">
        <v>193</v>
      </c>
      <c r="E498" s="237" t="s">
        <v>19</v>
      </c>
      <c r="F498" s="238" t="s">
        <v>843</v>
      </c>
      <c r="G498" s="235"/>
      <c r="H498" s="239">
        <v>3.7599999999999998</v>
      </c>
      <c r="I498" s="240"/>
      <c r="J498" s="235"/>
      <c r="K498" s="235"/>
      <c r="L498" s="241"/>
      <c r="M498" s="242"/>
      <c r="N498" s="243"/>
      <c r="O498" s="243"/>
      <c r="P498" s="243"/>
      <c r="Q498" s="243"/>
      <c r="R498" s="243"/>
      <c r="S498" s="243"/>
      <c r="T498" s="244"/>
      <c r="U498" s="13"/>
      <c r="V498" s="13"/>
      <c r="W498" s="13"/>
      <c r="X498" s="13"/>
      <c r="Y498" s="13"/>
      <c r="Z498" s="13"/>
      <c r="AA498" s="13"/>
      <c r="AB498" s="13"/>
      <c r="AC498" s="13"/>
      <c r="AD498" s="13"/>
      <c r="AE498" s="13"/>
      <c r="AT498" s="245" t="s">
        <v>193</v>
      </c>
      <c r="AU498" s="245" t="s">
        <v>86</v>
      </c>
      <c r="AV498" s="13" t="s">
        <v>86</v>
      </c>
      <c r="AW498" s="13" t="s">
        <v>37</v>
      </c>
      <c r="AX498" s="13" t="s">
        <v>76</v>
      </c>
      <c r="AY498" s="245" t="s">
        <v>182</v>
      </c>
    </row>
    <row r="499" s="15" customFormat="1">
      <c r="A499" s="15"/>
      <c r="B499" s="256"/>
      <c r="C499" s="257"/>
      <c r="D499" s="236" t="s">
        <v>193</v>
      </c>
      <c r="E499" s="258" t="s">
        <v>19</v>
      </c>
      <c r="F499" s="259" t="s">
        <v>202</v>
      </c>
      <c r="G499" s="257"/>
      <c r="H499" s="260">
        <v>122.837</v>
      </c>
      <c r="I499" s="261"/>
      <c r="J499" s="257"/>
      <c r="K499" s="257"/>
      <c r="L499" s="262"/>
      <c r="M499" s="263"/>
      <c r="N499" s="264"/>
      <c r="O499" s="264"/>
      <c r="P499" s="264"/>
      <c r="Q499" s="264"/>
      <c r="R499" s="264"/>
      <c r="S499" s="264"/>
      <c r="T499" s="265"/>
      <c r="U499" s="15"/>
      <c r="V499" s="15"/>
      <c r="W499" s="15"/>
      <c r="X499" s="15"/>
      <c r="Y499" s="15"/>
      <c r="Z499" s="15"/>
      <c r="AA499" s="15"/>
      <c r="AB499" s="15"/>
      <c r="AC499" s="15"/>
      <c r="AD499" s="15"/>
      <c r="AE499" s="15"/>
      <c r="AT499" s="266" t="s">
        <v>193</v>
      </c>
      <c r="AU499" s="266" t="s">
        <v>86</v>
      </c>
      <c r="AV499" s="15" t="s">
        <v>189</v>
      </c>
      <c r="AW499" s="15" t="s">
        <v>37</v>
      </c>
      <c r="AX499" s="15" t="s">
        <v>83</v>
      </c>
      <c r="AY499" s="266" t="s">
        <v>182</v>
      </c>
    </row>
    <row r="500" s="14" customFormat="1">
      <c r="A500" s="14"/>
      <c r="B500" s="246"/>
      <c r="C500" s="247"/>
      <c r="D500" s="236" t="s">
        <v>193</v>
      </c>
      <c r="E500" s="248" t="s">
        <v>19</v>
      </c>
      <c r="F500" s="249" t="s">
        <v>844</v>
      </c>
      <c r="G500" s="247"/>
      <c r="H500" s="248" t="s">
        <v>19</v>
      </c>
      <c r="I500" s="250"/>
      <c r="J500" s="247"/>
      <c r="K500" s="247"/>
      <c r="L500" s="251"/>
      <c r="M500" s="252"/>
      <c r="N500" s="253"/>
      <c r="O500" s="253"/>
      <c r="P500" s="253"/>
      <c r="Q500" s="253"/>
      <c r="R500" s="253"/>
      <c r="S500" s="253"/>
      <c r="T500" s="254"/>
      <c r="U500" s="14"/>
      <c r="V500" s="14"/>
      <c r="W500" s="14"/>
      <c r="X500" s="14"/>
      <c r="Y500" s="14"/>
      <c r="Z500" s="14"/>
      <c r="AA500" s="14"/>
      <c r="AB500" s="14"/>
      <c r="AC500" s="14"/>
      <c r="AD500" s="14"/>
      <c r="AE500" s="14"/>
      <c r="AT500" s="255" t="s">
        <v>193</v>
      </c>
      <c r="AU500" s="255" t="s">
        <v>86</v>
      </c>
      <c r="AV500" s="14" t="s">
        <v>83</v>
      </c>
      <c r="AW500" s="14" t="s">
        <v>37</v>
      </c>
      <c r="AX500" s="14" t="s">
        <v>76</v>
      </c>
      <c r="AY500" s="255" t="s">
        <v>182</v>
      </c>
    </row>
    <row r="501" s="2" customFormat="1" ht="24.15" customHeight="1">
      <c r="A501" s="42"/>
      <c r="B501" s="43"/>
      <c r="C501" s="216" t="s">
        <v>845</v>
      </c>
      <c r="D501" s="216" t="s">
        <v>184</v>
      </c>
      <c r="E501" s="217" t="s">
        <v>846</v>
      </c>
      <c r="F501" s="218" t="s">
        <v>847</v>
      </c>
      <c r="G501" s="219" t="s">
        <v>187</v>
      </c>
      <c r="H501" s="220">
        <v>36.850999999999999</v>
      </c>
      <c r="I501" s="221"/>
      <c r="J501" s="222">
        <f>ROUND(I501*H501,2)</f>
        <v>0</v>
      </c>
      <c r="K501" s="218" t="s">
        <v>188</v>
      </c>
      <c r="L501" s="48"/>
      <c r="M501" s="223" t="s">
        <v>19</v>
      </c>
      <c r="N501" s="224" t="s">
        <v>47</v>
      </c>
      <c r="O501" s="88"/>
      <c r="P501" s="225">
        <f>O501*H501</f>
        <v>0</v>
      </c>
      <c r="Q501" s="225">
        <v>0.0043800000000000002</v>
      </c>
      <c r="R501" s="225">
        <f>Q501*H501</f>
        <v>0.16140738000000002</v>
      </c>
      <c r="S501" s="225">
        <v>0</v>
      </c>
      <c r="T501" s="226">
        <f>S501*H501</f>
        <v>0</v>
      </c>
      <c r="U501" s="42"/>
      <c r="V501" s="42"/>
      <c r="W501" s="42"/>
      <c r="X501" s="42"/>
      <c r="Y501" s="42"/>
      <c r="Z501" s="42"/>
      <c r="AA501" s="42"/>
      <c r="AB501" s="42"/>
      <c r="AC501" s="42"/>
      <c r="AD501" s="42"/>
      <c r="AE501" s="42"/>
      <c r="AR501" s="227" t="s">
        <v>189</v>
      </c>
      <c r="AT501" s="227" t="s">
        <v>184</v>
      </c>
      <c r="AU501" s="227" t="s">
        <v>86</v>
      </c>
      <c r="AY501" s="21" t="s">
        <v>182</v>
      </c>
      <c r="BE501" s="228">
        <f>IF(N501="základní",J501,0)</f>
        <v>0</v>
      </c>
      <c r="BF501" s="228">
        <f>IF(N501="snížená",J501,0)</f>
        <v>0</v>
      </c>
      <c r="BG501" s="228">
        <f>IF(N501="zákl. přenesená",J501,0)</f>
        <v>0</v>
      </c>
      <c r="BH501" s="228">
        <f>IF(N501="sníž. přenesená",J501,0)</f>
        <v>0</v>
      </c>
      <c r="BI501" s="228">
        <f>IF(N501="nulová",J501,0)</f>
        <v>0</v>
      </c>
      <c r="BJ501" s="21" t="s">
        <v>83</v>
      </c>
      <c r="BK501" s="228">
        <f>ROUND(I501*H501,2)</f>
        <v>0</v>
      </c>
      <c r="BL501" s="21" t="s">
        <v>189</v>
      </c>
      <c r="BM501" s="227" t="s">
        <v>848</v>
      </c>
    </row>
    <row r="502" s="2" customFormat="1">
      <c r="A502" s="42"/>
      <c r="B502" s="43"/>
      <c r="C502" s="44"/>
      <c r="D502" s="229" t="s">
        <v>191</v>
      </c>
      <c r="E502" s="44"/>
      <c r="F502" s="230" t="s">
        <v>849</v>
      </c>
      <c r="G502" s="44"/>
      <c r="H502" s="44"/>
      <c r="I502" s="231"/>
      <c r="J502" s="44"/>
      <c r="K502" s="44"/>
      <c r="L502" s="48"/>
      <c r="M502" s="232"/>
      <c r="N502" s="233"/>
      <c r="O502" s="88"/>
      <c r="P502" s="88"/>
      <c r="Q502" s="88"/>
      <c r="R502" s="88"/>
      <c r="S502" s="88"/>
      <c r="T502" s="89"/>
      <c r="U502" s="42"/>
      <c r="V502" s="42"/>
      <c r="W502" s="42"/>
      <c r="X502" s="42"/>
      <c r="Y502" s="42"/>
      <c r="Z502" s="42"/>
      <c r="AA502" s="42"/>
      <c r="AB502" s="42"/>
      <c r="AC502" s="42"/>
      <c r="AD502" s="42"/>
      <c r="AE502" s="42"/>
      <c r="AT502" s="21" t="s">
        <v>191</v>
      </c>
      <c r="AU502" s="21" t="s">
        <v>86</v>
      </c>
    </row>
    <row r="503" s="13" customFormat="1">
      <c r="A503" s="13"/>
      <c r="B503" s="234"/>
      <c r="C503" s="235"/>
      <c r="D503" s="236" t="s">
        <v>193</v>
      </c>
      <c r="E503" s="237" t="s">
        <v>19</v>
      </c>
      <c r="F503" s="238" t="s">
        <v>850</v>
      </c>
      <c r="G503" s="235"/>
      <c r="H503" s="239">
        <v>36.850999999999999</v>
      </c>
      <c r="I503" s="240"/>
      <c r="J503" s="235"/>
      <c r="K503" s="235"/>
      <c r="L503" s="241"/>
      <c r="M503" s="242"/>
      <c r="N503" s="243"/>
      <c r="O503" s="243"/>
      <c r="P503" s="243"/>
      <c r="Q503" s="243"/>
      <c r="R503" s="243"/>
      <c r="S503" s="243"/>
      <c r="T503" s="244"/>
      <c r="U503" s="13"/>
      <c r="V503" s="13"/>
      <c r="W503" s="13"/>
      <c r="X503" s="13"/>
      <c r="Y503" s="13"/>
      <c r="Z503" s="13"/>
      <c r="AA503" s="13"/>
      <c r="AB503" s="13"/>
      <c r="AC503" s="13"/>
      <c r="AD503" s="13"/>
      <c r="AE503" s="13"/>
      <c r="AT503" s="245" t="s">
        <v>193</v>
      </c>
      <c r="AU503" s="245" t="s">
        <v>86</v>
      </c>
      <c r="AV503" s="13" t="s">
        <v>86</v>
      </c>
      <c r="AW503" s="13" t="s">
        <v>37</v>
      </c>
      <c r="AX503" s="13" t="s">
        <v>83</v>
      </c>
      <c r="AY503" s="245" t="s">
        <v>182</v>
      </c>
    </row>
    <row r="504" s="2" customFormat="1" ht="24.15" customHeight="1">
      <c r="A504" s="42"/>
      <c r="B504" s="43"/>
      <c r="C504" s="216" t="s">
        <v>851</v>
      </c>
      <c r="D504" s="216" t="s">
        <v>184</v>
      </c>
      <c r="E504" s="217" t="s">
        <v>852</v>
      </c>
      <c r="F504" s="218" t="s">
        <v>853</v>
      </c>
      <c r="G504" s="219" t="s">
        <v>187</v>
      </c>
      <c r="H504" s="220">
        <v>74.100999999999999</v>
      </c>
      <c r="I504" s="221"/>
      <c r="J504" s="222">
        <f>ROUND(I504*H504,2)</f>
        <v>0</v>
      </c>
      <c r="K504" s="218" t="s">
        <v>188</v>
      </c>
      <c r="L504" s="48"/>
      <c r="M504" s="223" t="s">
        <v>19</v>
      </c>
      <c r="N504" s="224" t="s">
        <v>47</v>
      </c>
      <c r="O504" s="88"/>
      <c r="P504" s="225">
        <f>O504*H504</f>
        <v>0</v>
      </c>
      <c r="Q504" s="225">
        <v>0.0147</v>
      </c>
      <c r="R504" s="225">
        <f>Q504*H504</f>
        <v>1.0892846999999999</v>
      </c>
      <c r="S504" s="225">
        <v>0</v>
      </c>
      <c r="T504" s="226">
        <f>S504*H504</f>
        <v>0</v>
      </c>
      <c r="U504" s="42"/>
      <c r="V504" s="42"/>
      <c r="W504" s="42"/>
      <c r="X504" s="42"/>
      <c r="Y504" s="42"/>
      <c r="Z504" s="42"/>
      <c r="AA504" s="42"/>
      <c r="AB504" s="42"/>
      <c r="AC504" s="42"/>
      <c r="AD504" s="42"/>
      <c r="AE504" s="42"/>
      <c r="AR504" s="227" t="s">
        <v>189</v>
      </c>
      <c r="AT504" s="227" t="s">
        <v>184</v>
      </c>
      <c r="AU504" s="227" t="s">
        <v>86</v>
      </c>
      <c r="AY504" s="21" t="s">
        <v>182</v>
      </c>
      <c r="BE504" s="228">
        <f>IF(N504="základní",J504,0)</f>
        <v>0</v>
      </c>
      <c r="BF504" s="228">
        <f>IF(N504="snížená",J504,0)</f>
        <v>0</v>
      </c>
      <c r="BG504" s="228">
        <f>IF(N504="zákl. přenesená",J504,0)</f>
        <v>0</v>
      </c>
      <c r="BH504" s="228">
        <f>IF(N504="sníž. přenesená",J504,0)</f>
        <v>0</v>
      </c>
      <c r="BI504" s="228">
        <f>IF(N504="nulová",J504,0)</f>
        <v>0</v>
      </c>
      <c r="BJ504" s="21" t="s">
        <v>83</v>
      </c>
      <c r="BK504" s="228">
        <f>ROUND(I504*H504,2)</f>
        <v>0</v>
      </c>
      <c r="BL504" s="21" t="s">
        <v>189</v>
      </c>
      <c r="BM504" s="227" t="s">
        <v>854</v>
      </c>
    </row>
    <row r="505" s="2" customFormat="1">
      <c r="A505" s="42"/>
      <c r="B505" s="43"/>
      <c r="C505" s="44"/>
      <c r="D505" s="229" t="s">
        <v>191</v>
      </c>
      <c r="E505" s="44"/>
      <c r="F505" s="230" t="s">
        <v>855</v>
      </c>
      <c r="G505" s="44"/>
      <c r="H505" s="44"/>
      <c r="I505" s="231"/>
      <c r="J505" s="44"/>
      <c r="K505" s="44"/>
      <c r="L505" s="48"/>
      <c r="M505" s="232"/>
      <c r="N505" s="233"/>
      <c r="O505" s="88"/>
      <c r="P505" s="88"/>
      <c r="Q505" s="88"/>
      <c r="R505" s="88"/>
      <c r="S505" s="88"/>
      <c r="T505" s="89"/>
      <c r="U505" s="42"/>
      <c r="V505" s="42"/>
      <c r="W505" s="42"/>
      <c r="X505" s="42"/>
      <c r="Y505" s="42"/>
      <c r="Z505" s="42"/>
      <c r="AA505" s="42"/>
      <c r="AB505" s="42"/>
      <c r="AC505" s="42"/>
      <c r="AD505" s="42"/>
      <c r="AE505" s="42"/>
      <c r="AT505" s="21" t="s">
        <v>191</v>
      </c>
      <c r="AU505" s="21" t="s">
        <v>86</v>
      </c>
    </row>
    <row r="506" s="13" customFormat="1">
      <c r="A506" s="13"/>
      <c r="B506" s="234"/>
      <c r="C506" s="235"/>
      <c r="D506" s="236" t="s">
        <v>193</v>
      </c>
      <c r="E506" s="237" t="s">
        <v>19</v>
      </c>
      <c r="F506" s="238" t="s">
        <v>856</v>
      </c>
      <c r="G506" s="235"/>
      <c r="H506" s="239">
        <v>39.223999999999997</v>
      </c>
      <c r="I506" s="240"/>
      <c r="J506" s="235"/>
      <c r="K506" s="235"/>
      <c r="L506" s="241"/>
      <c r="M506" s="242"/>
      <c r="N506" s="243"/>
      <c r="O506" s="243"/>
      <c r="P506" s="243"/>
      <c r="Q506" s="243"/>
      <c r="R506" s="243"/>
      <c r="S506" s="243"/>
      <c r="T506" s="244"/>
      <c r="U506" s="13"/>
      <c r="V506" s="13"/>
      <c r="W506" s="13"/>
      <c r="X506" s="13"/>
      <c r="Y506" s="13"/>
      <c r="Z506" s="13"/>
      <c r="AA506" s="13"/>
      <c r="AB506" s="13"/>
      <c r="AC506" s="13"/>
      <c r="AD506" s="13"/>
      <c r="AE506" s="13"/>
      <c r="AT506" s="245" t="s">
        <v>193</v>
      </c>
      <c r="AU506" s="245" t="s">
        <v>86</v>
      </c>
      <c r="AV506" s="13" t="s">
        <v>86</v>
      </c>
      <c r="AW506" s="13" t="s">
        <v>37</v>
      </c>
      <c r="AX506" s="13" t="s">
        <v>76</v>
      </c>
      <c r="AY506" s="245" t="s">
        <v>182</v>
      </c>
    </row>
    <row r="507" s="13" customFormat="1">
      <c r="A507" s="13"/>
      <c r="B507" s="234"/>
      <c r="C507" s="235"/>
      <c r="D507" s="236" t="s">
        <v>193</v>
      </c>
      <c r="E507" s="237" t="s">
        <v>19</v>
      </c>
      <c r="F507" s="238" t="s">
        <v>857</v>
      </c>
      <c r="G507" s="235"/>
      <c r="H507" s="239">
        <v>34.877000000000002</v>
      </c>
      <c r="I507" s="240"/>
      <c r="J507" s="235"/>
      <c r="K507" s="235"/>
      <c r="L507" s="241"/>
      <c r="M507" s="242"/>
      <c r="N507" s="243"/>
      <c r="O507" s="243"/>
      <c r="P507" s="243"/>
      <c r="Q507" s="243"/>
      <c r="R507" s="243"/>
      <c r="S507" s="243"/>
      <c r="T507" s="244"/>
      <c r="U507" s="13"/>
      <c r="V507" s="13"/>
      <c r="W507" s="13"/>
      <c r="X507" s="13"/>
      <c r="Y507" s="13"/>
      <c r="Z507" s="13"/>
      <c r="AA507" s="13"/>
      <c r="AB507" s="13"/>
      <c r="AC507" s="13"/>
      <c r="AD507" s="13"/>
      <c r="AE507" s="13"/>
      <c r="AT507" s="245" t="s">
        <v>193</v>
      </c>
      <c r="AU507" s="245" t="s">
        <v>86</v>
      </c>
      <c r="AV507" s="13" t="s">
        <v>86</v>
      </c>
      <c r="AW507" s="13" t="s">
        <v>37</v>
      </c>
      <c r="AX507" s="13" t="s">
        <v>76</v>
      </c>
      <c r="AY507" s="245" t="s">
        <v>182</v>
      </c>
    </row>
    <row r="508" s="15" customFormat="1">
      <c r="A508" s="15"/>
      <c r="B508" s="256"/>
      <c r="C508" s="257"/>
      <c r="D508" s="236" t="s">
        <v>193</v>
      </c>
      <c r="E508" s="258" t="s">
        <v>19</v>
      </c>
      <c r="F508" s="259" t="s">
        <v>202</v>
      </c>
      <c r="G508" s="257"/>
      <c r="H508" s="260">
        <v>74.100999999999999</v>
      </c>
      <c r="I508" s="261"/>
      <c r="J508" s="257"/>
      <c r="K508" s="257"/>
      <c r="L508" s="262"/>
      <c r="M508" s="263"/>
      <c r="N508" s="264"/>
      <c r="O508" s="264"/>
      <c r="P508" s="264"/>
      <c r="Q508" s="264"/>
      <c r="R508" s="264"/>
      <c r="S508" s="264"/>
      <c r="T508" s="265"/>
      <c r="U508" s="15"/>
      <c r="V508" s="15"/>
      <c r="W508" s="15"/>
      <c r="X508" s="15"/>
      <c r="Y508" s="15"/>
      <c r="Z508" s="15"/>
      <c r="AA508" s="15"/>
      <c r="AB508" s="15"/>
      <c r="AC508" s="15"/>
      <c r="AD508" s="15"/>
      <c r="AE508" s="15"/>
      <c r="AT508" s="266" t="s">
        <v>193</v>
      </c>
      <c r="AU508" s="266" t="s">
        <v>86</v>
      </c>
      <c r="AV508" s="15" t="s">
        <v>189</v>
      </c>
      <c r="AW508" s="15" t="s">
        <v>37</v>
      </c>
      <c r="AX508" s="15" t="s">
        <v>83</v>
      </c>
      <c r="AY508" s="266" t="s">
        <v>182</v>
      </c>
    </row>
    <row r="509" s="14" customFormat="1">
      <c r="A509" s="14"/>
      <c r="B509" s="246"/>
      <c r="C509" s="247"/>
      <c r="D509" s="236" t="s">
        <v>193</v>
      </c>
      <c r="E509" s="248" t="s">
        <v>19</v>
      </c>
      <c r="F509" s="249" t="s">
        <v>844</v>
      </c>
      <c r="G509" s="247"/>
      <c r="H509" s="248" t="s">
        <v>19</v>
      </c>
      <c r="I509" s="250"/>
      <c r="J509" s="247"/>
      <c r="K509" s="247"/>
      <c r="L509" s="251"/>
      <c r="M509" s="252"/>
      <c r="N509" s="253"/>
      <c r="O509" s="253"/>
      <c r="P509" s="253"/>
      <c r="Q509" s="253"/>
      <c r="R509" s="253"/>
      <c r="S509" s="253"/>
      <c r="T509" s="254"/>
      <c r="U509" s="14"/>
      <c r="V509" s="14"/>
      <c r="W509" s="14"/>
      <c r="X509" s="14"/>
      <c r="Y509" s="14"/>
      <c r="Z509" s="14"/>
      <c r="AA509" s="14"/>
      <c r="AB509" s="14"/>
      <c r="AC509" s="14"/>
      <c r="AD509" s="14"/>
      <c r="AE509" s="14"/>
      <c r="AT509" s="255" t="s">
        <v>193</v>
      </c>
      <c r="AU509" s="255" t="s">
        <v>86</v>
      </c>
      <c r="AV509" s="14" t="s">
        <v>83</v>
      </c>
      <c r="AW509" s="14" t="s">
        <v>37</v>
      </c>
      <c r="AX509" s="14" t="s">
        <v>76</v>
      </c>
      <c r="AY509" s="255" t="s">
        <v>182</v>
      </c>
    </row>
    <row r="510" s="2" customFormat="1" ht="24.15" customHeight="1">
      <c r="A510" s="42"/>
      <c r="B510" s="43"/>
      <c r="C510" s="216" t="s">
        <v>858</v>
      </c>
      <c r="D510" s="216" t="s">
        <v>184</v>
      </c>
      <c r="E510" s="217" t="s">
        <v>859</v>
      </c>
      <c r="F510" s="218" t="s">
        <v>860</v>
      </c>
      <c r="G510" s="219" t="s">
        <v>187</v>
      </c>
      <c r="H510" s="220">
        <v>48.735999999999997</v>
      </c>
      <c r="I510" s="221"/>
      <c r="J510" s="222">
        <f>ROUND(I510*H510,2)</f>
        <v>0</v>
      </c>
      <c r="K510" s="218" t="s">
        <v>188</v>
      </c>
      <c r="L510" s="48"/>
      <c r="M510" s="223" t="s">
        <v>19</v>
      </c>
      <c r="N510" s="224" t="s">
        <v>47</v>
      </c>
      <c r="O510" s="88"/>
      <c r="P510" s="225">
        <f>O510*H510</f>
        <v>0</v>
      </c>
      <c r="Q510" s="225">
        <v>0.018380000000000001</v>
      </c>
      <c r="R510" s="225">
        <f>Q510*H510</f>
        <v>0.89576767999999996</v>
      </c>
      <c r="S510" s="225">
        <v>0</v>
      </c>
      <c r="T510" s="226">
        <f>S510*H510</f>
        <v>0</v>
      </c>
      <c r="U510" s="42"/>
      <c r="V510" s="42"/>
      <c r="W510" s="42"/>
      <c r="X510" s="42"/>
      <c r="Y510" s="42"/>
      <c r="Z510" s="42"/>
      <c r="AA510" s="42"/>
      <c r="AB510" s="42"/>
      <c r="AC510" s="42"/>
      <c r="AD510" s="42"/>
      <c r="AE510" s="42"/>
      <c r="AR510" s="227" t="s">
        <v>189</v>
      </c>
      <c r="AT510" s="227" t="s">
        <v>184</v>
      </c>
      <c r="AU510" s="227" t="s">
        <v>86</v>
      </c>
      <c r="AY510" s="21" t="s">
        <v>182</v>
      </c>
      <c r="BE510" s="228">
        <f>IF(N510="základní",J510,0)</f>
        <v>0</v>
      </c>
      <c r="BF510" s="228">
        <f>IF(N510="snížená",J510,0)</f>
        <v>0</v>
      </c>
      <c r="BG510" s="228">
        <f>IF(N510="zákl. přenesená",J510,0)</f>
        <v>0</v>
      </c>
      <c r="BH510" s="228">
        <f>IF(N510="sníž. přenesená",J510,0)</f>
        <v>0</v>
      </c>
      <c r="BI510" s="228">
        <f>IF(N510="nulová",J510,0)</f>
        <v>0</v>
      </c>
      <c r="BJ510" s="21" t="s">
        <v>83</v>
      </c>
      <c r="BK510" s="228">
        <f>ROUND(I510*H510,2)</f>
        <v>0</v>
      </c>
      <c r="BL510" s="21" t="s">
        <v>189</v>
      </c>
      <c r="BM510" s="227" t="s">
        <v>861</v>
      </c>
    </row>
    <row r="511" s="2" customFormat="1">
      <c r="A511" s="42"/>
      <c r="B511" s="43"/>
      <c r="C511" s="44"/>
      <c r="D511" s="229" t="s">
        <v>191</v>
      </c>
      <c r="E511" s="44"/>
      <c r="F511" s="230" t="s">
        <v>862</v>
      </c>
      <c r="G511" s="44"/>
      <c r="H511" s="44"/>
      <c r="I511" s="231"/>
      <c r="J511" s="44"/>
      <c r="K511" s="44"/>
      <c r="L511" s="48"/>
      <c r="M511" s="232"/>
      <c r="N511" s="233"/>
      <c r="O511" s="88"/>
      <c r="P511" s="88"/>
      <c r="Q511" s="88"/>
      <c r="R511" s="88"/>
      <c r="S511" s="88"/>
      <c r="T511" s="89"/>
      <c r="U511" s="42"/>
      <c r="V511" s="42"/>
      <c r="W511" s="42"/>
      <c r="X511" s="42"/>
      <c r="Y511" s="42"/>
      <c r="Z511" s="42"/>
      <c r="AA511" s="42"/>
      <c r="AB511" s="42"/>
      <c r="AC511" s="42"/>
      <c r="AD511" s="42"/>
      <c r="AE511" s="42"/>
      <c r="AT511" s="21" t="s">
        <v>191</v>
      </c>
      <c r="AU511" s="21" t="s">
        <v>86</v>
      </c>
    </row>
    <row r="512" s="14" customFormat="1">
      <c r="A512" s="14"/>
      <c r="B512" s="246"/>
      <c r="C512" s="247"/>
      <c r="D512" s="236" t="s">
        <v>193</v>
      </c>
      <c r="E512" s="248" t="s">
        <v>19</v>
      </c>
      <c r="F512" s="249" t="s">
        <v>839</v>
      </c>
      <c r="G512" s="247"/>
      <c r="H512" s="248" t="s">
        <v>19</v>
      </c>
      <c r="I512" s="250"/>
      <c r="J512" s="247"/>
      <c r="K512" s="247"/>
      <c r="L512" s="251"/>
      <c r="M512" s="252"/>
      <c r="N512" s="253"/>
      <c r="O512" s="253"/>
      <c r="P512" s="253"/>
      <c r="Q512" s="253"/>
      <c r="R512" s="253"/>
      <c r="S512" s="253"/>
      <c r="T512" s="254"/>
      <c r="U512" s="14"/>
      <c r="V512" s="14"/>
      <c r="W512" s="14"/>
      <c r="X512" s="14"/>
      <c r="Y512" s="14"/>
      <c r="Z512" s="14"/>
      <c r="AA512" s="14"/>
      <c r="AB512" s="14"/>
      <c r="AC512" s="14"/>
      <c r="AD512" s="14"/>
      <c r="AE512" s="14"/>
      <c r="AT512" s="255" t="s">
        <v>193</v>
      </c>
      <c r="AU512" s="255" t="s">
        <v>86</v>
      </c>
      <c r="AV512" s="14" t="s">
        <v>83</v>
      </c>
      <c r="AW512" s="14" t="s">
        <v>37</v>
      </c>
      <c r="AX512" s="14" t="s">
        <v>76</v>
      </c>
      <c r="AY512" s="255" t="s">
        <v>182</v>
      </c>
    </row>
    <row r="513" s="13" customFormat="1">
      <c r="A513" s="13"/>
      <c r="B513" s="234"/>
      <c r="C513" s="235"/>
      <c r="D513" s="236" t="s">
        <v>193</v>
      </c>
      <c r="E513" s="237" t="s">
        <v>19</v>
      </c>
      <c r="F513" s="238" t="s">
        <v>863</v>
      </c>
      <c r="G513" s="235"/>
      <c r="H513" s="239">
        <v>74.753</v>
      </c>
      <c r="I513" s="240"/>
      <c r="J513" s="235"/>
      <c r="K513" s="235"/>
      <c r="L513" s="241"/>
      <c r="M513" s="242"/>
      <c r="N513" s="243"/>
      <c r="O513" s="243"/>
      <c r="P513" s="243"/>
      <c r="Q513" s="243"/>
      <c r="R513" s="243"/>
      <c r="S513" s="243"/>
      <c r="T513" s="244"/>
      <c r="U513" s="13"/>
      <c r="V513" s="13"/>
      <c r="W513" s="13"/>
      <c r="X513" s="13"/>
      <c r="Y513" s="13"/>
      <c r="Z513" s="13"/>
      <c r="AA513" s="13"/>
      <c r="AB513" s="13"/>
      <c r="AC513" s="13"/>
      <c r="AD513" s="13"/>
      <c r="AE513" s="13"/>
      <c r="AT513" s="245" t="s">
        <v>193</v>
      </c>
      <c r="AU513" s="245" t="s">
        <v>86</v>
      </c>
      <c r="AV513" s="13" t="s">
        <v>86</v>
      </c>
      <c r="AW513" s="13" t="s">
        <v>37</v>
      </c>
      <c r="AX513" s="13" t="s">
        <v>76</v>
      </c>
      <c r="AY513" s="245" t="s">
        <v>182</v>
      </c>
    </row>
    <row r="514" s="13" customFormat="1">
      <c r="A514" s="13"/>
      <c r="B514" s="234"/>
      <c r="C514" s="235"/>
      <c r="D514" s="236" t="s">
        <v>193</v>
      </c>
      <c r="E514" s="237" t="s">
        <v>19</v>
      </c>
      <c r="F514" s="238" t="s">
        <v>864</v>
      </c>
      <c r="G514" s="235"/>
      <c r="H514" s="239">
        <v>4.6840000000000002</v>
      </c>
      <c r="I514" s="240"/>
      <c r="J514" s="235"/>
      <c r="K514" s="235"/>
      <c r="L514" s="241"/>
      <c r="M514" s="242"/>
      <c r="N514" s="243"/>
      <c r="O514" s="243"/>
      <c r="P514" s="243"/>
      <c r="Q514" s="243"/>
      <c r="R514" s="243"/>
      <c r="S514" s="243"/>
      <c r="T514" s="244"/>
      <c r="U514" s="13"/>
      <c r="V514" s="13"/>
      <c r="W514" s="13"/>
      <c r="X514" s="13"/>
      <c r="Y514" s="13"/>
      <c r="Z514" s="13"/>
      <c r="AA514" s="13"/>
      <c r="AB514" s="13"/>
      <c r="AC514" s="13"/>
      <c r="AD514" s="13"/>
      <c r="AE514" s="13"/>
      <c r="AT514" s="245" t="s">
        <v>193</v>
      </c>
      <c r="AU514" s="245" t="s">
        <v>86</v>
      </c>
      <c r="AV514" s="13" t="s">
        <v>86</v>
      </c>
      <c r="AW514" s="13" t="s">
        <v>37</v>
      </c>
      <c r="AX514" s="13" t="s">
        <v>76</v>
      </c>
      <c r="AY514" s="245" t="s">
        <v>182</v>
      </c>
    </row>
    <row r="515" s="13" customFormat="1">
      <c r="A515" s="13"/>
      <c r="B515" s="234"/>
      <c r="C515" s="235"/>
      <c r="D515" s="236" t="s">
        <v>193</v>
      </c>
      <c r="E515" s="237" t="s">
        <v>19</v>
      </c>
      <c r="F515" s="238" t="s">
        <v>865</v>
      </c>
      <c r="G515" s="235"/>
      <c r="H515" s="239">
        <v>-47.603999999999999</v>
      </c>
      <c r="I515" s="240"/>
      <c r="J515" s="235"/>
      <c r="K515" s="235"/>
      <c r="L515" s="241"/>
      <c r="M515" s="242"/>
      <c r="N515" s="243"/>
      <c r="O515" s="243"/>
      <c r="P515" s="243"/>
      <c r="Q515" s="243"/>
      <c r="R515" s="243"/>
      <c r="S515" s="243"/>
      <c r="T515" s="244"/>
      <c r="U515" s="13"/>
      <c r="V515" s="13"/>
      <c r="W515" s="13"/>
      <c r="X515" s="13"/>
      <c r="Y515" s="13"/>
      <c r="Z515" s="13"/>
      <c r="AA515" s="13"/>
      <c r="AB515" s="13"/>
      <c r="AC515" s="13"/>
      <c r="AD515" s="13"/>
      <c r="AE515" s="13"/>
      <c r="AT515" s="245" t="s">
        <v>193</v>
      </c>
      <c r="AU515" s="245" t="s">
        <v>86</v>
      </c>
      <c r="AV515" s="13" t="s">
        <v>86</v>
      </c>
      <c r="AW515" s="13" t="s">
        <v>37</v>
      </c>
      <c r="AX515" s="13" t="s">
        <v>76</v>
      </c>
      <c r="AY515" s="245" t="s">
        <v>182</v>
      </c>
    </row>
    <row r="516" s="14" customFormat="1">
      <c r="A516" s="14"/>
      <c r="B516" s="246"/>
      <c r="C516" s="247"/>
      <c r="D516" s="236" t="s">
        <v>193</v>
      </c>
      <c r="E516" s="248" t="s">
        <v>19</v>
      </c>
      <c r="F516" s="249" t="s">
        <v>866</v>
      </c>
      <c r="G516" s="247"/>
      <c r="H516" s="248" t="s">
        <v>19</v>
      </c>
      <c r="I516" s="250"/>
      <c r="J516" s="247"/>
      <c r="K516" s="247"/>
      <c r="L516" s="251"/>
      <c r="M516" s="252"/>
      <c r="N516" s="253"/>
      <c r="O516" s="253"/>
      <c r="P516" s="253"/>
      <c r="Q516" s="253"/>
      <c r="R516" s="253"/>
      <c r="S516" s="253"/>
      <c r="T516" s="254"/>
      <c r="U516" s="14"/>
      <c r="V516" s="14"/>
      <c r="W516" s="14"/>
      <c r="X516" s="14"/>
      <c r="Y516" s="14"/>
      <c r="Z516" s="14"/>
      <c r="AA516" s="14"/>
      <c r="AB516" s="14"/>
      <c r="AC516" s="14"/>
      <c r="AD516" s="14"/>
      <c r="AE516" s="14"/>
      <c r="AT516" s="255" t="s">
        <v>193</v>
      </c>
      <c r="AU516" s="255" t="s">
        <v>86</v>
      </c>
      <c r="AV516" s="14" t="s">
        <v>83</v>
      </c>
      <c r="AW516" s="14" t="s">
        <v>37</v>
      </c>
      <c r="AX516" s="14" t="s">
        <v>76</v>
      </c>
      <c r="AY516" s="255" t="s">
        <v>182</v>
      </c>
    </row>
    <row r="517" s="13" customFormat="1">
      <c r="A517" s="13"/>
      <c r="B517" s="234"/>
      <c r="C517" s="235"/>
      <c r="D517" s="236" t="s">
        <v>193</v>
      </c>
      <c r="E517" s="237" t="s">
        <v>19</v>
      </c>
      <c r="F517" s="238" t="s">
        <v>867</v>
      </c>
      <c r="G517" s="235"/>
      <c r="H517" s="239">
        <v>49.865000000000002</v>
      </c>
      <c r="I517" s="240"/>
      <c r="J517" s="235"/>
      <c r="K517" s="235"/>
      <c r="L517" s="241"/>
      <c r="M517" s="242"/>
      <c r="N517" s="243"/>
      <c r="O517" s="243"/>
      <c r="P517" s="243"/>
      <c r="Q517" s="243"/>
      <c r="R517" s="243"/>
      <c r="S517" s="243"/>
      <c r="T517" s="244"/>
      <c r="U517" s="13"/>
      <c r="V517" s="13"/>
      <c r="W517" s="13"/>
      <c r="X517" s="13"/>
      <c r="Y517" s="13"/>
      <c r="Z517" s="13"/>
      <c r="AA517" s="13"/>
      <c r="AB517" s="13"/>
      <c r="AC517" s="13"/>
      <c r="AD517" s="13"/>
      <c r="AE517" s="13"/>
      <c r="AT517" s="245" t="s">
        <v>193</v>
      </c>
      <c r="AU517" s="245" t="s">
        <v>86</v>
      </c>
      <c r="AV517" s="13" t="s">
        <v>86</v>
      </c>
      <c r="AW517" s="13" t="s">
        <v>37</v>
      </c>
      <c r="AX517" s="13" t="s">
        <v>76</v>
      </c>
      <c r="AY517" s="245" t="s">
        <v>182</v>
      </c>
    </row>
    <row r="518" s="13" customFormat="1">
      <c r="A518" s="13"/>
      <c r="B518" s="234"/>
      <c r="C518" s="235"/>
      <c r="D518" s="236" t="s">
        <v>193</v>
      </c>
      <c r="E518" s="237" t="s">
        <v>19</v>
      </c>
      <c r="F518" s="238" t="s">
        <v>868</v>
      </c>
      <c r="G518" s="235"/>
      <c r="H518" s="239">
        <v>-36.722000000000001</v>
      </c>
      <c r="I518" s="240"/>
      <c r="J518" s="235"/>
      <c r="K518" s="235"/>
      <c r="L518" s="241"/>
      <c r="M518" s="242"/>
      <c r="N518" s="243"/>
      <c r="O518" s="243"/>
      <c r="P518" s="243"/>
      <c r="Q518" s="243"/>
      <c r="R518" s="243"/>
      <c r="S518" s="243"/>
      <c r="T518" s="244"/>
      <c r="U518" s="13"/>
      <c r="V518" s="13"/>
      <c r="W518" s="13"/>
      <c r="X518" s="13"/>
      <c r="Y518" s="13"/>
      <c r="Z518" s="13"/>
      <c r="AA518" s="13"/>
      <c r="AB518" s="13"/>
      <c r="AC518" s="13"/>
      <c r="AD518" s="13"/>
      <c r="AE518" s="13"/>
      <c r="AT518" s="245" t="s">
        <v>193</v>
      </c>
      <c r="AU518" s="245" t="s">
        <v>86</v>
      </c>
      <c r="AV518" s="13" t="s">
        <v>86</v>
      </c>
      <c r="AW518" s="13" t="s">
        <v>37</v>
      </c>
      <c r="AX518" s="13" t="s">
        <v>76</v>
      </c>
      <c r="AY518" s="245" t="s">
        <v>182</v>
      </c>
    </row>
    <row r="519" s="13" customFormat="1">
      <c r="A519" s="13"/>
      <c r="B519" s="234"/>
      <c r="C519" s="235"/>
      <c r="D519" s="236" t="s">
        <v>193</v>
      </c>
      <c r="E519" s="237" t="s">
        <v>19</v>
      </c>
      <c r="F519" s="238" t="s">
        <v>843</v>
      </c>
      <c r="G519" s="235"/>
      <c r="H519" s="239">
        <v>3.7599999999999998</v>
      </c>
      <c r="I519" s="240"/>
      <c r="J519" s="235"/>
      <c r="K519" s="235"/>
      <c r="L519" s="241"/>
      <c r="M519" s="242"/>
      <c r="N519" s="243"/>
      <c r="O519" s="243"/>
      <c r="P519" s="243"/>
      <c r="Q519" s="243"/>
      <c r="R519" s="243"/>
      <c r="S519" s="243"/>
      <c r="T519" s="244"/>
      <c r="U519" s="13"/>
      <c r="V519" s="13"/>
      <c r="W519" s="13"/>
      <c r="X519" s="13"/>
      <c r="Y519" s="13"/>
      <c r="Z519" s="13"/>
      <c r="AA519" s="13"/>
      <c r="AB519" s="13"/>
      <c r="AC519" s="13"/>
      <c r="AD519" s="13"/>
      <c r="AE519" s="13"/>
      <c r="AT519" s="245" t="s">
        <v>193</v>
      </c>
      <c r="AU519" s="245" t="s">
        <v>86</v>
      </c>
      <c r="AV519" s="13" t="s">
        <v>86</v>
      </c>
      <c r="AW519" s="13" t="s">
        <v>37</v>
      </c>
      <c r="AX519" s="13" t="s">
        <v>76</v>
      </c>
      <c r="AY519" s="245" t="s">
        <v>182</v>
      </c>
    </row>
    <row r="520" s="15" customFormat="1">
      <c r="A520" s="15"/>
      <c r="B520" s="256"/>
      <c r="C520" s="257"/>
      <c r="D520" s="236" t="s">
        <v>193</v>
      </c>
      <c r="E520" s="258" t="s">
        <v>19</v>
      </c>
      <c r="F520" s="259" t="s">
        <v>202</v>
      </c>
      <c r="G520" s="257"/>
      <c r="H520" s="260">
        <v>48.735999999999997</v>
      </c>
      <c r="I520" s="261"/>
      <c r="J520" s="257"/>
      <c r="K520" s="257"/>
      <c r="L520" s="262"/>
      <c r="M520" s="263"/>
      <c r="N520" s="264"/>
      <c r="O520" s="264"/>
      <c r="P520" s="264"/>
      <c r="Q520" s="264"/>
      <c r="R520" s="264"/>
      <c r="S520" s="264"/>
      <c r="T520" s="265"/>
      <c r="U520" s="15"/>
      <c r="V520" s="15"/>
      <c r="W520" s="15"/>
      <c r="X520" s="15"/>
      <c r="Y520" s="15"/>
      <c r="Z520" s="15"/>
      <c r="AA520" s="15"/>
      <c r="AB520" s="15"/>
      <c r="AC520" s="15"/>
      <c r="AD520" s="15"/>
      <c r="AE520" s="15"/>
      <c r="AT520" s="266" t="s">
        <v>193</v>
      </c>
      <c r="AU520" s="266" t="s">
        <v>86</v>
      </c>
      <c r="AV520" s="15" t="s">
        <v>189</v>
      </c>
      <c r="AW520" s="15" t="s">
        <v>37</v>
      </c>
      <c r="AX520" s="15" t="s">
        <v>83</v>
      </c>
      <c r="AY520" s="266" t="s">
        <v>182</v>
      </c>
    </row>
    <row r="521" s="14" customFormat="1">
      <c r="A521" s="14"/>
      <c r="B521" s="246"/>
      <c r="C521" s="247"/>
      <c r="D521" s="236" t="s">
        <v>193</v>
      </c>
      <c r="E521" s="248" t="s">
        <v>19</v>
      </c>
      <c r="F521" s="249" t="s">
        <v>844</v>
      </c>
      <c r="G521" s="247"/>
      <c r="H521" s="248" t="s">
        <v>19</v>
      </c>
      <c r="I521" s="250"/>
      <c r="J521" s="247"/>
      <c r="K521" s="247"/>
      <c r="L521" s="251"/>
      <c r="M521" s="252"/>
      <c r="N521" s="253"/>
      <c r="O521" s="253"/>
      <c r="P521" s="253"/>
      <c r="Q521" s="253"/>
      <c r="R521" s="253"/>
      <c r="S521" s="253"/>
      <c r="T521" s="254"/>
      <c r="U521" s="14"/>
      <c r="V521" s="14"/>
      <c r="W521" s="14"/>
      <c r="X521" s="14"/>
      <c r="Y521" s="14"/>
      <c r="Z521" s="14"/>
      <c r="AA521" s="14"/>
      <c r="AB521" s="14"/>
      <c r="AC521" s="14"/>
      <c r="AD521" s="14"/>
      <c r="AE521" s="14"/>
      <c r="AT521" s="255" t="s">
        <v>193</v>
      </c>
      <c r="AU521" s="255" t="s">
        <v>86</v>
      </c>
      <c r="AV521" s="14" t="s">
        <v>83</v>
      </c>
      <c r="AW521" s="14" t="s">
        <v>37</v>
      </c>
      <c r="AX521" s="14" t="s">
        <v>76</v>
      </c>
      <c r="AY521" s="255" t="s">
        <v>182</v>
      </c>
    </row>
    <row r="522" s="2" customFormat="1" ht="16.5" customHeight="1">
      <c r="A522" s="42"/>
      <c r="B522" s="43"/>
      <c r="C522" s="216" t="s">
        <v>869</v>
      </c>
      <c r="D522" s="216" t="s">
        <v>184</v>
      </c>
      <c r="E522" s="217" t="s">
        <v>870</v>
      </c>
      <c r="F522" s="218" t="s">
        <v>871</v>
      </c>
      <c r="G522" s="219" t="s">
        <v>187</v>
      </c>
      <c r="H522" s="220">
        <v>154.53200000000001</v>
      </c>
      <c r="I522" s="221"/>
      <c r="J522" s="222">
        <f>ROUND(I522*H522,2)</f>
        <v>0</v>
      </c>
      <c r="K522" s="218" t="s">
        <v>19</v>
      </c>
      <c r="L522" s="48"/>
      <c r="M522" s="223" t="s">
        <v>19</v>
      </c>
      <c r="N522" s="224" t="s">
        <v>47</v>
      </c>
      <c r="O522" s="88"/>
      <c r="P522" s="225">
        <f>O522*H522</f>
        <v>0</v>
      </c>
      <c r="Q522" s="225">
        <v>0.0055199999999999997</v>
      </c>
      <c r="R522" s="225">
        <f>Q522*H522</f>
        <v>0.85301663999999999</v>
      </c>
      <c r="S522" s="225">
        <v>0</v>
      </c>
      <c r="T522" s="226">
        <f>S522*H522</f>
        <v>0</v>
      </c>
      <c r="U522" s="42"/>
      <c r="V522" s="42"/>
      <c r="W522" s="42"/>
      <c r="X522" s="42"/>
      <c r="Y522" s="42"/>
      <c r="Z522" s="42"/>
      <c r="AA522" s="42"/>
      <c r="AB522" s="42"/>
      <c r="AC522" s="42"/>
      <c r="AD522" s="42"/>
      <c r="AE522" s="42"/>
      <c r="AR522" s="227" t="s">
        <v>189</v>
      </c>
      <c r="AT522" s="227" t="s">
        <v>184</v>
      </c>
      <c r="AU522" s="227" t="s">
        <v>86</v>
      </c>
      <c r="AY522" s="21" t="s">
        <v>182</v>
      </c>
      <c r="BE522" s="228">
        <f>IF(N522="základní",J522,0)</f>
        <v>0</v>
      </c>
      <c r="BF522" s="228">
        <f>IF(N522="snížená",J522,0)</f>
        <v>0</v>
      </c>
      <c r="BG522" s="228">
        <f>IF(N522="zákl. přenesená",J522,0)</f>
        <v>0</v>
      </c>
      <c r="BH522" s="228">
        <f>IF(N522="sníž. přenesená",J522,0)</f>
        <v>0</v>
      </c>
      <c r="BI522" s="228">
        <f>IF(N522="nulová",J522,0)</f>
        <v>0</v>
      </c>
      <c r="BJ522" s="21" t="s">
        <v>83</v>
      </c>
      <c r="BK522" s="228">
        <f>ROUND(I522*H522,2)</f>
        <v>0</v>
      </c>
      <c r="BL522" s="21" t="s">
        <v>189</v>
      </c>
      <c r="BM522" s="227" t="s">
        <v>872</v>
      </c>
    </row>
    <row r="523" s="13" customFormat="1">
      <c r="A523" s="13"/>
      <c r="B523" s="234"/>
      <c r="C523" s="235"/>
      <c r="D523" s="236" t="s">
        <v>193</v>
      </c>
      <c r="E523" s="237" t="s">
        <v>19</v>
      </c>
      <c r="F523" s="238" t="s">
        <v>873</v>
      </c>
      <c r="G523" s="235"/>
      <c r="H523" s="239">
        <v>154.53200000000001</v>
      </c>
      <c r="I523" s="240"/>
      <c r="J523" s="235"/>
      <c r="K523" s="235"/>
      <c r="L523" s="241"/>
      <c r="M523" s="242"/>
      <c r="N523" s="243"/>
      <c r="O523" s="243"/>
      <c r="P523" s="243"/>
      <c r="Q523" s="243"/>
      <c r="R523" s="243"/>
      <c r="S523" s="243"/>
      <c r="T523" s="244"/>
      <c r="U523" s="13"/>
      <c r="V523" s="13"/>
      <c r="W523" s="13"/>
      <c r="X523" s="13"/>
      <c r="Y523" s="13"/>
      <c r="Z523" s="13"/>
      <c r="AA523" s="13"/>
      <c r="AB523" s="13"/>
      <c r="AC523" s="13"/>
      <c r="AD523" s="13"/>
      <c r="AE523" s="13"/>
      <c r="AT523" s="245" t="s">
        <v>193</v>
      </c>
      <c r="AU523" s="245" t="s">
        <v>86</v>
      </c>
      <c r="AV523" s="13" t="s">
        <v>86</v>
      </c>
      <c r="AW523" s="13" t="s">
        <v>37</v>
      </c>
      <c r="AX523" s="13" t="s">
        <v>83</v>
      </c>
      <c r="AY523" s="245" t="s">
        <v>182</v>
      </c>
    </row>
    <row r="524" s="2" customFormat="1" ht="24.15" customHeight="1">
      <c r="A524" s="42"/>
      <c r="B524" s="43"/>
      <c r="C524" s="216" t="s">
        <v>874</v>
      </c>
      <c r="D524" s="216" t="s">
        <v>184</v>
      </c>
      <c r="E524" s="217" t="s">
        <v>875</v>
      </c>
      <c r="F524" s="218" t="s">
        <v>876</v>
      </c>
      <c r="G524" s="219" t="s">
        <v>187</v>
      </c>
      <c r="H524" s="220">
        <v>419.07799999999997</v>
      </c>
      <c r="I524" s="221"/>
      <c r="J524" s="222">
        <f>ROUND(I524*H524,2)</f>
        <v>0</v>
      </c>
      <c r="K524" s="218" t="s">
        <v>188</v>
      </c>
      <c r="L524" s="48"/>
      <c r="M524" s="223" t="s">
        <v>19</v>
      </c>
      <c r="N524" s="224" t="s">
        <v>47</v>
      </c>
      <c r="O524" s="88"/>
      <c r="P524" s="225">
        <f>O524*H524</f>
        <v>0</v>
      </c>
      <c r="Q524" s="225">
        <v>0.0080000000000000002</v>
      </c>
      <c r="R524" s="225">
        <f>Q524*H524</f>
        <v>3.352624</v>
      </c>
      <c r="S524" s="225">
        <v>0</v>
      </c>
      <c r="T524" s="226">
        <f>S524*H524</f>
        <v>0</v>
      </c>
      <c r="U524" s="42"/>
      <c r="V524" s="42"/>
      <c r="W524" s="42"/>
      <c r="X524" s="42"/>
      <c r="Y524" s="42"/>
      <c r="Z524" s="42"/>
      <c r="AA524" s="42"/>
      <c r="AB524" s="42"/>
      <c r="AC524" s="42"/>
      <c r="AD524" s="42"/>
      <c r="AE524" s="42"/>
      <c r="AR524" s="227" t="s">
        <v>189</v>
      </c>
      <c r="AT524" s="227" t="s">
        <v>184</v>
      </c>
      <c r="AU524" s="227" t="s">
        <v>86</v>
      </c>
      <c r="AY524" s="21" t="s">
        <v>182</v>
      </c>
      <c r="BE524" s="228">
        <f>IF(N524="základní",J524,0)</f>
        <v>0</v>
      </c>
      <c r="BF524" s="228">
        <f>IF(N524="snížená",J524,0)</f>
        <v>0</v>
      </c>
      <c r="BG524" s="228">
        <f>IF(N524="zákl. přenesená",J524,0)</f>
        <v>0</v>
      </c>
      <c r="BH524" s="228">
        <f>IF(N524="sníž. přenesená",J524,0)</f>
        <v>0</v>
      </c>
      <c r="BI524" s="228">
        <f>IF(N524="nulová",J524,0)</f>
        <v>0</v>
      </c>
      <c r="BJ524" s="21" t="s">
        <v>83</v>
      </c>
      <c r="BK524" s="228">
        <f>ROUND(I524*H524,2)</f>
        <v>0</v>
      </c>
      <c r="BL524" s="21" t="s">
        <v>189</v>
      </c>
      <c r="BM524" s="227" t="s">
        <v>877</v>
      </c>
    </row>
    <row r="525" s="2" customFormat="1">
      <c r="A525" s="42"/>
      <c r="B525" s="43"/>
      <c r="C525" s="44"/>
      <c r="D525" s="229" t="s">
        <v>191</v>
      </c>
      <c r="E525" s="44"/>
      <c r="F525" s="230" t="s">
        <v>878</v>
      </c>
      <c r="G525" s="44"/>
      <c r="H525" s="44"/>
      <c r="I525" s="231"/>
      <c r="J525" s="44"/>
      <c r="K525" s="44"/>
      <c r="L525" s="48"/>
      <c r="M525" s="232"/>
      <c r="N525" s="233"/>
      <c r="O525" s="88"/>
      <c r="P525" s="88"/>
      <c r="Q525" s="88"/>
      <c r="R525" s="88"/>
      <c r="S525" s="88"/>
      <c r="T525" s="89"/>
      <c r="U525" s="42"/>
      <c r="V525" s="42"/>
      <c r="W525" s="42"/>
      <c r="X525" s="42"/>
      <c r="Y525" s="42"/>
      <c r="Z525" s="42"/>
      <c r="AA525" s="42"/>
      <c r="AB525" s="42"/>
      <c r="AC525" s="42"/>
      <c r="AD525" s="42"/>
      <c r="AE525" s="42"/>
      <c r="AT525" s="21" t="s">
        <v>191</v>
      </c>
      <c r="AU525" s="21" t="s">
        <v>86</v>
      </c>
    </row>
    <row r="526" s="13" customFormat="1">
      <c r="A526" s="13"/>
      <c r="B526" s="234"/>
      <c r="C526" s="235"/>
      <c r="D526" s="236" t="s">
        <v>193</v>
      </c>
      <c r="E526" s="237" t="s">
        <v>19</v>
      </c>
      <c r="F526" s="238" t="s">
        <v>879</v>
      </c>
      <c r="G526" s="235"/>
      <c r="H526" s="239">
        <v>169.27600000000001</v>
      </c>
      <c r="I526" s="240"/>
      <c r="J526" s="235"/>
      <c r="K526" s="235"/>
      <c r="L526" s="241"/>
      <c r="M526" s="242"/>
      <c r="N526" s="243"/>
      <c r="O526" s="243"/>
      <c r="P526" s="243"/>
      <c r="Q526" s="243"/>
      <c r="R526" s="243"/>
      <c r="S526" s="243"/>
      <c r="T526" s="244"/>
      <c r="U526" s="13"/>
      <c r="V526" s="13"/>
      <c r="W526" s="13"/>
      <c r="X526" s="13"/>
      <c r="Y526" s="13"/>
      <c r="Z526" s="13"/>
      <c r="AA526" s="13"/>
      <c r="AB526" s="13"/>
      <c r="AC526" s="13"/>
      <c r="AD526" s="13"/>
      <c r="AE526" s="13"/>
      <c r="AT526" s="245" t="s">
        <v>193</v>
      </c>
      <c r="AU526" s="245" t="s">
        <v>86</v>
      </c>
      <c r="AV526" s="13" t="s">
        <v>86</v>
      </c>
      <c r="AW526" s="13" t="s">
        <v>37</v>
      </c>
      <c r="AX526" s="13" t="s">
        <v>76</v>
      </c>
      <c r="AY526" s="245" t="s">
        <v>182</v>
      </c>
    </row>
    <row r="527" s="13" customFormat="1">
      <c r="A527" s="13"/>
      <c r="B527" s="234"/>
      <c r="C527" s="235"/>
      <c r="D527" s="236" t="s">
        <v>193</v>
      </c>
      <c r="E527" s="237" t="s">
        <v>19</v>
      </c>
      <c r="F527" s="238" t="s">
        <v>880</v>
      </c>
      <c r="G527" s="235"/>
      <c r="H527" s="239">
        <v>68.760000000000005</v>
      </c>
      <c r="I527" s="240"/>
      <c r="J527" s="235"/>
      <c r="K527" s="235"/>
      <c r="L527" s="241"/>
      <c r="M527" s="242"/>
      <c r="N527" s="243"/>
      <c r="O527" s="243"/>
      <c r="P527" s="243"/>
      <c r="Q527" s="243"/>
      <c r="R527" s="243"/>
      <c r="S527" s="243"/>
      <c r="T527" s="244"/>
      <c r="U527" s="13"/>
      <c r="V527" s="13"/>
      <c r="W527" s="13"/>
      <c r="X527" s="13"/>
      <c r="Y527" s="13"/>
      <c r="Z527" s="13"/>
      <c r="AA527" s="13"/>
      <c r="AB527" s="13"/>
      <c r="AC527" s="13"/>
      <c r="AD527" s="13"/>
      <c r="AE527" s="13"/>
      <c r="AT527" s="245" t="s">
        <v>193</v>
      </c>
      <c r="AU527" s="245" t="s">
        <v>86</v>
      </c>
      <c r="AV527" s="13" t="s">
        <v>86</v>
      </c>
      <c r="AW527" s="13" t="s">
        <v>37</v>
      </c>
      <c r="AX527" s="13" t="s">
        <v>76</v>
      </c>
      <c r="AY527" s="245" t="s">
        <v>182</v>
      </c>
    </row>
    <row r="528" s="13" customFormat="1">
      <c r="A528" s="13"/>
      <c r="B528" s="234"/>
      <c r="C528" s="235"/>
      <c r="D528" s="236" t="s">
        <v>193</v>
      </c>
      <c r="E528" s="237" t="s">
        <v>19</v>
      </c>
      <c r="F528" s="238" t="s">
        <v>881</v>
      </c>
      <c r="G528" s="235"/>
      <c r="H528" s="239">
        <v>160.351</v>
      </c>
      <c r="I528" s="240"/>
      <c r="J528" s="235"/>
      <c r="K528" s="235"/>
      <c r="L528" s="241"/>
      <c r="M528" s="242"/>
      <c r="N528" s="243"/>
      <c r="O528" s="243"/>
      <c r="P528" s="243"/>
      <c r="Q528" s="243"/>
      <c r="R528" s="243"/>
      <c r="S528" s="243"/>
      <c r="T528" s="244"/>
      <c r="U528" s="13"/>
      <c r="V528" s="13"/>
      <c r="W528" s="13"/>
      <c r="X528" s="13"/>
      <c r="Y528" s="13"/>
      <c r="Z528" s="13"/>
      <c r="AA528" s="13"/>
      <c r="AB528" s="13"/>
      <c r="AC528" s="13"/>
      <c r="AD528" s="13"/>
      <c r="AE528" s="13"/>
      <c r="AT528" s="245" t="s">
        <v>193</v>
      </c>
      <c r="AU528" s="245" t="s">
        <v>86</v>
      </c>
      <c r="AV528" s="13" t="s">
        <v>86</v>
      </c>
      <c r="AW528" s="13" t="s">
        <v>37</v>
      </c>
      <c r="AX528" s="13" t="s">
        <v>76</v>
      </c>
      <c r="AY528" s="245" t="s">
        <v>182</v>
      </c>
    </row>
    <row r="529" s="13" customFormat="1">
      <c r="A529" s="13"/>
      <c r="B529" s="234"/>
      <c r="C529" s="235"/>
      <c r="D529" s="236" t="s">
        <v>193</v>
      </c>
      <c r="E529" s="237" t="s">
        <v>19</v>
      </c>
      <c r="F529" s="238" t="s">
        <v>688</v>
      </c>
      <c r="G529" s="235"/>
      <c r="H529" s="239">
        <v>19.190999999999999</v>
      </c>
      <c r="I529" s="240"/>
      <c r="J529" s="235"/>
      <c r="K529" s="235"/>
      <c r="L529" s="241"/>
      <c r="M529" s="242"/>
      <c r="N529" s="243"/>
      <c r="O529" s="243"/>
      <c r="P529" s="243"/>
      <c r="Q529" s="243"/>
      <c r="R529" s="243"/>
      <c r="S529" s="243"/>
      <c r="T529" s="244"/>
      <c r="U529" s="13"/>
      <c r="V529" s="13"/>
      <c r="W529" s="13"/>
      <c r="X529" s="13"/>
      <c r="Y529" s="13"/>
      <c r="Z529" s="13"/>
      <c r="AA529" s="13"/>
      <c r="AB529" s="13"/>
      <c r="AC529" s="13"/>
      <c r="AD529" s="13"/>
      <c r="AE529" s="13"/>
      <c r="AT529" s="245" t="s">
        <v>193</v>
      </c>
      <c r="AU529" s="245" t="s">
        <v>86</v>
      </c>
      <c r="AV529" s="13" t="s">
        <v>86</v>
      </c>
      <c r="AW529" s="13" t="s">
        <v>37</v>
      </c>
      <c r="AX529" s="13" t="s">
        <v>76</v>
      </c>
      <c r="AY529" s="245" t="s">
        <v>182</v>
      </c>
    </row>
    <row r="530" s="13" customFormat="1">
      <c r="A530" s="13"/>
      <c r="B530" s="234"/>
      <c r="C530" s="235"/>
      <c r="D530" s="236" t="s">
        <v>193</v>
      </c>
      <c r="E530" s="237" t="s">
        <v>19</v>
      </c>
      <c r="F530" s="238" t="s">
        <v>882</v>
      </c>
      <c r="G530" s="235"/>
      <c r="H530" s="239">
        <v>1.5</v>
      </c>
      <c r="I530" s="240"/>
      <c r="J530" s="235"/>
      <c r="K530" s="235"/>
      <c r="L530" s="241"/>
      <c r="M530" s="242"/>
      <c r="N530" s="243"/>
      <c r="O530" s="243"/>
      <c r="P530" s="243"/>
      <c r="Q530" s="243"/>
      <c r="R530" s="243"/>
      <c r="S530" s="243"/>
      <c r="T530" s="244"/>
      <c r="U530" s="13"/>
      <c r="V530" s="13"/>
      <c r="W530" s="13"/>
      <c r="X530" s="13"/>
      <c r="Y530" s="13"/>
      <c r="Z530" s="13"/>
      <c r="AA530" s="13"/>
      <c r="AB530" s="13"/>
      <c r="AC530" s="13"/>
      <c r="AD530" s="13"/>
      <c r="AE530" s="13"/>
      <c r="AT530" s="245" t="s">
        <v>193</v>
      </c>
      <c r="AU530" s="245" t="s">
        <v>86</v>
      </c>
      <c r="AV530" s="13" t="s">
        <v>86</v>
      </c>
      <c r="AW530" s="13" t="s">
        <v>37</v>
      </c>
      <c r="AX530" s="13" t="s">
        <v>76</v>
      </c>
      <c r="AY530" s="245" t="s">
        <v>182</v>
      </c>
    </row>
    <row r="531" s="15" customFormat="1">
      <c r="A531" s="15"/>
      <c r="B531" s="256"/>
      <c r="C531" s="257"/>
      <c r="D531" s="236" t="s">
        <v>193</v>
      </c>
      <c r="E531" s="258" t="s">
        <v>19</v>
      </c>
      <c r="F531" s="259" t="s">
        <v>202</v>
      </c>
      <c r="G531" s="257"/>
      <c r="H531" s="260">
        <v>419.07799999999997</v>
      </c>
      <c r="I531" s="261"/>
      <c r="J531" s="257"/>
      <c r="K531" s="257"/>
      <c r="L531" s="262"/>
      <c r="M531" s="263"/>
      <c r="N531" s="264"/>
      <c r="O531" s="264"/>
      <c r="P531" s="264"/>
      <c r="Q531" s="264"/>
      <c r="R531" s="264"/>
      <c r="S531" s="264"/>
      <c r="T531" s="265"/>
      <c r="U531" s="15"/>
      <c r="V531" s="15"/>
      <c r="W531" s="15"/>
      <c r="X531" s="15"/>
      <c r="Y531" s="15"/>
      <c r="Z531" s="15"/>
      <c r="AA531" s="15"/>
      <c r="AB531" s="15"/>
      <c r="AC531" s="15"/>
      <c r="AD531" s="15"/>
      <c r="AE531" s="15"/>
      <c r="AT531" s="266" t="s">
        <v>193</v>
      </c>
      <c r="AU531" s="266" t="s">
        <v>86</v>
      </c>
      <c r="AV531" s="15" t="s">
        <v>189</v>
      </c>
      <c r="AW531" s="15" t="s">
        <v>37</v>
      </c>
      <c r="AX531" s="15" t="s">
        <v>83</v>
      </c>
      <c r="AY531" s="266" t="s">
        <v>182</v>
      </c>
    </row>
    <row r="532" s="14" customFormat="1">
      <c r="A532" s="14"/>
      <c r="B532" s="246"/>
      <c r="C532" s="247"/>
      <c r="D532" s="236" t="s">
        <v>193</v>
      </c>
      <c r="E532" s="248" t="s">
        <v>19</v>
      </c>
      <c r="F532" s="249" t="s">
        <v>556</v>
      </c>
      <c r="G532" s="247"/>
      <c r="H532" s="248" t="s">
        <v>19</v>
      </c>
      <c r="I532" s="250"/>
      <c r="J532" s="247"/>
      <c r="K532" s="247"/>
      <c r="L532" s="251"/>
      <c r="M532" s="252"/>
      <c r="N532" s="253"/>
      <c r="O532" s="253"/>
      <c r="P532" s="253"/>
      <c r="Q532" s="253"/>
      <c r="R532" s="253"/>
      <c r="S532" s="253"/>
      <c r="T532" s="254"/>
      <c r="U532" s="14"/>
      <c r="V532" s="14"/>
      <c r="W532" s="14"/>
      <c r="X532" s="14"/>
      <c r="Y532" s="14"/>
      <c r="Z532" s="14"/>
      <c r="AA532" s="14"/>
      <c r="AB532" s="14"/>
      <c r="AC532" s="14"/>
      <c r="AD532" s="14"/>
      <c r="AE532" s="14"/>
      <c r="AT532" s="255" t="s">
        <v>193</v>
      </c>
      <c r="AU532" s="255" t="s">
        <v>86</v>
      </c>
      <c r="AV532" s="14" t="s">
        <v>83</v>
      </c>
      <c r="AW532" s="14" t="s">
        <v>37</v>
      </c>
      <c r="AX532" s="14" t="s">
        <v>76</v>
      </c>
      <c r="AY532" s="255" t="s">
        <v>182</v>
      </c>
    </row>
    <row r="533" s="2" customFormat="1" ht="24.15" customHeight="1">
      <c r="A533" s="42"/>
      <c r="B533" s="43"/>
      <c r="C533" s="216" t="s">
        <v>883</v>
      </c>
      <c r="D533" s="216" t="s">
        <v>184</v>
      </c>
      <c r="E533" s="217" t="s">
        <v>884</v>
      </c>
      <c r="F533" s="218" t="s">
        <v>885</v>
      </c>
      <c r="G533" s="219" t="s">
        <v>187</v>
      </c>
      <c r="H533" s="220">
        <v>333.37799999999999</v>
      </c>
      <c r="I533" s="221"/>
      <c r="J533" s="222">
        <f>ROUND(I533*H533,2)</f>
        <v>0</v>
      </c>
      <c r="K533" s="218" t="s">
        <v>188</v>
      </c>
      <c r="L533" s="48"/>
      <c r="M533" s="223" t="s">
        <v>19</v>
      </c>
      <c r="N533" s="224" t="s">
        <v>47</v>
      </c>
      <c r="O533" s="88"/>
      <c r="P533" s="225">
        <f>O533*H533</f>
        <v>0</v>
      </c>
      <c r="Q533" s="225">
        <v>0.0080000000000000002</v>
      </c>
      <c r="R533" s="225">
        <f>Q533*H533</f>
        <v>2.6670240000000001</v>
      </c>
      <c r="S533" s="225">
        <v>0</v>
      </c>
      <c r="T533" s="226">
        <f>S533*H533</f>
        <v>0</v>
      </c>
      <c r="U533" s="42"/>
      <c r="V533" s="42"/>
      <c r="W533" s="42"/>
      <c r="X533" s="42"/>
      <c r="Y533" s="42"/>
      <c r="Z533" s="42"/>
      <c r="AA533" s="42"/>
      <c r="AB533" s="42"/>
      <c r="AC533" s="42"/>
      <c r="AD533" s="42"/>
      <c r="AE533" s="42"/>
      <c r="AR533" s="227" t="s">
        <v>189</v>
      </c>
      <c r="AT533" s="227" t="s">
        <v>184</v>
      </c>
      <c r="AU533" s="227" t="s">
        <v>86</v>
      </c>
      <c r="AY533" s="21" t="s">
        <v>182</v>
      </c>
      <c r="BE533" s="228">
        <f>IF(N533="základní",J533,0)</f>
        <v>0</v>
      </c>
      <c r="BF533" s="228">
        <f>IF(N533="snížená",J533,0)</f>
        <v>0</v>
      </c>
      <c r="BG533" s="228">
        <f>IF(N533="zákl. přenesená",J533,0)</f>
        <v>0</v>
      </c>
      <c r="BH533" s="228">
        <f>IF(N533="sníž. přenesená",J533,0)</f>
        <v>0</v>
      </c>
      <c r="BI533" s="228">
        <f>IF(N533="nulová",J533,0)</f>
        <v>0</v>
      </c>
      <c r="BJ533" s="21" t="s">
        <v>83</v>
      </c>
      <c r="BK533" s="228">
        <f>ROUND(I533*H533,2)</f>
        <v>0</v>
      </c>
      <c r="BL533" s="21" t="s">
        <v>189</v>
      </c>
      <c r="BM533" s="227" t="s">
        <v>886</v>
      </c>
    </row>
    <row r="534" s="2" customFormat="1">
      <c r="A534" s="42"/>
      <c r="B534" s="43"/>
      <c r="C534" s="44"/>
      <c r="D534" s="229" t="s">
        <v>191</v>
      </c>
      <c r="E534" s="44"/>
      <c r="F534" s="230" t="s">
        <v>887</v>
      </c>
      <c r="G534" s="44"/>
      <c r="H534" s="44"/>
      <c r="I534" s="231"/>
      <c r="J534" s="44"/>
      <c r="K534" s="44"/>
      <c r="L534" s="48"/>
      <c r="M534" s="232"/>
      <c r="N534" s="233"/>
      <c r="O534" s="88"/>
      <c r="P534" s="88"/>
      <c r="Q534" s="88"/>
      <c r="R534" s="88"/>
      <c r="S534" s="88"/>
      <c r="T534" s="89"/>
      <c r="U534" s="42"/>
      <c r="V534" s="42"/>
      <c r="W534" s="42"/>
      <c r="X534" s="42"/>
      <c r="Y534" s="42"/>
      <c r="Z534" s="42"/>
      <c r="AA534" s="42"/>
      <c r="AB534" s="42"/>
      <c r="AC534" s="42"/>
      <c r="AD534" s="42"/>
      <c r="AE534" s="42"/>
      <c r="AT534" s="21" t="s">
        <v>191</v>
      </c>
      <c r="AU534" s="21" t="s">
        <v>86</v>
      </c>
    </row>
    <row r="535" s="13" customFormat="1">
      <c r="A535" s="13"/>
      <c r="B535" s="234"/>
      <c r="C535" s="235"/>
      <c r="D535" s="236" t="s">
        <v>193</v>
      </c>
      <c r="E535" s="237" t="s">
        <v>19</v>
      </c>
      <c r="F535" s="238" t="s">
        <v>888</v>
      </c>
      <c r="G535" s="235"/>
      <c r="H535" s="239">
        <v>333.37799999999999</v>
      </c>
      <c r="I535" s="240"/>
      <c r="J535" s="235"/>
      <c r="K535" s="235"/>
      <c r="L535" s="241"/>
      <c r="M535" s="242"/>
      <c r="N535" s="243"/>
      <c r="O535" s="243"/>
      <c r="P535" s="243"/>
      <c r="Q535" s="243"/>
      <c r="R535" s="243"/>
      <c r="S535" s="243"/>
      <c r="T535" s="244"/>
      <c r="U535" s="13"/>
      <c r="V535" s="13"/>
      <c r="W535" s="13"/>
      <c r="X535" s="13"/>
      <c r="Y535" s="13"/>
      <c r="Z535" s="13"/>
      <c r="AA535" s="13"/>
      <c r="AB535" s="13"/>
      <c r="AC535" s="13"/>
      <c r="AD535" s="13"/>
      <c r="AE535" s="13"/>
      <c r="AT535" s="245" t="s">
        <v>193</v>
      </c>
      <c r="AU535" s="245" t="s">
        <v>86</v>
      </c>
      <c r="AV535" s="13" t="s">
        <v>86</v>
      </c>
      <c r="AW535" s="13" t="s">
        <v>37</v>
      </c>
      <c r="AX535" s="13" t="s">
        <v>83</v>
      </c>
      <c r="AY535" s="245" t="s">
        <v>182</v>
      </c>
    </row>
    <row r="536" s="2" customFormat="1" ht="16.5" customHeight="1">
      <c r="A536" s="42"/>
      <c r="B536" s="43"/>
      <c r="C536" s="216" t="s">
        <v>889</v>
      </c>
      <c r="D536" s="216" t="s">
        <v>184</v>
      </c>
      <c r="E536" s="217" t="s">
        <v>890</v>
      </c>
      <c r="F536" s="218" t="s">
        <v>891</v>
      </c>
      <c r="G536" s="219" t="s">
        <v>187</v>
      </c>
      <c r="H536" s="220">
        <v>60.560000000000002</v>
      </c>
      <c r="I536" s="221"/>
      <c r="J536" s="222">
        <f>ROUND(I536*H536,2)</f>
        <v>0</v>
      </c>
      <c r="K536" s="218" t="s">
        <v>188</v>
      </c>
      <c r="L536" s="48"/>
      <c r="M536" s="223" t="s">
        <v>19</v>
      </c>
      <c r="N536" s="224" t="s">
        <v>47</v>
      </c>
      <c r="O536" s="88"/>
      <c r="P536" s="225">
        <f>O536*H536</f>
        <v>0</v>
      </c>
      <c r="Q536" s="225">
        <v>6.0000000000000002E-05</v>
      </c>
      <c r="R536" s="225">
        <f>Q536*H536</f>
        <v>0.0036336000000000003</v>
      </c>
      <c r="S536" s="225">
        <v>6.0000000000000002E-05</v>
      </c>
      <c r="T536" s="226">
        <f>S536*H536</f>
        <v>0.0036336000000000003</v>
      </c>
      <c r="U536" s="42"/>
      <c r="V536" s="42"/>
      <c r="W536" s="42"/>
      <c r="X536" s="42"/>
      <c r="Y536" s="42"/>
      <c r="Z536" s="42"/>
      <c r="AA536" s="42"/>
      <c r="AB536" s="42"/>
      <c r="AC536" s="42"/>
      <c r="AD536" s="42"/>
      <c r="AE536" s="42"/>
      <c r="AR536" s="227" t="s">
        <v>189</v>
      </c>
      <c r="AT536" s="227" t="s">
        <v>184</v>
      </c>
      <c r="AU536" s="227" t="s">
        <v>86</v>
      </c>
      <c r="AY536" s="21" t="s">
        <v>182</v>
      </c>
      <c r="BE536" s="228">
        <f>IF(N536="základní",J536,0)</f>
        <v>0</v>
      </c>
      <c r="BF536" s="228">
        <f>IF(N536="snížená",J536,0)</f>
        <v>0</v>
      </c>
      <c r="BG536" s="228">
        <f>IF(N536="zákl. přenesená",J536,0)</f>
        <v>0</v>
      </c>
      <c r="BH536" s="228">
        <f>IF(N536="sníž. přenesená",J536,0)</f>
        <v>0</v>
      </c>
      <c r="BI536" s="228">
        <f>IF(N536="nulová",J536,0)</f>
        <v>0</v>
      </c>
      <c r="BJ536" s="21" t="s">
        <v>83</v>
      </c>
      <c r="BK536" s="228">
        <f>ROUND(I536*H536,2)</f>
        <v>0</v>
      </c>
      <c r="BL536" s="21" t="s">
        <v>189</v>
      </c>
      <c r="BM536" s="227" t="s">
        <v>892</v>
      </c>
    </row>
    <row r="537" s="2" customFormat="1">
      <c r="A537" s="42"/>
      <c r="B537" s="43"/>
      <c r="C537" s="44"/>
      <c r="D537" s="229" t="s">
        <v>191</v>
      </c>
      <c r="E537" s="44"/>
      <c r="F537" s="230" t="s">
        <v>893</v>
      </c>
      <c r="G537" s="44"/>
      <c r="H537" s="44"/>
      <c r="I537" s="231"/>
      <c r="J537" s="44"/>
      <c r="K537" s="44"/>
      <c r="L537" s="48"/>
      <c r="M537" s="232"/>
      <c r="N537" s="233"/>
      <c r="O537" s="88"/>
      <c r="P537" s="88"/>
      <c r="Q537" s="88"/>
      <c r="R537" s="88"/>
      <c r="S537" s="88"/>
      <c r="T537" s="89"/>
      <c r="U537" s="42"/>
      <c r="V537" s="42"/>
      <c r="W537" s="42"/>
      <c r="X537" s="42"/>
      <c r="Y537" s="42"/>
      <c r="Z537" s="42"/>
      <c r="AA537" s="42"/>
      <c r="AB537" s="42"/>
      <c r="AC537" s="42"/>
      <c r="AD537" s="42"/>
      <c r="AE537" s="42"/>
      <c r="AT537" s="21" t="s">
        <v>191</v>
      </c>
      <c r="AU537" s="21" t="s">
        <v>86</v>
      </c>
    </row>
    <row r="538" s="13" customFormat="1">
      <c r="A538" s="13"/>
      <c r="B538" s="234"/>
      <c r="C538" s="235"/>
      <c r="D538" s="236" t="s">
        <v>193</v>
      </c>
      <c r="E538" s="237" t="s">
        <v>19</v>
      </c>
      <c r="F538" s="238" t="s">
        <v>894</v>
      </c>
      <c r="G538" s="235"/>
      <c r="H538" s="239">
        <v>60.560000000000002</v>
      </c>
      <c r="I538" s="240"/>
      <c r="J538" s="235"/>
      <c r="K538" s="235"/>
      <c r="L538" s="241"/>
      <c r="M538" s="242"/>
      <c r="N538" s="243"/>
      <c r="O538" s="243"/>
      <c r="P538" s="243"/>
      <c r="Q538" s="243"/>
      <c r="R538" s="243"/>
      <c r="S538" s="243"/>
      <c r="T538" s="244"/>
      <c r="U538" s="13"/>
      <c r="V538" s="13"/>
      <c r="W538" s="13"/>
      <c r="X538" s="13"/>
      <c r="Y538" s="13"/>
      <c r="Z538" s="13"/>
      <c r="AA538" s="13"/>
      <c r="AB538" s="13"/>
      <c r="AC538" s="13"/>
      <c r="AD538" s="13"/>
      <c r="AE538" s="13"/>
      <c r="AT538" s="245" t="s">
        <v>193</v>
      </c>
      <c r="AU538" s="245" t="s">
        <v>86</v>
      </c>
      <c r="AV538" s="13" t="s">
        <v>86</v>
      </c>
      <c r="AW538" s="13" t="s">
        <v>37</v>
      </c>
      <c r="AX538" s="13" t="s">
        <v>83</v>
      </c>
      <c r="AY538" s="245" t="s">
        <v>182</v>
      </c>
    </row>
    <row r="539" s="2" customFormat="1" ht="21.75" customHeight="1">
      <c r="A539" s="42"/>
      <c r="B539" s="43"/>
      <c r="C539" s="216" t="s">
        <v>895</v>
      </c>
      <c r="D539" s="216" t="s">
        <v>184</v>
      </c>
      <c r="E539" s="217" t="s">
        <v>896</v>
      </c>
      <c r="F539" s="218" t="s">
        <v>897</v>
      </c>
      <c r="G539" s="219" t="s">
        <v>187</v>
      </c>
      <c r="H539" s="220">
        <v>60.618000000000002</v>
      </c>
      <c r="I539" s="221"/>
      <c r="J539" s="222">
        <f>ROUND(I539*H539,2)</f>
        <v>0</v>
      </c>
      <c r="K539" s="218" t="s">
        <v>188</v>
      </c>
      <c r="L539" s="48"/>
      <c r="M539" s="223" t="s">
        <v>19</v>
      </c>
      <c r="N539" s="224" t="s">
        <v>47</v>
      </c>
      <c r="O539" s="88"/>
      <c r="P539" s="225">
        <f>O539*H539</f>
        <v>0</v>
      </c>
      <c r="Q539" s="225">
        <v>0.0073499999999999998</v>
      </c>
      <c r="R539" s="225">
        <f>Q539*H539</f>
        <v>0.4455423</v>
      </c>
      <c r="S539" s="225">
        <v>0</v>
      </c>
      <c r="T539" s="226">
        <f>S539*H539</f>
        <v>0</v>
      </c>
      <c r="U539" s="42"/>
      <c r="V539" s="42"/>
      <c r="W539" s="42"/>
      <c r="X539" s="42"/>
      <c r="Y539" s="42"/>
      <c r="Z539" s="42"/>
      <c r="AA539" s="42"/>
      <c r="AB539" s="42"/>
      <c r="AC539" s="42"/>
      <c r="AD539" s="42"/>
      <c r="AE539" s="42"/>
      <c r="AR539" s="227" t="s">
        <v>189</v>
      </c>
      <c r="AT539" s="227" t="s">
        <v>184</v>
      </c>
      <c r="AU539" s="227" t="s">
        <v>86</v>
      </c>
      <c r="AY539" s="21" t="s">
        <v>182</v>
      </c>
      <c r="BE539" s="228">
        <f>IF(N539="základní",J539,0)</f>
        <v>0</v>
      </c>
      <c r="BF539" s="228">
        <f>IF(N539="snížená",J539,0)</f>
        <v>0</v>
      </c>
      <c r="BG539" s="228">
        <f>IF(N539="zákl. přenesená",J539,0)</f>
        <v>0</v>
      </c>
      <c r="BH539" s="228">
        <f>IF(N539="sníž. přenesená",J539,0)</f>
        <v>0</v>
      </c>
      <c r="BI539" s="228">
        <f>IF(N539="nulová",J539,0)</f>
        <v>0</v>
      </c>
      <c r="BJ539" s="21" t="s">
        <v>83</v>
      </c>
      <c r="BK539" s="228">
        <f>ROUND(I539*H539,2)</f>
        <v>0</v>
      </c>
      <c r="BL539" s="21" t="s">
        <v>189</v>
      </c>
      <c r="BM539" s="227" t="s">
        <v>898</v>
      </c>
    </row>
    <row r="540" s="2" customFormat="1">
      <c r="A540" s="42"/>
      <c r="B540" s="43"/>
      <c r="C540" s="44"/>
      <c r="D540" s="229" t="s">
        <v>191</v>
      </c>
      <c r="E540" s="44"/>
      <c r="F540" s="230" t="s">
        <v>899</v>
      </c>
      <c r="G540" s="44"/>
      <c r="H540" s="44"/>
      <c r="I540" s="231"/>
      <c r="J540" s="44"/>
      <c r="K540" s="44"/>
      <c r="L540" s="48"/>
      <c r="M540" s="232"/>
      <c r="N540" s="233"/>
      <c r="O540" s="88"/>
      <c r="P540" s="88"/>
      <c r="Q540" s="88"/>
      <c r="R540" s="88"/>
      <c r="S540" s="88"/>
      <c r="T540" s="89"/>
      <c r="U540" s="42"/>
      <c r="V540" s="42"/>
      <c r="W540" s="42"/>
      <c r="X540" s="42"/>
      <c r="Y540" s="42"/>
      <c r="Z540" s="42"/>
      <c r="AA540" s="42"/>
      <c r="AB540" s="42"/>
      <c r="AC540" s="42"/>
      <c r="AD540" s="42"/>
      <c r="AE540" s="42"/>
      <c r="AT540" s="21" t="s">
        <v>191</v>
      </c>
      <c r="AU540" s="21" t="s">
        <v>86</v>
      </c>
    </row>
    <row r="541" s="13" customFormat="1">
      <c r="A541" s="13"/>
      <c r="B541" s="234"/>
      <c r="C541" s="235"/>
      <c r="D541" s="236" t="s">
        <v>193</v>
      </c>
      <c r="E541" s="237" t="s">
        <v>19</v>
      </c>
      <c r="F541" s="238" t="s">
        <v>900</v>
      </c>
      <c r="G541" s="235"/>
      <c r="H541" s="239">
        <v>60.618000000000002</v>
      </c>
      <c r="I541" s="240"/>
      <c r="J541" s="235"/>
      <c r="K541" s="235"/>
      <c r="L541" s="241"/>
      <c r="M541" s="242"/>
      <c r="N541" s="243"/>
      <c r="O541" s="243"/>
      <c r="P541" s="243"/>
      <c r="Q541" s="243"/>
      <c r="R541" s="243"/>
      <c r="S541" s="243"/>
      <c r="T541" s="244"/>
      <c r="U541" s="13"/>
      <c r="V541" s="13"/>
      <c r="W541" s="13"/>
      <c r="X541" s="13"/>
      <c r="Y541" s="13"/>
      <c r="Z541" s="13"/>
      <c r="AA541" s="13"/>
      <c r="AB541" s="13"/>
      <c r="AC541" s="13"/>
      <c r="AD541" s="13"/>
      <c r="AE541" s="13"/>
      <c r="AT541" s="245" t="s">
        <v>193</v>
      </c>
      <c r="AU541" s="245" t="s">
        <v>86</v>
      </c>
      <c r="AV541" s="13" t="s">
        <v>86</v>
      </c>
      <c r="AW541" s="13" t="s">
        <v>37</v>
      </c>
      <c r="AX541" s="13" t="s">
        <v>83</v>
      </c>
      <c r="AY541" s="245" t="s">
        <v>182</v>
      </c>
    </row>
    <row r="542" s="2" customFormat="1" ht="21.75" customHeight="1">
      <c r="A542" s="42"/>
      <c r="B542" s="43"/>
      <c r="C542" s="216" t="s">
        <v>901</v>
      </c>
      <c r="D542" s="216" t="s">
        <v>184</v>
      </c>
      <c r="E542" s="217" t="s">
        <v>902</v>
      </c>
      <c r="F542" s="218" t="s">
        <v>903</v>
      </c>
      <c r="G542" s="219" t="s">
        <v>187</v>
      </c>
      <c r="H542" s="220">
        <v>64.585999999999999</v>
      </c>
      <c r="I542" s="221"/>
      <c r="J542" s="222">
        <f>ROUND(I542*H542,2)</f>
        <v>0</v>
      </c>
      <c r="K542" s="218" t="s">
        <v>188</v>
      </c>
      <c r="L542" s="48"/>
      <c r="M542" s="223" t="s">
        <v>19</v>
      </c>
      <c r="N542" s="224" t="s">
        <v>47</v>
      </c>
      <c r="O542" s="88"/>
      <c r="P542" s="225">
        <f>O542*H542</f>
        <v>0</v>
      </c>
      <c r="Q542" s="225">
        <v>0.0043800000000000002</v>
      </c>
      <c r="R542" s="225">
        <f>Q542*H542</f>
        <v>0.28288668</v>
      </c>
      <c r="S542" s="225">
        <v>0</v>
      </c>
      <c r="T542" s="226">
        <f>S542*H542</f>
        <v>0</v>
      </c>
      <c r="U542" s="42"/>
      <c r="V542" s="42"/>
      <c r="W542" s="42"/>
      <c r="X542" s="42"/>
      <c r="Y542" s="42"/>
      <c r="Z542" s="42"/>
      <c r="AA542" s="42"/>
      <c r="AB542" s="42"/>
      <c r="AC542" s="42"/>
      <c r="AD542" s="42"/>
      <c r="AE542" s="42"/>
      <c r="AR542" s="227" t="s">
        <v>189</v>
      </c>
      <c r="AT542" s="227" t="s">
        <v>184</v>
      </c>
      <c r="AU542" s="227" t="s">
        <v>86</v>
      </c>
      <c r="AY542" s="21" t="s">
        <v>182</v>
      </c>
      <c r="BE542" s="228">
        <f>IF(N542="základní",J542,0)</f>
        <v>0</v>
      </c>
      <c r="BF542" s="228">
        <f>IF(N542="snížená",J542,0)</f>
        <v>0</v>
      </c>
      <c r="BG542" s="228">
        <f>IF(N542="zákl. přenesená",J542,0)</f>
        <v>0</v>
      </c>
      <c r="BH542" s="228">
        <f>IF(N542="sníž. přenesená",J542,0)</f>
        <v>0</v>
      </c>
      <c r="BI542" s="228">
        <f>IF(N542="nulová",J542,0)</f>
        <v>0</v>
      </c>
      <c r="BJ542" s="21" t="s">
        <v>83</v>
      </c>
      <c r="BK542" s="228">
        <f>ROUND(I542*H542,2)</f>
        <v>0</v>
      </c>
      <c r="BL542" s="21" t="s">
        <v>189</v>
      </c>
      <c r="BM542" s="227" t="s">
        <v>904</v>
      </c>
    </row>
    <row r="543" s="2" customFormat="1">
      <c r="A543" s="42"/>
      <c r="B543" s="43"/>
      <c r="C543" s="44"/>
      <c r="D543" s="229" t="s">
        <v>191</v>
      </c>
      <c r="E543" s="44"/>
      <c r="F543" s="230" t="s">
        <v>905</v>
      </c>
      <c r="G543" s="44"/>
      <c r="H543" s="44"/>
      <c r="I543" s="231"/>
      <c r="J543" s="44"/>
      <c r="K543" s="44"/>
      <c r="L543" s="48"/>
      <c r="M543" s="232"/>
      <c r="N543" s="233"/>
      <c r="O543" s="88"/>
      <c r="P543" s="88"/>
      <c r="Q543" s="88"/>
      <c r="R543" s="88"/>
      <c r="S543" s="88"/>
      <c r="T543" s="89"/>
      <c r="U543" s="42"/>
      <c r="V543" s="42"/>
      <c r="W543" s="42"/>
      <c r="X543" s="42"/>
      <c r="Y543" s="42"/>
      <c r="Z543" s="42"/>
      <c r="AA543" s="42"/>
      <c r="AB543" s="42"/>
      <c r="AC543" s="42"/>
      <c r="AD543" s="42"/>
      <c r="AE543" s="42"/>
      <c r="AT543" s="21" t="s">
        <v>191</v>
      </c>
      <c r="AU543" s="21" t="s">
        <v>86</v>
      </c>
    </row>
    <row r="544" s="13" customFormat="1">
      <c r="A544" s="13"/>
      <c r="B544" s="234"/>
      <c r="C544" s="235"/>
      <c r="D544" s="236" t="s">
        <v>193</v>
      </c>
      <c r="E544" s="237" t="s">
        <v>19</v>
      </c>
      <c r="F544" s="238" t="s">
        <v>906</v>
      </c>
      <c r="G544" s="235"/>
      <c r="H544" s="239">
        <v>60.723999999999997</v>
      </c>
      <c r="I544" s="240"/>
      <c r="J544" s="235"/>
      <c r="K544" s="235"/>
      <c r="L544" s="241"/>
      <c r="M544" s="242"/>
      <c r="N544" s="243"/>
      <c r="O544" s="243"/>
      <c r="P544" s="243"/>
      <c r="Q544" s="243"/>
      <c r="R544" s="243"/>
      <c r="S544" s="243"/>
      <c r="T544" s="244"/>
      <c r="U544" s="13"/>
      <c r="V544" s="13"/>
      <c r="W544" s="13"/>
      <c r="X544" s="13"/>
      <c r="Y544" s="13"/>
      <c r="Z544" s="13"/>
      <c r="AA544" s="13"/>
      <c r="AB544" s="13"/>
      <c r="AC544" s="13"/>
      <c r="AD544" s="13"/>
      <c r="AE544" s="13"/>
      <c r="AT544" s="245" t="s">
        <v>193</v>
      </c>
      <c r="AU544" s="245" t="s">
        <v>86</v>
      </c>
      <c r="AV544" s="13" t="s">
        <v>86</v>
      </c>
      <c r="AW544" s="13" t="s">
        <v>37</v>
      </c>
      <c r="AX544" s="13" t="s">
        <v>76</v>
      </c>
      <c r="AY544" s="245" t="s">
        <v>182</v>
      </c>
    </row>
    <row r="545" s="13" customFormat="1">
      <c r="A545" s="13"/>
      <c r="B545" s="234"/>
      <c r="C545" s="235"/>
      <c r="D545" s="236" t="s">
        <v>193</v>
      </c>
      <c r="E545" s="237" t="s">
        <v>19</v>
      </c>
      <c r="F545" s="238" t="s">
        <v>907</v>
      </c>
      <c r="G545" s="235"/>
      <c r="H545" s="239">
        <v>3.8620000000000001</v>
      </c>
      <c r="I545" s="240"/>
      <c r="J545" s="235"/>
      <c r="K545" s="235"/>
      <c r="L545" s="241"/>
      <c r="M545" s="242"/>
      <c r="N545" s="243"/>
      <c r="O545" s="243"/>
      <c r="P545" s="243"/>
      <c r="Q545" s="243"/>
      <c r="R545" s="243"/>
      <c r="S545" s="243"/>
      <c r="T545" s="244"/>
      <c r="U545" s="13"/>
      <c r="V545" s="13"/>
      <c r="W545" s="13"/>
      <c r="X545" s="13"/>
      <c r="Y545" s="13"/>
      <c r="Z545" s="13"/>
      <c r="AA545" s="13"/>
      <c r="AB545" s="13"/>
      <c r="AC545" s="13"/>
      <c r="AD545" s="13"/>
      <c r="AE545" s="13"/>
      <c r="AT545" s="245" t="s">
        <v>193</v>
      </c>
      <c r="AU545" s="245" t="s">
        <v>86</v>
      </c>
      <c r="AV545" s="13" t="s">
        <v>86</v>
      </c>
      <c r="AW545" s="13" t="s">
        <v>37</v>
      </c>
      <c r="AX545" s="13" t="s">
        <v>76</v>
      </c>
      <c r="AY545" s="245" t="s">
        <v>182</v>
      </c>
    </row>
    <row r="546" s="15" customFormat="1">
      <c r="A546" s="15"/>
      <c r="B546" s="256"/>
      <c r="C546" s="257"/>
      <c r="D546" s="236" t="s">
        <v>193</v>
      </c>
      <c r="E546" s="258" t="s">
        <v>19</v>
      </c>
      <c r="F546" s="259" t="s">
        <v>202</v>
      </c>
      <c r="G546" s="257"/>
      <c r="H546" s="260">
        <v>64.585999999999999</v>
      </c>
      <c r="I546" s="261"/>
      <c r="J546" s="257"/>
      <c r="K546" s="257"/>
      <c r="L546" s="262"/>
      <c r="M546" s="263"/>
      <c r="N546" s="264"/>
      <c r="O546" s="264"/>
      <c r="P546" s="264"/>
      <c r="Q546" s="264"/>
      <c r="R546" s="264"/>
      <c r="S546" s="264"/>
      <c r="T546" s="265"/>
      <c r="U546" s="15"/>
      <c r="V546" s="15"/>
      <c r="W546" s="15"/>
      <c r="X546" s="15"/>
      <c r="Y546" s="15"/>
      <c r="Z546" s="15"/>
      <c r="AA546" s="15"/>
      <c r="AB546" s="15"/>
      <c r="AC546" s="15"/>
      <c r="AD546" s="15"/>
      <c r="AE546" s="15"/>
      <c r="AT546" s="266" t="s">
        <v>193</v>
      </c>
      <c r="AU546" s="266" t="s">
        <v>86</v>
      </c>
      <c r="AV546" s="15" t="s">
        <v>189</v>
      </c>
      <c r="AW546" s="15" t="s">
        <v>37</v>
      </c>
      <c r="AX546" s="15" t="s">
        <v>83</v>
      </c>
      <c r="AY546" s="266" t="s">
        <v>182</v>
      </c>
    </row>
    <row r="547" s="2" customFormat="1" ht="16.5" customHeight="1">
      <c r="A547" s="42"/>
      <c r="B547" s="43"/>
      <c r="C547" s="216" t="s">
        <v>908</v>
      </c>
      <c r="D547" s="216" t="s">
        <v>184</v>
      </c>
      <c r="E547" s="217" t="s">
        <v>909</v>
      </c>
      <c r="F547" s="218" t="s">
        <v>910</v>
      </c>
      <c r="G547" s="219" t="s">
        <v>187</v>
      </c>
      <c r="H547" s="220">
        <v>52.365000000000002</v>
      </c>
      <c r="I547" s="221"/>
      <c r="J547" s="222">
        <f>ROUND(I547*H547,2)</f>
        <v>0</v>
      </c>
      <c r="K547" s="218" t="s">
        <v>188</v>
      </c>
      <c r="L547" s="48"/>
      <c r="M547" s="223" t="s">
        <v>19</v>
      </c>
      <c r="N547" s="224" t="s">
        <v>47</v>
      </c>
      <c r="O547" s="88"/>
      <c r="P547" s="225">
        <f>O547*H547</f>
        <v>0</v>
      </c>
      <c r="Q547" s="225">
        <v>0.00022000000000000001</v>
      </c>
      <c r="R547" s="225">
        <f>Q547*H547</f>
        <v>0.011520300000000001</v>
      </c>
      <c r="S547" s="225">
        <v>0</v>
      </c>
      <c r="T547" s="226">
        <f>S547*H547</f>
        <v>0</v>
      </c>
      <c r="U547" s="42"/>
      <c r="V547" s="42"/>
      <c r="W547" s="42"/>
      <c r="X547" s="42"/>
      <c r="Y547" s="42"/>
      <c r="Z547" s="42"/>
      <c r="AA547" s="42"/>
      <c r="AB547" s="42"/>
      <c r="AC547" s="42"/>
      <c r="AD547" s="42"/>
      <c r="AE547" s="42"/>
      <c r="AR547" s="227" t="s">
        <v>189</v>
      </c>
      <c r="AT547" s="227" t="s">
        <v>184</v>
      </c>
      <c r="AU547" s="227" t="s">
        <v>86</v>
      </c>
      <c r="AY547" s="21" t="s">
        <v>182</v>
      </c>
      <c r="BE547" s="228">
        <f>IF(N547="základní",J547,0)</f>
        <v>0</v>
      </c>
      <c r="BF547" s="228">
        <f>IF(N547="snížená",J547,0)</f>
        <v>0</v>
      </c>
      <c r="BG547" s="228">
        <f>IF(N547="zákl. přenesená",J547,0)</f>
        <v>0</v>
      </c>
      <c r="BH547" s="228">
        <f>IF(N547="sníž. přenesená",J547,0)</f>
        <v>0</v>
      </c>
      <c r="BI547" s="228">
        <f>IF(N547="nulová",J547,0)</f>
        <v>0</v>
      </c>
      <c r="BJ547" s="21" t="s">
        <v>83</v>
      </c>
      <c r="BK547" s="228">
        <f>ROUND(I547*H547,2)</f>
        <v>0</v>
      </c>
      <c r="BL547" s="21" t="s">
        <v>189</v>
      </c>
      <c r="BM547" s="227" t="s">
        <v>911</v>
      </c>
    </row>
    <row r="548" s="2" customFormat="1">
      <c r="A548" s="42"/>
      <c r="B548" s="43"/>
      <c r="C548" s="44"/>
      <c r="D548" s="229" t="s">
        <v>191</v>
      </c>
      <c r="E548" s="44"/>
      <c r="F548" s="230" t="s">
        <v>912</v>
      </c>
      <c r="G548" s="44"/>
      <c r="H548" s="44"/>
      <c r="I548" s="231"/>
      <c r="J548" s="44"/>
      <c r="K548" s="44"/>
      <c r="L548" s="48"/>
      <c r="M548" s="232"/>
      <c r="N548" s="233"/>
      <c r="O548" s="88"/>
      <c r="P548" s="88"/>
      <c r="Q548" s="88"/>
      <c r="R548" s="88"/>
      <c r="S548" s="88"/>
      <c r="T548" s="89"/>
      <c r="U548" s="42"/>
      <c r="V548" s="42"/>
      <c r="W548" s="42"/>
      <c r="X548" s="42"/>
      <c r="Y548" s="42"/>
      <c r="Z548" s="42"/>
      <c r="AA548" s="42"/>
      <c r="AB548" s="42"/>
      <c r="AC548" s="42"/>
      <c r="AD548" s="42"/>
      <c r="AE548" s="42"/>
      <c r="AT548" s="21" t="s">
        <v>191</v>
      </c>
      <c r="AU548" s="21" t="s">
        <v>86</v>
      </c>
    </row>
    <row r="549" s="13" customFormat="1">
      <c r="A549" s="13"/>
      <c r="B549" s="234"/>
      <c r="C549" s="235"/>
      <c r="D549" s="236" t="s">
        <v>193</v>
      </c>
      <c r="E549" s="237" t="s">
        <v>19</v>
      </c>
      <c r="F549" s="238" t="s">
        <v>913</v>
      </c>
      <c r="G549" s="235"/>
      <c r="H549" s="239">
        <v>52.365000000000002</v>
      </c>
      <c r="I549" s="240"/>
      <c r="J549" s="235"/>
      <c r="K549" s="235"/>
      <c r="L549" s="241"/>
      <c r="M549" s="242"/>
      <c r="N549" s="243"/>
      <c r="O549" s="243"/>
      <c r="P549" s="243"/>
      <c r="Q549" s="243"/>
      <c r="R549" s="243"/>
      <c r="S549" s="243"/>
      <c r="T549" s="244"/>
      <c r="U549" s="13"/>
      <c r="V549" s="13"/>
      <c r="W549" s="13"/>
      <c r="X549" s="13"/>
      <c r="Y549" s="13"/>
      <c r="Z549" s="13"/>
      <c r="AA549" s="13"/>
      <c r="AB549" s="13"/>
      <c r="AC549" s="13"/>
      <c r="AD549" s="13"/>
      <c r="AE549" s="13"/>
      <c r="AT549" s="245" t="s">
        <v>193</v>
      </c>
      <c r="AU549" s="245" t="s">
        <v>86</v>
      </c>
      <c r="AV549" s="13" t="s">
        <v>86</v>
      </c>
      <c r="AW549" s="13" t="s">
        <v>37</v>
      </c>
      <c r="AX549" s="13" t="s">
        <v>83</v>
      </c>
      <c r="AY549" s="245" t="s">
        <v>182</v>
      </c>
    </row>
    <row r="550" s="2" customFormat="1" ht="16.5" customHeight="1">
      <c r="A550" s="42"/>
      <c r="B550" s="43"/>
      <c r="C550" s="216" t="s">
        <v>914</v>
      </c>
      <c r="D550" s="216" t="s">
        <v>184</v>
      </c>
      <c r="E550" s="217" t="s">
        <v>915</v>
      </c>
      <c r="F550" s="218" t="s">
        <v>916</v>
      </c>
      <c r="G550" s="219" t="s">
        <v>187</v>
      </c>
      <c r="H550" s="220">
        <v>12.705</v>
      </c>
      <c r="I550" s="221"/>
      <c r="J550" s="222">
        <f>ROUND(I550*H550,2)</f>
        <v>0</v>
      </c>
      <c r="K550" s="218" t="s">
        <v>188</v>
      </c>
      <c r="L550" s="48"/>
      <c r="M550" s="223" t="s">
        <v>19</v>
      </c>
      <c r="N550" s="224" t="s">
        <v>47</v>
      </c>
      <c r="O550" s="88"/>
      <c r="P550" s="225">
        <f>O550*H550</f>
        <v>0</v>
      </c>
      <c r="Q550" s="225">
        <v>0.00018000000000000001</v>
      </c>
      <c r="R550" s="225">
        <f>Q550*H550</f>
        <v>0.0022869000000000001</v>
      </c>
      <c r="S550" s="225">
        <v>0</v>
      </c>
      <c r="T550" s="226">
        <f>S550*H550</f>
        <v>0</v>
      </c>
      <c r="U550" s="42"/>
      <c r="V550" s="42"/>
      <c r="W550" s="42"/>
      <c r="X550" s="42"/>
      <c r="Y550" s="42"/>
      <c r="Z550" s="42"/>
      <c r="AA550" s="42"/>
      <c r="AB550" s="42"/>
      <c r="AC550" s="42"/>
      <c r="AD550" s="42"/>
      <c r="AE550" s="42"/>
      <c r="AR550" s="227" t="s">
        <v>189</v>
      </c>
      <c r="AT550" s="227" t="s">
        <v>184</v>
      </c>
      <c r="AU550" s="227" t="s">
        <v>86</v>
      </c>
      <c r="AY550" s="21" t="s">
        <v>182</v>
      </c>
      <c r="BE550" s="228">
        <f>IF(N550="základní",J550,0)</f>
        <v>0</v>
      </c>
      <c r="BF550" s="228">
        <f>IF(N550="snížená",J550,0)</f>
        <v>0</v>
      </c>
      <c r="BG550" s="228">
        <f>IF(N550="zákl. přenesená",J550,0)</f>
        <v>0</v>
      </c>
      <c r="BH550" s="228">
        <f>IF(N550="sníž. přenesená",J550,0)</f>
        <v>0</v>
      </c>
      <c r="BI550" s="228">
        <f>IF(N550="nulová",J550,0)</f>
        <v>0</v>
      </c>
      <c r="BJ550" s="21" t="s">
        <v>83</v>
      </c>
      <c r="BK550" s="228">
        <f>ROUND(I550*H550,2)</f>
        <v>0</v>
      </c>
      <c r="BL550" s="21" t="s">
        <v>189</v>
      </c>
      <c r="BM550" s="227" t="s">
        <v>917</v>
      </c>
    </row>
    <row r="551" s="2" customFormat="1">
      <c r="A551" s="42"/>
      <c r="B551" s="43"/>
      <c r="C551" s="44"/>
      <c r="D551" s="229" t="s">
        <v>191</v>
      </c>
      <c r="E551" s="44"/>
      <c r="F551" s="230" t="s">
        <v>918</v>
      </c>
      <c r="G551" s="44"/>
      <c r="H551" s="44"/>
      <c r="I551" s="231"/>
      <c r="J551" s="44"/>
      <c r="K551" s="44"/>
      <c r="L551" s="48"/>
      <c r="M551" s="232"/>
      <c r="N551" s="233"/>
      <c r="O551" s="88"/>
      <c r="P551" s="88"/>
      <c r="Q551" s="88"/>
      <c r="R551" s="88"/>
      <c r="S551" s="88"/>
      <c r="T551" s="89"/>
      <c r="U551" s="42"/>
      <c r="V551" s="42"/>
      <c r="W551" s="42"/>
      <c r="X551" s="42"/>
      <c r="Y551" s="42"/>
      <c r="Z551" s="42"/>
      <c r="AA551" s="42"/>
      <c r="AB551" s="42"/>
      <c r="AC551" s="42"/>
      <c r="AD551" s="42"/>
      <c r="AE551" s="42"/>
      <c r="AT551" s="21" t="s">
        <v>191</v>
      </c>
      <c r="AU551" s="21" t="s">
        <v>86</v>
      </c>
    </row>
    <row r="552" s="13" customFormat="1">
      <c r="A552" s="13"/>
      <c r="B552" s="234"/>
      <c r="C552" s="235"/>
      <c r="D552" s="236" t="s">
        <v>193</v>
      </c>
      <c r="E552" s="237" t="s">
        <v>19</v>
      </c>
      <c r="F552" s="238" t="s">
        <v>919</v>
      </c>
      <c r="G552" s="235"/>
      <c r="H552" s="239">
        <v>12.705</v>
      </c>
      <c r="I552" s="240"/>
      <c r="J552" s="235"/>
      <c r="K552" s="235"/>
      <c r="L552" s="241"/>
      <c r="M552" s="242"/>
      <c r="N552" s="243"/>
      <c r="O552" s="243"/>
      <c r="P552" s="243"/>
      <c r="Q552" s="243"/>
      <c r="R552" s="243"/>
      <c r="S552" s="243"/>
      <c r="T552" s="244"/>
      <c r="U552" s="13"/>
      <c r="V552" s="13"/>
      <c r="W552" s="13"/>
      <c r="X552" s="13"/>
      <c r="Y552" s="13"/>
      <c r="Z552" s="13"/>
      <c r="AA552" s="13"/>
      <c r="AB552" s="13"/>
      <c r="AC552" s="13"/>
      <c r="AD552" s="13"/>
      <c r="AE552" s="13"/>
      <c r="AT552" s="245" t="s">
        <v>193</v>
      </c>
      <c r="AU552" s="245" t="s">
        <v>86</v>
      </c>
      <c r="AV552" s="13" t="s">
        <v>86</v>
      </c>
      <c r="AW552" s="13" t="s">
        <v>37</v>
      </c>
      <c r="AX552" s="13" t="s">
        <v>83</v>
      </c>
      <c r="AY552" s="245" t="s">
        <v>182</v>
      </c>
    </row>
    <row r="553" s="2" customFormat="1" ht="21.75" customHeight="1">
      <c r="A553" s="42"/>
      <c r="B553" s="43"/>
      <c r="C553" s="216" t="s">
        <v>920</v>
      </c>
      <c r="D553" s="216" t="s">
        <v>184</v>
      </c>
      <c r="E553" s="217" t="s">
        <v>921</v>
      </c>
      <c r="F553" s="218" t="s">
        <v>922</v>
      </c>
      <c r="G553" s="219" t="s">
        <v>187</v>
      </c>
      <c r="H553" s="220">
        <v>60.618000000000002</v>
      </c>
      <c r="I553" s="221"/>
      <c r="J553" s="222">
        <f>ROUND(I553*H553,2)</f>
        <v>0</v>
      </c>
      <c r="K553" s="218" t="s">
        <v>188</v>
      </c>
      <c r="L553" s="48"/>
      <c r="M553" s="223" t="s">
        <v>19</v>
      </c>
      <c r="N553" s="224" t="s">
        <v>47</v>
      </c>
      <c r="O553" s="88"/>
      <c r="P553" s="225">
        <f>O553*H553</f>
        <v>0</v>
      </c>
      <c r="Q553" s="225">
        <v>0.018100000000000002</v>
      </c>
      <c r="R553" s="225">
        <f>Q553*H553</f>
        <v>1.0971858000000001</v>
      </c>
      <c r="S553" s="225">
        <v>0</v>
      </c>
      <c r="T553" s="226">
        <f>S553*H553</f>
        <v>0</v>
      </c>
      <c r="U553" s="42"/>
      <c r="V553" s="42"/>
      <c r="W553" s="42"/>
      <c r="X553" s="42"/>
      <c r="Y553" s="42"/>
      <c r="Z553" s="42"/>
      <c r="AA553" s="42"/>
      <c r="AB553" s="42"/>
      <c r="AC553" s="42"/>
      <c r="AD553" s="42"/>
      <c r="AE553" s="42"/>
      <c r="AR553" s="227" t="s">
        <v>189</v>
      </c>
      <c r="AT553" s="227" t="s">
        <v>184</v>
      </c>
      <c r="AU553" s="227" t="s">
        <v>86</v>
      </c>
      <c r="AY553" s="21" t="s">
        <v>182</v>
      </c>
      <c r="BE553" s="228">
        <f>IF(N553="základní",J553,0)</f>
        <v>0</v>
      </c>
      <c r="BF553" s="228">
        <f>IF(N553="snížená",J553,0)</f>
        <v>0</v>
      </c>
      <c r="BG553" s="228">
        <f>IF(N553="zákl. přenesená",J553,0)</f>
        <v>0</v>
      </c>
      <c r="BH553" s="228">
        <f>IF(N553="sníž. přenesená",J553,0)</f>
        <v>0</v>
      </c>
      <c r="BI553" s="228">
        <f>IF(N553="nulová",J553,0)</f>
        <v>0</v>
      </c>
      <c r="BJ553" s="21" t="s">
        <v>83</v>
      </c>
      <c r="BK553" s="228">
        <f>ROUND(I553*H553,2)</f>
        <v>0</v>
      </c>
      <c r="BL553" s="21" t="s">
        <v>189</v>
      </c>
      <c r="BM553" s="227" t="s">
        <v>923</v>
      </c>
    </row>
    <row r="554" s="2" customFormat="1">
      <c r="A554" s="42"/>
      <c r="B554" s="43"/>
      <c r="C554" s="44"/>
      <c r="D554" s="229" t="s">
        <v>191</v>
      </c>
      <c r="E554" s="44"/>
      <c r="F554" s="230" t="s">
        <v>924</v>
      </c>
      <c r="G554" s="44"/>
      <c r="H554" s="44"/>
      <c r="I554" s="231"/>
      <c r="J554" s="44"/>
      <c r="K554" s="44"/>
      <c r="L554" s="48"/>
      <c r="M554" s="232"/>
      <c r="N554" s="233"/>
      <c r="O554" s="88"/>
      <c r="P554" s="88"/>
      <c r="Q554" s="88"/>
      <c r="R554" s="88"/>
      <c r="S554" s="88"/>
      <c r="T554" s="89"/>
      <c r="U554" s="42"/>
      <c r="V554" s="42"/>
      <c r="W554" s="42"/>
      <c r="X554" s="42"/>
      <c r="Y554" s="42"/>
      <c r="Z554" s="42"/>
      <c r="AA554" s="42"/>
      <c r="AB554" s="42"/>
      <c r="AC554" s="42"/>
      <c r="AD554" s="42"/>
      <c r="AE554" s="42"/>
      <c r="AT554" s="21" t="s">
        <v>191</v>
      </c>
      <c r="AU554" s="21" t="s">
        <v>86</v>
      </c>
    </row>
    <row r="555" s="14" customFormat="1">
      <c r="A555" s="14"/>
      <c r="B555" s="246"/>
      <c r="C555" s="247"/>
      <c r="D555" s="236" t="s">
        <v>193</v>
      </c>
      <c r="E555" s="248" t="s">
        <v>19</v>
      </c>
      <c r="F555" s="249" t="s">
        <v>925</v>
      </c>
      <c r="G555" s="247"/>
      <c r="H555" s="248" t="s">
        <v>19</v>
      </c>
      <c r="I555" s="250"/>
      <c r="J555" s="247"/>
      <c r="K555" s="247"/>
      <c r="L555" s="251"/>
      <c r="M555" s="252"/>
      <c r="N555" s="253"/>
      <c r="O555" s="253"/>
      <c r="P555" s="253"/>
      <c r="Q555" s="253"/>
      <c r="R555" s="253"/>
      <c r="S555" s="253"/>
      <c r="T555" s="254"/>
      <c r="U555" s="14"/>
      <c r="V555" s="14"/>
      <c r="W555" s="14"/>
      <c r="X555" s="14"/>
      <c r="Y555" s="14"/>
      <c r="Z555" s="14"/>
      <c r="AA555" s="14"/>
      <c r="AB555" s="14"/>
      <c r="AC555" s="14"/>
      <c r="AD555" s="14"/>
      <c r="AE555" s="14"/>
      <c r="AT555" s="255" t="s">
        <v>193</v>
      </c>
      <c r="AU555" s="255" t="s">
        <v>86</v>
      </c>
      <c r="AV555" s="14" t="s">
        <v>83</v>
      </c>
      <c r="AW555" s="14" t="s">
        <v>37</v>
      </c>
      <c r="AX555" s="14" t="s">
        <v>76</v>
      </c>
      <c r="AY555" s="255" t="s">
        <v>182</v>
      </c>
    </row>
    <row r="556" s="13" customFormat="1">
      <c r="A556" s="13"/>
      <c r="B556" s="234"/>
      <c r="C556" s="235"/>
      <c r="D556" s="236" t="s">
        <v>193</v>
      </c>
      <c r="E556" s="237" t="s">
        <v>19</v>
      </c>
      <c r="F556" s="238" t="s">
        <v>926</v>
      </c>
      <c r="G556" s="235"/>
      <c r="H556" s="239">
        <v>11.561</v>
      </c>
      <c r="I556" s="240"/>
      <c r="J556" s="235"/>
      <c r="K556" s="235"/>
      <c r="L556" s="241"/>
      <c r="M556" s="242"/>
      <c r="N556" s="243"/>
      <c r="O556" s="243"/>
      <c r="P556" s="243"/>
      <c r="Q556" s="243"/>
      <c r="R556" s="243"/>
      <c r="S556" s="243"/>
      <c r="T556" s="244"/>
      <c r="U556" s="13"/>
      <c r="V556" s="13"/>
      <c r="W556" s="13"/>
      <c r="X556" s="13"/>
      <c r="Y556" s="13"/>
      <c r="Z556" s="13"/>
      <c r="AA556" s="13"/>
      <c r="AB556" s="13"/>
      <c r="AC556" s="13"/>
      <c r="AD556" s="13"/>
      <c r="AE556" s="13"/>
      <c r="AT556" s="245" t="s">
        <v>193</v>
      </c>
      <c r="AU556" s="245" t="s">
        <v>86</v>
      </c>
      <c r="AV556" s="13" t="s">
        <v>86</v>
      </c>
      <c r="AW556" s="13" t="s">
        <v>37</v>
      </c>
      <c r="AX556" s="13" t="s">
        <v>76</v>
      </c>
      <c r="AY556" s="245" t="s">
        <v>182</v>
      </c>
    </row>
    <row r="557" s="13" customFormat="1">
      <c r="A557" s="13"/>
      <c r="B557" s="234"/>
      <c r="C557" s="235"/>
      <c r="D557" s="236" t="s">
        <v>193</v>
      </c>
      <c r="E557" s="237" t="s">
        <v>19</v>
      </c>
      <c r="F557" s="238" t="s">
        <v>927</v>
      </c>
      <c r="G557" s="235"/>
      <c r="H557" s="239">
        <v>16.713999999999999</v>
      </c>
      <c r="I557" s="240"/>
      <c r="J557" s="235"/>
      <c r="K557" s="235"/>
      <c r="L557" s="241"/>
      <c r="M557" s="242"/>
      <c r="N557" s="243"/>
      <c r="O557" s="243"/>
      <c r="P557" s="243"/>
      <c r="Q557" s="243"/>
      <c r="R557" s="243"/>
      <c r="S557" s="243"/>
      <c r="T557" s="244"/>
      <c r="U557" s="13"/>
      <c r="V557" s="13"/>
      <c r="W557" s="13"/>
      <c r="X557" s="13"/>
      <c r="Y557" s="13"/>
      <c r="Z557" s="13"/>
      <c r="AA557" s="13"/>
      <c r="AB557" s="13"/>
      <c r="AC557" s="13"/>
      <c r="AD557" s="13"/>
      <c r="AE557" s="13"/>
      <c r="AT557" s="245" t="s">
        <v>193</v>
      </c>
      <c r="AU557" s="245" t="s">
        <v>86</v>
      </c>
      <c r="AV557" s="13" t="s">
        <v>86</v>
      </c>
      <c r="AW557" s="13" t="s">
        <v>37</v>
      </c>
      <c r="AX557" s="13" t="s">
        <v>76</v>
      </c>
      <c r="AY557" s="245" t="s">
        <v>182</v>
      </c>
    </row>
    <row r="558" s="13" customFormat="1">
      <c r="A558" s="13"/>
      <c r="B558" s="234"/>
      <c r="C558" s="235"/>
      <c r="D558" s="236" t="s">
        <v>193</v>
      </c>
      <c r="E558" s="237" t="s">
        <v>19</v>
      </c>
      <c r="F558" s="238" t="s">
        <v>928</v>
      </c>
      <c r="G558" s="235"/>
      <c r="H558" s="239">
        <v>15.629</v>
      </c>
      <c r="I558" s="240"/>
      <c r="J558" s="235"/>
      <c r="K558" s="235"/>
      <c r="L558" s="241"/>
      <c r="M558" s="242"/>
      <c r="N558" s="243"/>
      <c r="O558" s="243"/>
      <c r="P558" s="243"/>
      <c r="Q558" s="243"/>
      <c r="R558" s="243"/>
      <c r="S558" s="243"/>
      <c r="T558" s="244"/>
      <c r="U558" s="13"/>
      <c r="V558" s="13"/>
      <c r="W558" s="13"/>
      <c r="X558" s="13"/>
      <c r="Y558" s="13"/>
      <c r="Z558" s="13"/>
      <c r="AA558" s="13"/>
      <c r="AB558" s="13"/>
      <c r="AC558" s="13"/>
      <c r="AD558" s="13"/>
      <c r="AE558" s="13"/>
      <c r="AT558" s="245" t="s">
        <v>193</v>
      </c>
      <c r="AU558" s="245" t="s">
        <v>86</v>
      </c>
      <c r="AV558" s="13" t="s">
        <v>86</v>
      </c>
      <c r="AW558" s="13" t="s">
        <v>37</v>
      </c>
      <c r="AX558" s="13" t="s">
        <v>76</v>
      </c>
      <c r="AY558" s="245" t="s">
        <v>182</v>
      </c>
    </row>
    <row r="559" s="13" customFormat="1">
      <c r="A559" s="13"/>
      <c r="B559" s="234"/>
      <c r="C559" s="235"/>
      <c r="D559" s="236" t="s">
        <v>193</v>
      </c>
      <c r="E559" s="237" t="s">
        <v>19</v>
      </c>
      <c r="F559" s="238" t="s">
        <v>929</v>
      </c>
      <c r="G559" s="235"/>
      <c r="H559" s="239">
        <v>16.713999999999999</v>
      </c>
      <c r="I559" s="240"/>
      <c r="J559" s="235"/>
      <c r="K559" s="235"/>
      <c r="L559" s="241"/>
      <c r="M559" s="242"/>
      <c r="N559" s="243"/>
      <c r="O559" s="243"/>
      <c r="P559" s="243"/>
      <c r="Q559" s="243"/>
      <c r="R559" s="243"/>
      <c r="S559" s="243"/>
      <c r="T559" s="244"/>
      <c r="U559" s="13"/>
      <c r="V559" s="13"/>
      <c r="W559" s="13"/>
      <c r="X559" s="13"/>
      <c r="Y559" s="13"/>
      <c r="Z559" s="13"/>
      <c r="AA559" s="13"/>
      <c r="AB559" s="13"/>
      <c r="AC559" s="13"/>
      <c r="AD559" s="13"/>
      <c r="AE559" s="13"/>
      <c r="AT559" s="245" t="s">
        <v>193</v>
      </c>
      <c r="AU559" s="245" t="s">
        <v>86</v>
      </c>
      <c r="AV559" s="13" t="s">
        <v>86</v>
      </c>
      <c r="AW559" s="13" t="s">
        <v>37</v>
      </c>
      <c r="AX559" s="13" t="s">
        <v>76</v>
      </c>
      <c r="AY559" s="245" t="s">
        <v>182</v>
      </c>
    </row>
    <row r="560" s="15" customFormat="1">
      <c r="A560" s="15"/>
      <c r="B560" s="256"/>
      <c r="C560" s="257"/>
      <c r="D560" s="236" t="s">
        <v>193</v>
      </c>
      <c r="E560" s="258" t="s">
        <v>19</v>
      </c>
      <c r="F560" s="259" t="s">
        <v>202</v>
      </c>
      <c r="G560" s="257"/>
      <c r="H560" s="260">
        <v>60.618000000000002</v>
      </c>
      <c r="I560" s="261"/>
      <c r="J560" s="257"/>
      <c r="K560" s="257"/>
      <c r="L560" s="262"/>
      <c r="M560" s="263"/>
      <c r="N560" s="264"/>
      <c r="O560" s="264"/>
      <c r="P560" s="264"/>
      <c r="Q560" s="264"/>
      <c r="R560" s="264"/>
      <c r="S560" s="264"/>
      <c r="T560" s="265"/>
      <c r="U560" s="15"/>
      <c r="V560" s="15"/>
      <c r="W560" s="15"/>
      <c r="X560" s="15"/>
      <c r="Y560" s="15"/>
      <c r="Z560" s="15"/>
      <c r="AA560" s="15"/>
      <c r="AB560" s="15"/>
      <c r="AC560" s="15"/>
      <c r="AD560" s="15"/>
      <c r="AE560" s="15"/>
      <c r="AT560" s="266" t="s">
        <v>193</v>
      </c>
      <c r="AU560" s="266" t="s">
        <v>86</v>
      </c>
      <c r="AV560" s="15" t="s">
        <v>189</v>
      </c>
      <c r="AW560" s="15" t="s">
        <v>37</v>
      </c>
      <c r="AX560" s="15" t="s">
        <v>83</v>
      </c>
      <c r="AY560" s="266" t="s">
        <v>182</v>
      </c>
    </row>
    <row r="561" s="14" customFormat="1">
      <c r="A561" s="14"/>
      <c r="B561" s="246"/>
      <c r="C561" s="247"/>
      <c r="D561" s="236" t="s">
        <v>193</v>
      </c>
      <c r="E561" s="248" t="s">
        <v>19</v>
      </c>
      <c r="F561" s="249" t="s">
        <v>930</v>
      </c>
      <c r="G561" s="247"/>
      <c r="H561" s="248" t="s">
        <v>19</v>
      </c>
      <c r="I561" s="250"/>
      <c r="J561" s="247"/>
      <c r="K561" s="247"/>
      <c r="L561" s="251"/>
      <c r="M561" s="252"/>
      <c r="N561" s="253"/>
      <c r="O561" s="253"/>
      <c r="P561" s="253"/>
      <c r="Q561" s="253"/>
      <c r="R561" s="253"/>
      <c r="S561" s="253"/>
      <c r="T561" s="254"/>
      <c r="U561" s="14"/>
      <c r="V561" s="14"/>
      <c r="W561" s="14"/>
      <c r="X561" s="14"/>
      <c r="Y561" s="14"/>
      <c r="Z561" s="14"/>
      <c r="AA561" s="14"/>
      <c r="AB561" s="14"/>
      <c r="AC561" s="14"/>
      <c r="AD561" s="14"/>
      <c r="AE561" s="14"/>
      <c r="AT561" s="255" t="s">
        <v>193</v>
      </c>
      <c r="AU561" s="255" t="s">
        <v>86</v>
      </c>
      <c r="AV561" s="14" t="s">
        <v>83</v>
      </c>
      <c r="AW561" s="14" t="s">
        <v>37</v>
      </c>
      <c r="AX561" s="14" t="s">
        <v>76</v>
      </c>
      <c r="AY561" s="255" t="s">
        <v>182</v>
      </c>
    </row>
    <row r="562" s="2" customFormat="1" ht="24.15" customHeight="1">
      <c r="A562" s="42"/>
      <c r="B562" s="43"/>
      <c r="C562" s="216" t="s">
        <v>931</v>
      </c>
      <c r="D562" s="216" t="s">
        <v>184</v>
      </c>
      <c r="E562" s="217" t="s">
        <v>932</v>
      </c>
      <c r="F562" s="218" t="s">
        <v>933</v>
      </c>
      <c r="G562" s="219" t="s">
        <v>187</v>
      </c>
      <c r="H562" s="220">
        <v>181.85400000000001</v>
      </c>
      <c r="I562" s="221"/>
      <c r="J562" s="222">
        <f>ROUND(I562*H562,2)</f>
        <v>0</v>
      </c>
      <c r="K562" s="218" t="s">
        <v>188</v>
      </c>
      <c r="L562" s="48"/>
      <c r="M562" s="223" t="s">
        <v>19</v>
      </c>
      <c r="N562" s="224" t="s">
        <v>47</v>
      </c>
      <c r="O562" s="88"/>
      <c r="P562" s="225">
        <f>O562*H562</f>
        <v>0</v>
      </c>
      <c r="Q562" s="225">
        <v>0.0052500000000000003</v>
      </c>
      <c r="R562" s="225">
        <f>Q562*H562</f>
        <v>0.95473350000000012</v>
      </c>
      <c r="S562" s="225">
        <v>0</v>
      </c>
      <c r="T562" s="226">
        <f>S562*H562</f>
        <v>0</v>
      </c>
      <c r="U562" s="42"/>
      <c r="V562" s="42"/>
      <c r="W562" s="42"/>
      <c r="X562" s="42"/>
      <c r="Y562" s="42"/>
      <c r="Z562" s="42"/>
      <c r="AA562" s="42"/>
      <c r="AB562" s="42"/>
      <c r="AC562" s="42"/>
      <c r="AD562" s="42"/>
      <c r="AE562" s="42"/>
      <c r="AR562" s="227" t="s">
        <v>189</v>
      </c>
      <c r="AT562" s="227" t="s">
        <v>184</v>
      </c>
      <c r="AU562" s="227" t="s">
        <v>86</v>
      </c>
      <c r="AY562" s="21" t="s">
        <v>182</v>
      </c>
      <c r="BE562" s="228">
        <f>IF(N562="základní",J562,0)</f>
        <v>0</v>
      </c>
      <c r="BF562" s="228">
        <f>IF(N562="snížená",J562,0)</f>
        <v>0</v>
      </c>
      <c r="BG562" s="228">
        <f>IF(N562="zákl. přenesená",J562,0)</f>
        <v>0</v>
      </c>
      <c r="BH562" s="228">
        <f>IF(N562="sníž. přenesená",J562,0)</f>
        <v>0</v>
      </c>
      <c r="BI562" s="228">
        <f>IF(N562="nulová",J562,0)</f>
        <v>0</v>
      </c>
      <c r="BJ562" s="21" t="s">
        <v>83</v>
      </c>
      <c r="BK562" s="228">
        <f>ROUND(I562*H562,2)</f>
        <v>0</v>
      </c>
      <c r="BL562" s="21" t="s">
        <v>189</v>
      </c>
      <c r="BM562" s="227" t="s">
        <v>934</v>
      </c>
    </row>
    <row r="563" s="2" customFormat="1">
      <c r="A563" s="42"/>
      <c r="B563" s="43"/>
      <c r="C563" s="44"/>
      <c r="D563" s="229" t="s">
        <v>191</v>
      </c>
      <c r="E563" s="44"/>
      <c r="F563" s="230" t="s">
        <v>935</v>
      </c>
      <c r="G563" s="44"/>
      <c r="H563" s="44"/>
      <c r="I563" s="231"/>
      <c r="J563" s="44"/>
      <c r="K563" s="44"/>
      <c r="L563" s="48"/>
      <c r="M563" s="232"/>
      <c r="N563" s="233"/>
      <c r="O563" s="88"/>
      <c r="P563" s="88"/>
      <c r="Q563" s="88"/>
      <c r="R563" s="88"/>
      <c r="S563" s="88"/>
      <c r="T563" s="89"/>
      <c r="U563" s="42"/>
      <c r="V563" s="42"/>
      <c r="W563" s="42"/>
      <c r="X563" s="42"/>
      <c r="Y563" s="42"/>
      <c r="Z563" s="42"/>
      <c r="AA563" s="42"/>
      <c r="AB563" s="42"/>
      <c r="AC563" s="42"/>
      <c r="AD563" s="42"/>
      <c r="AE563" s="42"/>
      <c r="AT563" s="21" t="s">
        <v>191</v>
      </c>
      <c r="AU563" s="21" t="s">
        <v>86</v>
      </c>
    </row>
    <row r="564" s="13" customFormat="1">
      <c r="A564" s="13"/>
      <c r="B564" s="234"/>
      <c r="C564" s="235"/>
      <c r="D564" s="236" t="s">
        <v>193</v>
      </c>
      <c r="E564" s="237" t="s">
        <v>19</v>
      </c>
      <c r="F564" s="238" t="s">
        <v>936</v>
      </c>
      <c r="G564" s="235"/>
      <c r="H564" s="239">
        <v>181.85400000000001</v>
      </c>
      <c r="I564" s="240"/>
      <c r="J564" s="235"/>
      <c r="K564" s="235"/>
      <c r="L564" s="241"/>
      <c r="M564" s="242"/>
      <c r="N564" s="243"/>
      <c r="O564" s="243"/>
      <c r="P564" s="243"/>
      <c r="Q564" s="243"/>
      <c r="R564" s="243"/>
      <c r="S564" s="243"/>
      <c r="T564" s="244"/>
      <c r="U564" s="13"/>
      <c r="V564" s="13"/>
      <c r="W564" s="13"/>
      <c r="X564" s="13"/>
      <c r="Y564" s="13"/>
      <c r="Z564" s="13"/>
      <c r="AA564" s="13"/>
      <c r="AB564" s="13"/>
      <c r="AC564" s="13"/>
      <c r="AD564" s="13"/>
      <c r="AE564" s="13"/>
      <c r="AT564" s="245" t="s">
        <v>193</v>
      </c>
      <c r="AU564" s="245" t="s">
        <v>86</v>
      </c>
      <c r="AV564" s="13" t="s">
        <v>86</v>
      </c>
      <c r="AW564" s="13" t="s">
        <v>37</v>
      </c>
      <c r="AX564" s="13" t="s">
        <v>83</v>
      </c>
      <c r="AY564" s="245" t="s">
        <v>182</v>
      </c>
    </row>
    <row r="565" s="2" customFormat="1" ht="21.75" customHeight="1">
      <c r="A565" s="42"/>
      <c r="B565" s="43"/>
      <c r="C565" s="216" t="s">
        <v>937</v>
      </c>
      <c r="D565" s="216" t="s">
        <v>184</v>
      </c>
      <c r="E565" s="217" t="s">
        <v>938</v>
      </c>
      <c r="F565" s="218" t="s">
        <v>939</v>
      </c>
      <c r="G565" s="219" t="s">
        <v>187</v>
      </c>
      <c r="H565" s="220">
        <v>12.705</v>
      </c>
      <c r="I565" s="221"/>
      <c r="J565" s="222">
        <f>ROUND(I565*H565,2)</f>
        <v>0</v>
      </c>
      <c r="K565" s="218" t="s">
        <v>188</v>
      </c>
      <c r="L565" s="48"/>
      <c r="M565" s="223" t="s">
        <v>19</v>
      </c>
      <c r="N565" s="224" t="s">
        <v>47</v>
      </c>
      <c r="O565" s="88"/>
      <c r="P565" s="225">
        <f>O565*H565</f>
        <v>0</v>
      </c>
      <c r="Q565" s="225">
        <v>0.0057000000000000002</v>
      </c>
      <c r="R565" s="225">
        <f>Q565*H565</f>
        <v>0.072418499999999997</v>
      </c>
      <c r="S565" s="225">
        <v>0</v>
      </c>
      <c r="T565" s="226">
        <f>S565*H565</f>
        <v>0</v>
      </c>
      <c r="U565" s="42"/>
      <c r="V565" s="42"/>
      <c r="W565" s="42"/>
      <c r="X565" s="42"/>
      <c r="Y565" s="42"/>
      <c r="Z565" s="42"/>
      <c r="AA565" s="42"/>
      <c r="AB565" s="42"/>
      <c r="AC565" s="42"/>
      <c r="AD565" s="42"/>
      <c r="AE565" s="42"/>
      <c r="AR565" s="227" t="s">
        <v>189</v>
      </c>
      <c r="AT565" s="227" t="s">
        <v>184</v>
      </c>
      <c r="AU565" s="227" t="s">
        <v>86</v>
      </c>
      <c r="AY565" s="21" t="s">
        <v>182</v>
      </c>
      <c r="BE565" s="228">
        <f>IF(N565="základní",J565,0)</f>
        <v>0</v>
      </c>
      <c r="BF565" s="228">
        <f>IF(N565="snížená",J565,0)</f>
        <v>0</v>
      </c>
      <c r="BG565" s="228">
        <f>IF(N565="zákl. přenesená",J565,0)</f>
        <v>0</v>
      </c>
      <c r="BH565" s="228">
        <f>IF(N565="sníž. přenesená",J565,0)</f>
        <v>0</v>
      </c>
      <c r="BI565" s="228">
        <f>IF(N565="nulová",J565,0)</f>
        <v>0</v>
      </c>
      <c r="BJ565" s="21" t="s">
        <v>83</v>
      </c>
      <c r="BK565" s="228">
        <f>ROUND(I565*H565,2)</f>
        <v>0</v>
      </c>
      <c r="BL565" s="21" t="s">
        <v>189</v>
      </c>
      <c r="BM565" s="227" t="s">
        <v>940</v>
      </c>
    </row>
    <row r="566" s="2" customFormat="1">
      <c r="A566" s="42"/>
      <c r="B566" s="43"/>
      <c r="C566" s="44"/>
      <c r="D566" s="229" t="s">
        <v>191</v>
      </c>
      <c r="E566" s="44"/>
      <c r="F566" s="230" t="s">
        <v>941</v>
      </c>
      <c r="G566" s="44"/>
      <c r="H566" s="44"/>
      <c r="I566" s="231"/>
      <c r="J566" s="44"/>
      <c r="K566" s="44"/>
      <c r="L566" s="48"/>
      <c r="M566" s="232"/>
      <c r="N566" s="233"/>
      <c r="O566" s="88"/>
      <c r="P566" s="88"/>
      <c r="Q566" s="88"/>
      <c r="R566" s="88"/>
      <c r="S566" s="88"/>
      <c r="T566" s="89"/>
      <c r="U566" s="42"/>
      <c r="V566" s="42"/>
      <c r="W566" s="42"/>
      <c r="X566" s="42"/>
      <c r="Y566" s="42"/>
      <c r="Z566" s="42"/>
      <c r="AA566" s="42"/>
      <c r="AB566" s="42"/>
      <c r="AC566" s="42"/>
      <c r="AD566" s="42"/>
      <c r="AE566" s="42"/>
      <c r="AT566" s="21" t="s">
        <v>191</v>
      </c>
      <c r="AU566" s="21" t="s">
        <v>86</v>
      </c>
    </row>
    <row r="567" s="14" customFormat="1">
      <c r="A567" s="14"/>
      <c r="B567" s="246"/>
      <c r="C567" s="247"/>
      <c r="D567" s="236" t="s">
        <v>193</v>
      </c>
      <c r="E567" s="248" t="s">
        <v>19</v>
      </c>
      <c r="F567" s="249" t="s">
        <v>925</v>
      </c>
      <c r="G567" s="247"/>
      <c r="H567" s="248" t="s">
        <v>19</v>
      </c>
      <c r="I567" s="250"/>
      <c r="J567" s="247"/>
      <c r="K567" s="247"/>
      <c r="L567" s="251"/>
      <c r="M567" s="252"/>
      <c r="N567" s="253"/>
      <c r="O567" s="253"/>
      <c r="P567" s="253"/>
      <c r="Q567" s="253"/>
      <c r="R567" s="253"/>
      <c r="S567" s="253"/>
      <c r="T567" s="254"/>
      <c r="U567" s="14"/>
      <c r="V567" s="14"/>
      <c r="W567" s="14"/>
      <c r="X567" s="14"/>
      <c r="Y567" s="14"/>
      <c r="Z567" s="14"/>
      <c r="AA567" s="14"/>
      <c r="AB567" s="14"/>
      <c r="AC567" s="14"/>
      <c r="AD567" s="14"/>
      <c r="AE567" s="14"/>
      <c r="AT567" s="255" t="s">
        <v>193</v>
      </c>
      <c r="AU567" s="255" t="s">
        <v>86</v>
      </c>
      <c r="AV567" s="14" t="s">
        <v>83</v>
      </c>
      <c r="AW567" s="14" t="s">
        <v>37</v>
      </c>
      <c r="AX567" s="14" t="s">
        <v>76</v>
      </c>
      <c r="AY567" s="255" t="s">
        <v>182</v>
      </c>
    </row>
    <row r="568" s="13" customFormat="1">
      <c r="A568" s="13"/>
      <c r="B568" s="234"/>
      <c r="C568" s="235"/>
      <c r="D568" s="236" t="s">
        <v>193</v>
      </c>
      <c r="E568" s="237" t="s">
        <v>19</v>
      </c>
      <c r="F568" s="238" t="s">
        <v>942</v>
      </c>
      <c r="G568" s="235"/>
      <c r="H568" s="239">
        <v>3.141</v>
      </c>
      <c r="I568" s="240"/>
      <c r="J568" s="235"/>
      <c r="K568" s="235"/>
      <c r="L568" s="241"/>
      <c r="M568" s="242"/>
      <c r="N568" s="243"/>
      <c r="O568" s="243"/>
      <c r="P568" s="243"/>
      <c r="Q568" s="243"/>
      <c r="R568" s="243"/>
      <c r="S568" s="243"/>
      <c r="T568" s="244"/>
      <c r="U568" s="13"/>
      <c r="V568" s="13"/>
      <c r="W568" s="13"/>
      <c r="X568" s="13"/>
      <c r="Y568" s="13"/>
      <c r="Z568" s="13"/>
      <c r="AA568" s="13"/>
      <c r="AB568" s="13"/>
      <c r="AC568" s="13"/>
      <c r="AD568" s="13"/>
      <c r="AE568" s="13"/>
      <c r="AT568" s="245" t="s">
        <v>193</v>
      </c>
      <c r="AU568" s="245" t="s">
        <v>86</v>
      </c>
      <c r="AV568" s="13" t="s">
        <v>86</v>
      </c>
      <c r="AW568" s="13" t="s">
        <v>37</v>
      </c>
      <c r="AX568" s="13" t="s">
        <v>76</v>
      </c>
      <c r="AY568" s="245" t="s">
        <v>182</v>
      </c>
    </row>
    <row r="569" s="13" customFormat="1">
      <c r="A569" s="13"/>
      <c r="B569" s="234"/>
      <c r="C569" s="235"/>
      <c r="D569" s="236" t="s">
        <v>193</v>
      </c>
      <c r="E569" s="237" t="s">
        <v>19</v>
      </c>
      <c r="F569" s="238" t="s">
        <v>943</v>
      </c>
      <c r="G569" s="235"/>
      <c r="H569" s="239">
        <v>3.2330000000000001</v>
      </c>
      <c r="I569" s="240"/>
      <c r="J569" s="235"/>
      <c r="K569" s="235"/>
      <c r="L569" s="241"/>
      <c r="M569" s="242"/>
      <c r="N569" s="243"/>
      <c r="O569" s="243"/>
      <c r="P569" s="243"/>
      <c r="Q569" s="243"/>
      <c r="R569" s="243"/>
      <c r="S569" s="243"/>
      <c r="T569" s="244"/>
      <c r="U569" s="13"/>
      <c r="V569" s="13"/>
      <c r="W569" s="13"/>
      <c r="X569" s="13"/>
      <c r="Y569" s="13"/>
      <c r="Z569" s="13"/>
      <c r="AA569" s="13"/>
      <c r="AB569" s="13"/>
      <c r="AC569" s="13"/>
      <c r="AD569" s="13"/>
      <c r="AE569" s="13"/>
      <c r="AT569" s="245" t="s">
        <v>193</v>
      </c>
      <c r="AU569" s="245" t="s">
        <v>86</v>
      </c>
      <c r="AV569" s="13" t="s">
        <v>86</v>
      </c>
      <c r="AW569" s="13" t="s">
        <v>37</v>
      </c>
      <c r="AX569" s="13" t="s">
        <v>76</v>
      </c>
      <c r="AY569" s="245" t="s">
        <v>182</v>
      </c>
    </row>
    <row r="570" s="13" customFormat="1">
      <c r="A570" s="13"/>
      <c r="B570" s="234"/>
      <c r="C570" s="235"/>
      <c r="D570" s="236" t="s">
        <v>193</v>
      </c>
      <c r="E570" s="237" t="s">
        <v>19</v>
      </c>
      <c r="F570" s="238" t="s">
        <v>944</v>
      </c>
      <c r="G570" s="235"/>
      <c r="H570" s="239">
        <v>3.0979999999999999</v>
      </c>
      <c r="I570" s="240"/>
      <c r="J570" s="235"/>
      <c r="K570" s="235"/>
      <c r="L570" s="241"/>
      <c r="M570" s="242"/>
      <c r="N570" s="243"/>
      <c r="O570" s="243"/>
      <c r="P570" s="243"/>
      <c r="Q570" s="243"/>
      <c r="R570" s="243"/>
      <c r="S570" s="243"/>
      <c r="T570" s="244"/>
      <c r="U570" s="13"/>
      <c r="V570" s="13"/>
      <c r="W570" s="13"/>
      <c r="X570" s="13"/>
      <c r="Y570" s="13"/>
      <c r="Z570" s="13"/>
      <c r="AA570" s="13"/>
      <c r="AB570" s="13"/>
      <c r="AC570" s="13"/>
      <c r="AD570" s="13"/>
      <c r="AE570" s="13"/>
      <c r="AT570" s="245" t="s">
        <v>193</v>
      </c>
      <c r="AU570" s="245" t="s">
        <v>86</v>
      </c>
      <c r="AV570" s="13" t="s">
        <v>86</v>
      </c>
      <c r="AW570" s="13" t="s">
        <v>37</v>
      </c>
      <c r="AX570" s="13" t="s">
        <v>76</v>
      </c>
      <c r="AY570" s="245" t="s">
        <v>182</v>
      </c>
    </row>
    <row r="571" s="13" customFormat="1">
      <c r="A571" s="13"/>
      <c r="B571" s="234"/>
      <c r="C571" s="235"/>
      <c r="D571" s="236" t="s">
        <v>193</v>
      </c>
      <c r="E571" s="237" t="s">
        <v>19</v>
      </c>
      <c r="F571" s="238" t="s">
        <v>945</v>
      </c>
      <c r="G571" s="235"/>
      <c r="H571" s="239">
        <v>3.2330000000000001</v>
      </c>
      <c r="I571" s="240"/>
      <c r="J571" s="235"/>
      <c r="K571" s="235"/>
      <c r="L571" s="241"/>
      <c r="M571" s="242"/>
      <c r="N571" s="243"/>
      <c r="O571" s="243"/>
      <c r="P571" s="243"/>
      <c r="Q571" s="243"/>
      <c r="R571" s="243"/>
      <c r="S571" s="243"/>
      <c r="T571" s="244"/>
      <c r="U571" s="13"/>
      <c r="V571" s="13"/>
      <c r="W571" s="13"/>
      <c r="X571" s="13"/>
      <c r="Y571" s="13"/>
      <c r="Z571" s="13"/>
      <c r="AA571" s="13"/>
      <c r="AB571" s="13"/>
      <c r="AC571" s="13"/>
      <c r="AD571" s="13"/>
      <c r="AE571" s="13"/>
      <c r="AT571" s="245" t="s">
        <v>193</v>
      </c>
      <c r="AU571" s="245" t="s">
        <v>86</v>
      </c>
      <c r="AV571" s="13" t="s">
        <v>86</v>
      </c>
      <c r="AW571" s="13" t="s">
        <v>37</v>
      </c>
      <c r="AX571" s="13" t="s">
        <v>76</v>
      </c>
      <c r="AY571" s="245" t="s">
        <v>182</v>
      </c>
    </row>
    <row r="572" s="15" customFormat="1">
      <c r="A572" s="15"/>
      <c r="B572" s="256"/>
      <c r="C572" s="257"/>
      <c r="D572" s="236" t="s">
        <v>193</v>
      </c>
      <c r="E572" s="258" t="s">
        <v>19</v>
      </c>
      <c r="F572" s="259" t="s">
        <v>202</v>
      </c>
      <c r="G572" s="257"/>
      <c r="H572" s="260">
        <v>12.705</v>
      </c>
      <c r="I572" s="261"/>
      <c r="J572" s="257"/>
      <c r="K572" s="257"/>
      <c r="L572" s="262"/>
      <c r="M572" s="263"/>
      <c r="N572" s="264"/>
      <c r="O572" s="264"/>
      <c r="P572" s="264"/>
      <c r="Q572" s="264"/>
      <c r="R572" s="264"/>
      <c r="S572" s="264"/>
      <c r="T572" s="265"/>
      <c r="U572" s="15"/>
      <c r="V572" s="15"/>
      <c r="W572" s="15"/>
      <c r="X572" s="15"/>
      <c r="Y572" s="15"/>
      <c r="Z572" s="15"/>
      <c r="AA572" s="15"/>
      <c r="AB572" s="15"/>
      <c r="AC572" s="15"/>
      <c r="AD572" s="15"/>
      <c r="AE572" s="15"/>
      <c r="AT572" s="266" t="s">
        <v>193</v>
      </c>
      <c r="AU572" s="266" t="s">
        <v>86</v>
      </c>
      <c r="AV572" s="15" t="s">
        <v>189</v>
      </c>
      <c r="AW572" s="15" t="s">
        <v>37</v>
      </c>
      <c r="AX572" s="15" t="s">
        <v>83</v>
      </c>
      <c r="AY572" s="266" t="s">
        <v>182</v>
      </c>
    </row>
    <row r="573" s="14" customFormat="1">
      <c r="A573" s="14"/>
      <c r="B573" s="246"/>
      <c r="C573" s="247"/>
      <c r="D573" s="236" t="s">
        <v>193</v>
      </c>
      <c r="E573" s="248" t="s">
        <v>19</v>
      </c>
      <c r="F573" s="249" t="s">
        <v>930</v>
      </c>
      <c r="G573" s="247"/>
      <c r="H573" s="248" t="s">
        <v>19</v>
      </c>
      <c r="I573" s="250"/>
      <c r="J573" s="247"/>
      <c r="K573" s="247"/>
      <c r="L573" s="251"/>
      <c r="M573" s="252"/>
      <c r="N573" s="253"/>
      <c r="O573" s="253"/>
      <c r="P573" s="253"/>
      <c r="Q573" s="253"/>
      <c r="R573" s="253"/>
      <c r="S573" s="253"/>
      <c r="T573" s="254"/>
      <c r="U573" s="14"/>
      <c r="V573" s="14"/>
      <c r="W573" s="14"/>
      <c r="X573" s="14"/>
      <c r="Y573" s="14"/>
      <c r="Z573" s="14"/>
      <c r="AA573" s="14"/>
      <c r="AB573" s="14"/>
      <c r="AC573" s="14"/>
      <c r="AD573" s="14"/>
      <c r="AE573" s="14"/>
      <c r="AT573" s="255" t="s">
        <v>193</v>
      </c>
      <c r="AU573" s="255" t="s">
        <v>86</v>
      </c>
      <c r="AV573" s="14" t="s">
        <v>83</v>
      </c>
      <c r="AW573" s="14" t="s">
        <v>37</v>
      </c>
      <c r="AX573" s="14" t="s">
        <v>76</v>
      </c>
      <c r="AY573" s="255" t="s">
        <v>182</v>
      </c>
    </row>
    <row r="574" s="2" customFormat="1" ht="24.15" customHeight="1">
      <c r="A574" s="42"/>
      <c r="B574" s="43"/>
      <c r="C574" s="216" t="s">
        <v>946</v>
      </c>
      <c r="D574" s="216" t="s">
        <v>184</v>
      </c>
      <c r="E574" s="217" t="s">
        <v>947</v>
      </c>
      <c r="F574" s="218" t="s">
        <v>948</v>
      </c>
      <c r="G574" s="219" t="s">
        <v>187</v>
      </c>
      <c r="H574" s="220">
        <v>52.365000000000002</v>
      </c>
      <c r="I574" s="221"/>
      <c r="J574" s="222">
        <f>ROUND(I574*H574,2)</f>
        <v>0</v>
      </c>
      <c r="K574" s="218" t="s">
        <v>188</v>
      </c>
      <c r="L574" s="48"/>
      <c r="M574" s="223" t="s">
        <v>19</v>
      </c>
      <c r="N574" s="224" t="s">
        <v>47</v>
      </c>
      <c r="O574" s="88"/>
      <c r="P574" s="225">
        <f>O574*H574</f>
        <v>0</v>
      </c>
      <c r="Q574" s="225">
        <v>0.0028500000000000001</v>
      </c>
      <c r="R574" s="225">
        <f>Q574*H574</f>
        <v>0.14924025000000002</v>
      </c>
      <c r="S574" s="225">
        <v>0</v>
      </c>
      <c r="T574" s="226">
        <f>S574*H574</f>
        <v>0</v>
      </c>
      <c r="U574" s="42"/>
      <c r="V574" s="42"/>
      <c r="W574" s="42"/>
      <c r="X574" s="42"/>
      <c r="Y574" s="42"/>
      <c r="Z574" s="42"/>
      <c r="AA574" s="42"/>
      <c r="AB574" s="42"/>
      <c r="AC574" s="42"/>
      <c r="AD574" s="42"/>
      <c r="AE574" s="42"/>
      <c r="AR574" s="227" t="s">
        <v>189</v>
      </c>
      <c r="AT574" s="227" t="s">
        <v>184</v>
      </c>
      <c r="AU574" s="227" t="s">
        <v>86</v>
      </c>
      <c r="AY574" s="21" t="s">
        <v>182</v>
      </c>
      <c r="BE574" s="228">
        <f>IF(N574="základní",J574,0)</f>
        <v>0</v>
      </c>
      <c r="BF574" s="228">
        <f>IF(N574="snížená",J574,0)</f>
        <v>0</v>
      </c>
      <c r="BG574" s="228">
        <f>IF(N574="zákl. přenesená",J574,0)</f>
        <v>0</v>
      </c>
      <c r="BH574" s="228">
        <f>IF(N574="sníž. přenesená",J574,0)</f>
        <v>0</v>
      </c>
      <c r="BI574" s="228">
        <f>IF(N574="nulová",J574,0)</f>
        <v>0</v>
      </c>
      <c r="BJ574" s="21" t="s">
        <v>83</v>
      </c>
      <c r="BK574" s="228">
        <f>ROUND(I574*H574,2)</f>
        <v>0</v>
      </c>
      <c r="BL574" s="21" t="s">
        <v>189</v>
      </c>
      <c r="BM574" s="227" t="s">
        <v>949</v>
      </c>
    </row>
    <row r="575" s="2" customFormat="1">
      <c r="A575" s="42"/>
      <c r="B575" s="43"/>
      <c r="C575" s="44"/>
      <c r="D575" s="229" t="s">
        <v>191</v>
      </c>
      <c r="E575" s="44"/>
      <c r="F575" s="230" t="s">
        <v>950</v>
      </c>
      <c r="G575" s="44"/>
      <c r="H575" s="44"/>
      <c r="I575" s="231"/>
      <c r="J575" s="44"/>
      <c r="K575" s="44"/>
      <c r="L575" s="48"/>
      <c r="M575" s="232"/>
      <c r="N575" s="233"/>
      <c r="O575" s="88"/>
      <c r="P575" s="88"/>
      <c r="Q575" s="88"/>
      <c r="R575" s="88"/>
      <c r="S575" s="88"/>
      <c r="T575" s="89"/>
      <c r="U575" s="42"/>
      <c r="V575" s="42"/>
      <c r="W575" s="42"/>
      <c r="X575" s="42"/>
      <c r="Y575" s="42"/>
      <c r="Z575" s="42"/>
      <c r="AA575" s="42"/>
      <c r="AB575" s="42"/>
      <c r="AC575" s="42"/>
      <c r="AD575" s="42"/>
      <c r="AE575" s="42"/>
      <c r="AT575" s="21" t="s">
        <v>191</v>
      </c>
      <c r="AU575" s="21" t="s">
        <v>86</v>
      </c>
    </row>
    <row r="576" s="14" customFormat="1">
      <c r="A576" s="14"/>
      <c r="B576" s="246"/>
      <c r="C576" s="247"/>
      <c r="D576" s="236" t="s">
        <v>193</v>
      </c>
      <c r="E576" s="248" t="s">
        <v>19</v>
      </c>
      <c r="F576" s="249" t="s">
        <v>925</v>
      </c>
      <c r="G576" s="247"/>
      <c r="H576" s="248" t="s">
        <v>19</v>
      </c>
      <c r="I576" s="250"/>
      <c r="J576" s="247"/>
      <c r="K576" s="247"/>
      <c r="L576" s="251"/>
      <c r="M576" s="252"/>
      <c r="N576" s="253"/>
      <c r="O576" s="253"/>
      <c r="P576" s="253"/>
      <c r="Q576" s="253"/>
      <c r="R576" s="253"/>
      <c r="S576" s="253"/>
      <c r="T576" s="254"/>
      <c r="U576" s="14"/>
      <c r="V576" s="14"/>
      <c r="W576" s="14"/>
      <c r="X576" s="14"/>
      <c r="Y576" s="14"/>
      <c r="Z576" s="14"/>
      <c r="AA576" s="14"/>
      <c r="AB576" s="14"/>
      <c r="AC576" s="14"/>
      <c r="AD576" s="14"/>
      <c r="AE576" s="14"/>
      <c r="AT576" s="255" t="s">
        <v>193</v>
      </c>
      <c r="AU576" s="255" t="s">
        <v>86</v>
      </c>
      <c r="AV576" s="14" t="s">
        <v>83</v>
      </c>
      <c r="AW576" s="14" t="s">
        <v>37</v>
      </c>
      <c r="AX576" s="14" t="s">
        <v>76</v>
      </c>
      <c r="AY576" s="255" t="s">
        <v>182</v>
      </c>
    </row>
    <row r="577" s="13" customFormat="1">
      <c r="A577" s="13"/>
      <c r="B577" s="234"/>
      <c r="C577" s="235"/>
      <c r="D577" s="236" t="s">
        <v>193</v>
      </c>
      <c r="E577" s="237" t="s">
        <v>19</v>
      </c>
      <c r="F577" s="238" t="s">
        <v>951</v>
      </c>
      <c r="G577" s="235"/>
      <c r="H577" s="239">
        <v>10.641</v>
      </c>
      <c r="I577" s="240"/>
      <c r="J577" s="235"/>
      <c r="K577" s="235"/>
      <c r="L577" s="241"/>
      <c r="M577" s="242"/>
      <c r="N577" s="243"/>
      <c r="O577" s="243"/>
      <c r="P577" s="243"/>
      <c r="Q577" s="243"/>
      <c r="R577" s="243"/>
      <c r="S577" s="243"/>
      <c r="T577" s="244"/>
      <c r="U577" s="13"/>
      <c r="V577" s="13"/>
      <c r="W577" s="13"/>
      <c r="X577" s="13"/>
      <c r="Y577" s="13"/>
      <c r="Z577" s="13"/>
      <c r="AA577" s="13"/>
      <c r="AB577" s="13"/>
      <c r="AC577" s="13"/>
      <c r="AD577" s="13"/>
      <c r="AE577" s="13"/>
      <c r="AT577" s="245" t="s">
        <v>193</v>
      </c>
      <c r="AU577" s="245" t="s">
        <v>86</v>
      </c>
      <c r="AV577" s="13" t="s">
        <v>86</v>
      </c>
      <c r="AW577" s="13" t="s">
        <v>37</v>
      </c>
      <c r="AX577" s="13" t="s">
        <v>76</v>
      </c>
      <c r="AY577" s="245" t="s">
        <v>182</v>
      </c>
    </row>
    <row r="578" s="13" customFormat="1">
      <c r="A578" s="13"/>
      <c r="B578" s="234"/>
      <c r="C578" s="235"/>
      <c r="D578" s="236" t="s">
        <v>193</v>
      </c>
      <c r="E578" s="237" t="s">
        <v>19</v>
      </c>
      <c r="F578" s="238" t="s">
        <v>952</v>
      </c>
      <c r="G578" s="235"/>
      <c r="H578" s="239">
        <v>13.631</v>
      </c>
      <c r="I578" s="240"/>
      <c r="J578" s="235"/>
      <c r="K578" s="235"/>
      <c r="L578" s="241"/>
      <c r="M578" s="242"/>
      <c r="N578" s="243"/>
      <c r="O578" s="243"/>
      <c r="P578" s="243"/>
      <c r="Q578" s="243"/>
      <c r="R578" s="243"/>
      <c r="S578" s="243"/>
      <c r="T578" s="244"/>
      <c r="U578" s="13"/>
      <c r="V578" s="13"/>
      <c r="W578" s="13"/>
      <c r="X578" s="13"/>
      <c r="Y578" s="13"/>
      <c r="Z578" s="13"/>
      <c r="AA578" s="13"/>
      <c r="AB578" s="13"/>
      <c r="AC578" s="13"/>
      <c r="AD578" s="13"/>
      <c r="AE578" s="13"/>
      <c r="AT578" s="245" t="s">
        <v>193</v>
      </c>
      <c r="AU578" s="245" t="s">
        <v>86</v>
      </c>
      <c r="AV578" s="13" t="s">
        <v>86</v>
      </c>
      <c r="AW578" s="13" t="s">
        <v>37</v>
      </c>
      <c r="AX578" s="13" t="s">
        <v>76</v>
      </c>
      <c r="AY578" s="245" t="s">
        <v>182</v>
      </c>
    </row>
    <row r="579" s="13" customFormat="1">
      <c r="A579" s="13"/>
      <c r="B579" s="234"/>
      <c r="C579" s="235"/>
      <c r="D579" s="236" t="s">
        <v>193</v>
      </c>
      <c r="E579" s="237" t="s">
        <v>19</v>
      </c>
      <c r="F579" s="238" t="s">
        <v>953</v>
      </c>
      <c r="G579" s="235"/>
      <c r="H579" s="239">
        <v>14.462</v>
      </c>
      <c r="I579" s="240"/>
      <c r="J579" s="235"/>
      <c r="K579" s="235"/>
      <c r="L579" s="241"/>
      <c r="M579" s="242"/>
      <c r="N579" s="243"/>
      <c r="O579" s="243"/>
      <c r="P579" s="243"/>
      <c r="Q579" s="243"/>
      <c r="R579" s="243"/>
      <c r="S579" s="243"/>
      <c r="T579" s="244"/>
      <c r="U579" s="13"/>
      <c r="V579" s="13"/>
      <c r="W579" s="13"/>
      <c r="X579" s="13"/>
      <c r="Y579" s="13"/>
      <c r="Z579" s="13"/>
      <c r="AA579" s="13"/>
      <c r="AB579" s="13"/>
      <c r="AC579" s="13"/>
      <c r="AD579" s="13"/>
      <c r="AE579" s="13"/>
      <c r="AT579" s="245" t="s">
        <v>193</v>
      </c>
      <c r="AU579" s="245" t="s">
        <v>86</v>
      </c>
      <c r="AV579" s="13" t="s">
        <v>86</v>
      </c>
      <c r="AW579" s="13" t="s">
        <v>37</v>
      </c>
      <c r="AX579" s="13" t="s">
        <v>76</v>
      </c>
      <c r="AY579" s="245" t="s">
        <v>182</v>
      </c>
    </row>
    <row r="580" s="13" customFormat="1">
      <c r="A580" s="13"/>
      <c r="B580" s="234"/>
      <c r="C580" s="235"/>
      <c r="D580" s="236" t="s">
        <v>193</v>
      </c>
      <c r="E580" s="237" t="s">
        <v>19</v>
      </c>
      <c r="F580" s="238" t="s">
        <v>954</v>
      </c>
      <c r="G580" s="235"/>
      <c r="H580" s="239">
        <v>13.631</v>
      </c>
      <c r="I580" s="240"/>
      <c r="J580" s="235"/>
      <c r="K580" s="235"/>
      <c r="L580" s="241"/>
      <c r="M580" s="242"/>
      <c r="N580" s="243"/>
      <c r="O580" s="243"/>
      <c r="P580" s="243"/>
      <c r="Q580" s="243"/>
      <c r="R580" s="243"/>
      <c r="S580" s="243"/>
      <c r="T580" s="244"/>
      <c r="U580" s="13"/>
      <c r="V580" s="13"/>
      <c r="W580" s="13"/>
      <c r="X580" s="13"/>
      <c r="Y580" s="13"/>
      <c r="Z580" s="13"/>
      <c r="AA580" s="13"/>
      <c r="AB580" s="13"/>
      <c r="AC580" s="13"/>
      <c r="AD580" s="13"/>
      <c r="AE580" s="13"/>
      <c r="AT580" s="245" t="s">
        <v>193</v>
      </c>
      <c r="AU580" s="245" t="s">
        <v>86</v>
      </c>
      <c r="AV580" s="13" t="s">
        <v>86</v>
      </c>
      <c r="AW580" s="13" t="s">
        <v>37</v>
      </c>
      <c r="AX580" s="13" t="s">
        <v>76</v>
      </c>
      <c r="AY580" s="245" t="s">
        <v>182</v>
      </c>
    </row>
    <row r="581" s="15" customFormat="1">
      <c r="A581" s="15"/>
      <c r="B581" s="256"/>
      <c r="C581" s="257"/>
      <c r="D581" s="236" t="s">
        <v>193</v>
      </c>
      <c r="E581" s="258" t="s">
        <v>19</v>
      </c>
      <c r="F581" s="259" t="s">
        <v>202</v>
      </c>
      <c r="G581" s="257"/>
      <c r="H581" s="260">
        <v>52.365000000000002</v>
      </c>
      <c r="I581" s="261"/>
      <c r="J581" s="257"/>
      <c r="K581" s="257"/>
      <c r="L581" s="262"/>
      <c r="M581" s="263"/>
      <c r="N581" s="264"/>
      <c r="O581" s="264"/>
      <c r="P581" s="264"/>
      <c r="Q581" s="264"/>
      <c r="R581" s="264"/>
      <c r="S581" s="264"/>
      <c r="T581" s="265"/>
      <c r="U581" s="15"/>
      <c r="V581" s="15"/>
      <c r="W581" s="15"/>
      <c r="X581" s="15"/>
      <c r="Y581" s="15"/>
      <c r="Z581" s="15"/>
      <c r="AA581" s="15"/>
      <c r="AB581" s="15"/>
      <c r="AC581" s="15"/>
      <c r="AD581" s="15"/>
      <c r="AE581" s="15"/>
      <c r="AT581" s="266" t="s">
        <v>193</v>
      </c>
      <c r="AU581" s="266" t="s">
        <v>86</v>
      </c>
      <c r="AV581" s="15" t="s">
        <v>189</v>
      </c>
      <c r="AW581" s="15" t="s">
        <v>37</v>
      </c>
      <c r="AX581" s="15" t="s">
        <v>83</v>
      </c>
      <c r="AY581" s="266" t="s">
        <v>182</v>
      </c>
    </row>
    <row r="582" s="14" customFormat="1">
      <c r="A582" s="14"/>
      <c r="B582" s="246"/>
      <c r="C582" s="247"/>
      <c r="D582" s="236" t="s">
        <v>193</v>
      </c>
      <c r="E582" s="248" t="s">
        <v>19</v>
      </c>
      <c r="F582" s="249" t="s">
        <v>930</v>
      </c>
      <c r="G582" s="247"/>
      <c r="H582" s="248" t="s">
        <v>19</v>
      </c>
      <c r="I582" s="250"/>
      <c r="J582" s="247"/>
      <c r="K582" s="247"/>
      <c r="L582" s="251"/>
      <c r="M582" s="252"/>
      <c r="N582" s="253"/>
      <c r="O582" s="253"/>
      <c r="P582" s="253"/>
      <c r="Q582" s="253"/>
      <c r="R582" s="253"/>
      <c r="S582" s="253"/>
      <c r="T582" s="254"/>
      <c r="U582" s="14"/>
      <c r="V582" s="14"/>
      <c r="W582" s="14"/>
      <c r="X582" s="14"/>
      <c r="Y582" s="14"/>
      <c r="Z582" s="14"/>
      <c r="AA582" s="14"/>
      <c r="AB582" s="14"/>
      <c r="AC582" s="14"/>
      <c r="AD582" s="14"/>
      <c r="AE582" s="14"/>
      <c r="AT582" s="255" t="s">
        <v>193</v>
      </c>
      <c r="AU582" s="255" t="s">
        <v>86</v>
      </c>
      <c r="AV582" s="14" t="s">
        <v>83</v>
      </c>
      <c r="AW582" s="14" t="s">
        <v>37</v>
      </c>
      <c r="AX582" s="14" t="s">
        <v>76</v>
      </c>
      <c r="AY582" s="255" t="s">
        <v>182</v>
      </c>
    </row>
    <row r="583" s="2" customFormat="1" ht="24.15" customHeight="1">
      <c r="A583" s="42"/>
      <c r="B583" s="43"/>
      <c r="C583" s="216" t="s">
        <v>955</v>
      </c>
      <c r="D583" s="216" t="s">
        <v>184</v>
      </c>
      <c r="E583" s="217" t="s">
        <v>956</v>
      </c>
      <c r="F583" s="218" t="s">
        <v>957</v>
      </c>
      <c r="G583" s="219" t="s">
        <v>187</v>
      </c>
      <c r="H583" s="220">
        <v>4.7300000000000004</v>
      </c>
      <c r="I583" s="221"/>
      <c r="J583" s="222">
        <f>ROUND(I583*H583,2)</f>
        <v>0</v>
      </c>
      <c r="K583" s="218" t="s">
        <v>188</v>
      </c>
      <c r="L583" s="48"/>
      <c r="M583" s="223" t="s">
        <v>19</v>
      </c>
      <c r="N583" s="224" t="s">
        <v>47</v>
      </c>
      <c r="O583" s="88"/>
      <c r="P583" s="225">
        <f>O583*H583</f>
        <v>0</v>
      </c>
      <c r="Q583" s="225">
        <v>0</v>
      </c>
      <c r="R583" s="225">
        <f>Q583*H583</f>
        <v>0</v>
      </c>
      <c r="S583" s="225">
        <v>1.0000000000000001E-05</v>
      </c>
      <c r="T583" s="226">
        <f>S583*H583</f>
        <v>4.7300000000000011E-05</v>
      </c>
      <c r="U583" s="42"/>
      <c r="V583" s="42"/>
      <c r="W583" s="42"/>
      <c r="X583" s="42"/>
      <c r="Y583" s="42"/>
      <c r="Z583" s="42"/>
      <c r="AA583" s="42"/>
      <c r="AB583" s="42"/>
      <c r="AC583" s="42"/>
      <c r="AD583" s="42"/>
      <c r="AE583" s="42"/>
      <c r="AR583" s="227" t="s">
        <v>189</v>
      </c>
      <c r="AT583" s="227" t="s">
        <v>184</v>
      </c>
      <c r="AU583" s="227" t="s">
        <v>86</v>
      </c>
      <c r="AY583" s="21" t="s">
        <v>182</v>
      </c>
      <c r="BE583" s="228">
        <f>IF(N583="základní",J583,0)</f>
        <v>0</v>
      </c>
      <c r="BF583" s="228">
        <f>IF(N583="snížená",J583,0)</f>
        <v>0</v>
      </c>
      <c r="BG583" s="228">
        <f>IF(N583="zákl. přenesená",J583,0)</f>
        <v>0</v>
      </c>
      <c r="BH583" s="228">
        <f>IF(N583="sníž. přenesená",J583,0)</f>
        <v>0</v>
      </c>
      <c r="BI583" s="228">
        <f>IF(N583="nulová",J583,0)</f>
        <v>0</v>
      </c>
      <c r="BJ583" s="21" t="s">
        <v>83</v>
      </c>
      <c r="BK583" s="228">
        <f>ROUND(I583*H583,2)</f>
        <v>0</v>
      </c>
      <c r="BL583" s="21" t="s">
        <v>189</v>
      </c>
      <c r="BM583" s="227" t="s">
        <v>958</v>
      </c>
    </row>
    <row r="584" s="2" customFormat="1">
      <c r="A584" s="42"/>
      <c r="B584" s="43"/>
      <c r="C584" s="44"/>
      <c r="D584" s="229" t="s">
        <v>191</v>
      </c>
      <c r="E584" s="44"/>
      <c r="F584" s="230" t="s">
        <v>959</v>
      </c>
      <c r="G584" s="44"/>
      <c r="H584" s="44"/>
      <c r="I584" s="231"/>
      <c r="J584" s="44"/>
      <c r="K584" s="44"/>
      <c r="L584" s="48"/>
      <c r="M584" s="232"/>
      <c r="N584" s="233"/>
      <c r="O584" s="88"/>
      <c r="P584" s="88"/>
      <c r="Q584" s="88"/>
      <c r="R584" s="88"/>
      <c r="S584" s="88"/>
      <c r="T584" s="89"/>
      <c r="U584" s="42"/>
      <c r="V584" s="42"/>
      <c r="W584" s="42"/>
      <c r="X584" s="42"/>
      <c r="Y584" s="42"/>
      <c r="Z584" s="42"/>
      <c r="AA584" s="42"/>
      <c r="AB584" s="42"/>
      <c r="AC584" s="42"/>
      <c r="AD584" s="42"/>
      <c r="AE584" s="42"/>
      <c r="AT584" s="21" t="s">
        <v>191</v>
      </c>
      <c r="AU584" s="21" t="s">
        <v>86</v>
      </c>
    </row>
    <row r="585" s="13" customFormat="1">
      <c r="A585" s="13"/>
      <c r="B585" s="234"/>
      <c r="C585" s="235"/>
      <c r="D585" s="236" t="s">
        <v>193</v>
      </c>
      <c r="E585" s="237" t="s">
        <v>19</v>
      </c>
      <c r="F585" s="238" t="s">
        <v>960</v>
      </c>
      <c r="G585" s="235"/>
      <c r="H585" s="239">
        <v>4.7300000000000004</v>
      </c>
      <c r="I585" s="240"/>
      <c r="J585" s="235"/>
      <c r="K585" s="235"/>
      <c r="L585" s="241"/>
      <c r="M585" s="242"/>
      <c r="N585" s="243"/>
      <c r="O585" s="243"/>
      <c r="P585" s="243"/>
      <c r="Q585" s="243"/>
      <c r="R585" s="243"/>
      <c r="S585" s="243"/>
      <c r="T585" s="244"/>
      <c r="U585" s="13"/>
      <c r="V585" s="13"/>
      <c r="W585" s="13"/>
      <c r="X585" s="13"/>
      <c r="Y585" s="13"/>
      <c r="Z585" s="13"/>
      <c r="AA585" s="13"/>
      <c r="AB585" s="13"/>
      <c r="AC585" s="13"/>
      <c r="AD585" s="13"/>
      <c r="AE585" s="13"/>
      <c r="AT585" s="245" t="s">
        <v>193</v>
      </c>
      <c r="AU585" s="245" t="s">
        <v>86</v>
      </c>
      <c r="AV585" s="13" t="s">
        <v>86</v>
      </c>
      <c r="AW585" s="13" t="s">
        <v>37</v>
      </c>
      <c r="AX585" s="13" t="s">
        <v>83</v>
      </c>
      <c r="AY585" s="245" t="s">
        <v>182</v>
      </c>
    </row>
    <row r="586" s="2" customFormat="1" ht="21.75" customHeight="1">
      <c r="A586" s="42"/>
      <c r="B586" s="43"/>
      <c r="C586" s="216" t="s">
        <v>961</v>
      </c>
      <c r="D586" s="216" t="s">
        <v>184</v>
      </c>
      <c r="E586" s="217" t="s">
        <v>962</v>
      </c>
      <c r="F586" s="218" t="s">
        <v>963</v>
      </c>
      <c r="G586" s="219" t="s">
        <v>206</v>
      </c>
      <c r="H586" s="220">
        <v>2.7629999999999999</v>
      </c>
      <c r="I586" s="221"/>
      <c r="J586" s="222">
        <f>ROUND(I586*H586,2)</f>
        <v>0</v>
      </c>
      <c r="K586" s="218" t="s">
        <v>188</v>
      </c>
      <c r="L586" s="48"/>
      <c r="M586" s="223" t="s">
        <v>19</v>
      </c>
      <c r="N586" s="224" t="s">
        <v>47</v>
      </c>
      <c r="O586" s="88"/>
      <c r="P586" s="225">
        <f>O586*H586</f>
        <v>0</v>
      </c>
      <c r="Q586" s="225">
        <v>2.5018699999999998</v>
      </c>
      <c r="R586" s="225">
        <f>Q586*H586</f>
        <v>6.9126668099999993</v>
      </c>
      <c r="S586" s="225">
        <v>0</v>
      </c>
      <c r="T586" s="226">
        <f>S586*H586</f>
        <v>0</v>
      </c>
      <c r="U586" s="42"/>
      <c r="V586" s="42"/>
      <c r="W586" s="42"/>
      <c r="X586" s="42"/>
      <c r="Y586" s="42"/>
      <c r="Z586" s="42"/>
      <c r="AA586" s="42"/>
      <c r="AB586" s="42"/>
      <c r="AC586" s="42"/>
      <c r="AD586" s="42"/>
      <c r="AE586" s="42"/>
      <c r="AR586" s="227" t="s">
        <v>189</v>
      </c>
      <c r="AT586" s="227" t="s">
        <v>184</v>
      </c>
      <c r="AU586" s="227" t="s">
        <v>86</v>
      </c>
      <c r="AY586" s="21" t="s">
        <v>182</v>
      </c>
      <c r="BE586" s="228">
        <f>IF(N586="základní",J586,0)</f>
        <v>0</v>
      </c>
      <c r="BF586" s="228">
        <f>IF(N586="snížená",J586,0)</f>
        <v>0</v>
      </c>
      <c r="BG586" s="228">
        <f>IF(N586="zákl. přenesená",J586,0)</f>
        <v>0</v>
      </c>
      <c r="BH586" s="228">
        <f>IF(N586="sníž. přenesená",J586,0)</f>
        <v>0</v>
      </c>
      <c r="BI586" s="228">
        <f>IF(N586="nulová",J586,0)</f>
        <v>0</v>
      </c>
      <c r="BJ586" s="21" t="s">
        <v>83</v>
      </c>
      <c r="BK586" s="228">
        <f>ROUND(I586*H586,2)</f>
        <v>0</v>
      </c>
      <c r="BL586" s="21" t="s">
        <v>189</v>
      </c>
      <c r="BM586" s="227" t="s">
        <v>964</v>
      </c>
    </row>
    <row r="587" s="2" customFormat="1">
      <c r="A587" s="42"/>
      <c r="B587" s="43"/>
      <c r="C587" s="44"/>
      <c r="D587" s="229" t="s">
        <v>191</v>
      </c>
      <c r="E587" s="44"/>
      <c r="F587" s="230" t="s">
        <v>965</v>
      </c>
      <c r="G587" s="44"/>
      <c r="H587" s="44"/>
      <c r="I587" s="231"/>
      <c r="J587" s="44"/>
      <c r="K587" s="44"/>
      <c r="L587" s="48"/>
      <c r="M587" s="232"/>
      <c r="N587" s="233"/>
      <c r="O587" s="88"/>
      <c r="P587" s="88"/>
      <c r="Q587" s="88"/>
      <c r="R587" s="88"/>
      <c r="S587" s="88"/>
      <c r="T587" s="89"/>
      <c r="U587" s="42"/>
      <c r="V587" s="42"/>
      <c r="W587" s="42"/>
      <c r="X587" s="42"/>
      <c r="Y587" s="42"/>
      <c r="Z587" s="42"/>
      <c r="AA587" s="42"/>
      <c r="AB587" s="42"/>
      <c r="AC587" s="42"/>
      <c r="AD587" s="42"/>
      <c r="AE587" s="42"/>
      <c r="AT587" s="21" t="s">
        <v>191</v>
      </c>
      <c r="AU587" s="21" t="s">
        <v>86</v>
      </c>
    </row>
    <row r="588" s="13" customFormat="1">
      <c r="A588" s="13"/>
      <c r="B588" s="234"/>
      <c r="C588" s="235"/>
      <c r="D588" s="236" t="s">
        <v>193</v>
      </c>
      <c r="E588" s="237" t="s">
        <v>19</v>
      </c>
      <c r="F588" s="238" t="s">
        <v>966</v>
      </c>
      <c r="G588" s="235"/>
      <c r="H588" s="239">
        <v>1.7170000000000001</v>
      </c>
      <c r="I588" s="240"/>
      <c r="J588" s="235"/>
      <c r="K588" s="235"/>
      <c r="L588" s="241"/>
      <c r="M588" s="242"/>
      <c r="N588" s="243"/>
      <c r="O588" s="243"/>
      <c r="P588" s="243"/>
      <c r="Q588" s="243"/>
      <c r="R588" s="243"/>
      <c r="S588" s="243"/>
      <c r="T588" s="244"/>
      <c r="U588" s="13"/>
      <c r="V588" s="13"/>
      <c r="W588" s="13"/>
      <c r="X588" s="13"/>
      <c r="Y588" s="13"/>
      <c r="Z588" s="13"/>
      <c r="AA588" s="13"/>
      <c r="AB588" s="13"/>
      <c r="AC588" s="13"/>
      <c r="AD588" s="13"/>
      <c r="AE588" s="13"/>
      <c r="AT588" s="245" t="s">
        <v>193</v>
      </c>
      <c r="AU588" s="245" t="s">
        <v>86</v>
      </c>
      <c r="AV588" s="13" t="s">
        <v>86</v>
      </c>
      <c r="AW588" s="13" t="s">
        <v>37</v>
      </c>
      <c r="AX588" s="13" t="s">
        <v>76</v>
      </c>
      <c r="AY588" s="245" t="s">
        <v>182</v>
      </c>
    </row>
    <row r="589" s="13" customFormat="1">
      <c r="A589" s="13"/>
      <c r="B589" s="234"/>
      <c r="C589" s="235"/>
      <c r="D589" s="236" t="s">
        <v>193</v>
      </c>
      <c r="E589" s="237" t="s">
        <v>19</v>
      </c>
      <c r="F589" s="238" t="s">
        <v>967</v>
      </c>
      <c r="G589" s="235"/>
      <c r="H589" s="239">
        <v>1.046</v>
      </c>
      <c r="I589" s="240"/>
      <c r="J589" s="235"/>
      <c r="K589" s="235"/>
      <c r="L589" s="241"/>
      <c r="M589" s="242"/>
      <c r="N589" s="243"/>
      <c r="O589" s="243"/>
      <c r="P589" s="243"/>
      <c r="Q589" s="243"/>
      <c r="R589" s="243"/>
      <c r="S589" s="243"/>
      <c r="T589" s="244"/>
      <c r="U589" s="13"/>
      <c r="V589" s="13"/>
      <c r="W589" s="13"/>
      <c r="X589" s="13"/>
      <c r="Y589" s="13"/>
      <c r="Z589" s="13"/>
      <c r="AA589" s="13"/>
      <c r="AB589" s="13"/>
      <c r="AC589" s="13"/>
      <c r="AD589" s="13"/>
      <c r="AE589" s="13"/>
      <c r="AT589" s="245" t="s">
        <v>193</v>
      </c>
      <c r="AU589" s="245" t="s">
        <v>86</v>
      </c>
      <c r="AV589" s="13" t="s">
        <v>86</v>
      </c>
      <c r="AW589" s="13" t="s">
        <v>37</v>
      </c>
      <c r="AX589" s="13" t="s">
        <v>76</v>
      </c>
      <c r="AY589" s="245" t="s">
        <v>182</v>
      </c>
    </row>
    <row r="590" s="14" customFormat="1">
      <c r="A590" s="14"/>
      <c r="B590" s="246"/>
      <c r="C590" s="247"/>
      <c r="D590" s="236" t="s">
        <v>193</v>
      </c>
      <c r="E590" s="248" t="s">
        <v>19</v>
      </c>
      <c r="F590" s="249" t="s">
        <v>968</v>
      </c>
      <c r="G590" s="247"/>
      <c r="H590" s="248" t="s">
        <v>19</v>
      </c>
      <c r="I590" s="250"/>
      <c r="J590" s="247"/>
      <c r="K590" s="247"/>
      <c r="L590" s="251"/>
      <c r="M590" s="252"/>
      <c r="N590" s="253"/>
      <c r="O590" s="253"/>
      <c r="P590" s="253"/>
      <c r="Q590" s="253"/>
      <c r="R590" s="253"/>
      <c r="S590" s="253"/>
      <c r="T590" s="254"/>
      <c r="U590" s="14"/>
      <c r="V590" s="14"/>
      <c r="W590" s="14"/>
      <c r="X590" s="14"/>
      <c r="Y590" s="14"/>
      <c r="Z590" s="14"/>
      <c r="AA590" s="14"/>
      <c r="AB590" s="14"/>
      <c r="AC590" s="14"/>
      <c r="AD590" s="14"/>
      <c r="AE590" s="14"/>
      <c r="AT590" s="255" t="s">
        <v>193</v>
      </c>
      <c r="AU590" s="255" t="s">
        <v>86</v>
      </c>
      <c r="AV590" s="14" t="s">
        <v>83</v>
      </c>
      <c r="AW590" s="14" t="s">
        <v>37</v>
      </c>
      <c r="AX590" s="14" t="s">
        <v>76</v>
      </c>
      <c r="AY590" s="255" t="s">
        <v>182</v>
      </c>
    </row>
    <row r="591" s="15" customFormat="1">
      <c r="A591" s="15"/>
      <c r="B591" s="256"/>
      <c r="C591" s="257"/>
      <c r="D591" s="236" t="s">
        <v>193</v>
      </c>
      <c r="E591" s="258" t="s">
        <v>19</v>
      </c>
      <c r="F591" s="259" t="s">
        <v>202</v>
      </c>
      <c r="G591" s="257"/>
      <c r="H591" s="260">
        <v>2.7629999999999999</v>
      </c>
      <c r="I591" s="261"/>
      <c r="J591" s="257"/>
      <c r="K591" s="257"/>
      <c r="L591" s="262"/>
      <c r="M591" s="263"/>
      <c r="N591" s="264"/>
      <c r="O591" s="264"/>
      <c r="P591" s="264"/>
      <c r="Q591" s="264"/>
      <c r="R591" s="264"/>
      <c r="S591" s="264"/>
      <c r="T591" s="265"/>
      <c r="U591" s="15"/>
      <c r="V591" s="15"/>
      <c r="W591" s="15"/>
      <c r="X591" s="15"/>
      <c r="Y591" s="15"/>
      <c r="Z591" s="15"/>
      <c r="AA591" s="15"/>
      <c r="AB591" s="15"/>
      <c r="AC591" s="15"/>
      <c r="AD591" s="15"/>
      <c r="AE591" s="15"/>
      <c r="AT591" s="266" t="s">
        <v>193</v>
      </c>
      <c r="AU591" s="266" t="s">
        <v>86</v>
      </c>
      <c r="AV591" s="15" t="s">
        <v>189</v>
      </c>
      <c r="AW591" s="15" t="s">
        <v>37</v>
      </c>
      <c r="AX591" s="15" t="s">
        <v>83</v>
      </c>
      <c r="AY591" s="266" t="s">
        <v>182</v>
      </c>
    </row>
    <row r="592" s="2" customFormat="1" ht="21.75" customHeight="1">
      <c r="A592" s="42"/>
      <c r="B592" s="43"/>
      <c r="C592" s="216" t="s">
        <v>969</v>
      </c>
      <c r="D592" s="216" t="s">
        <v>184</v>
      </c>
      <c r="E592" s="217" t="s">
        <v>970</v>
      </c>
      <c r="F592" s="218" t="s">
        <v>971</v>
      </c>
      <c r="G592" s="219" t="s">
        <v>206</v>
      </c>
      <c r="H592" s="220">
        <v>1.651</v>
      </c>
      <c r="I592" s="221"/>
      <c r="J592" s="222">
        <f>ROUND(I592*H592,2)</f>
        <v>0</v>
      </c>
      <c r="K592" s="218" t="s">
        <v>188</v>
      </c>
      <c r="L592" s="48"/>
      <c r="M592" s="223" t="s">
        <v>19</v>
      </c>
      <c r="N592" s="224" t="s">
        <v>47</v>
      </c>
      <c r="O592" s="88"/>
      <c r="P592" s="225">
        <f>O592*H592</f>
        <v>0</v>
      </c>
      <c r="Q592" s="225">
        <v>2.5018699999999998</v>
      </c>
      <c r="R592" s="225">
        <f>Q592*H592</f>
        <v>4.1305873699999998</v>
      </c>
      <c r="S592" s="225">
        <v>0</v>
      </c>
      <c r="T592" s="226">
        <f>S592*H592</f>
        <v>0</v>
      </c>
      <c r="U592" s="42"/>
      <c r="V592" s="42"/>
      <c r="W592" s="42"/>
      <c r="X592" s="42"/>
      <c r="Y592" s="42"/>
      <c r="Z592" s="42"/>
      <c r="AA592" s="42"/>
      <c r="AB592" s="42"/>
      <c r="AC592" s="42"/>
      <c r="AD592" s="42"/>
      <c r="AE592" s="42"/>
      <c r="AR592" s="227" t="s">
        <v>189</v>
      </c>
      <c r="AT592" s="227" t="s">
        <v>184</v>
      </c>
      <c r="AU592" s="227" t="s">
        <v>86</v>
      </c>
      <c r="AY592" s="21" t="s">
        <v>182</v>
      </c>
      <c r="BE592" s="228">
        <f>IF(N592="základní",J592,0)</f>
        <v>0</v>
      </c>
      <c r="BF592" s="228">
        <f>IF(N592="snížená",J592,0)</f>
        <v>0</v>
      </c>
      <c r="BG592" s="228">
        <f>IF(N592="zákl. přenesená",J592,0)</f>
        <v>0</v>
      </c>
      <c r="BH592" s="228">
        <f>IF(N592="sníž. přenesená",J592,0)</f>
        <v>0</v>
      </c>
      <c r="BI592" s="228">
        <f>IF(N592="nulová",J592,0)</f>
        <v>0</v>
      </c>
      <c r="BJ592" s="21" t="s">
        <v>83</v>
      </c>
      <c r="BK592" s="228">
        <f>ROUND(I592*H592,2)</f>
        <v>0</v>
      </c>
      <c r="BL592" s="21" t="s">
        <v>189</v>
      </c>
      <c r="BM592" s="227" t="s">
        <v>972</v>
      </c>
    </row>
    <row r="593" s="2" customFormat="1">
      <c r="A593" s="42"/>
      <c r="B593" s="43"/>
      <c r="C593" s="44"/>
      <c r="D593" s="229" t="s">
        <v>191</v>
      </c>
      <c r="E593" s="44"/>
      <c r="F593" s="230" t="s">
        <v>973</v>
      </c>
      <c r="G593" s="44"/>
      <c r="H593" s="44"/>
      <c r="I593" s="231"/>
      <c r="J593" s="44"/>
      <c r="K593" s="44"/>
      <c r="L593" s="48"/>
      <c r="M593" s="232"/>
      <c r="N593" s="233"/>
      <c r="O593" s="88"/>
      <c r="P593" s="88"/>
      <c r="Q593" s="88"/>
      <c r="R593" s="88"/>
      <c r="S593" s="88"/>
      <c r="T593" s="89"/>
      <c r="U593" s="42"/>
      <c r="V593" s="42"/>
      <c r="W593" s="42"/>
      <c r="X593" s="42"/>
      <c r="Y593" s="42"/>
      <c r="Z593" s="42"/>
      <c r="AA593" s="42"/>
      <c r="AB593" s="42"/>
      <c r="AC593" s="42"/>
      <c r="AD593" s="42"/>
      <c r="AE593" s="42"/>
      <c r="AT593" s="21" t="s">
        <v>191</v>
      </c>
      <c r="AU593" s="21" t="s">
        <v>86</v>
      </c>
    </row>
    <row r="594" s="13" customFormat="1">
      <c r="A594" s="13"/>
      <c r="B594" s="234"/>
      <c r="C594" s="235"/>
      <c r="D594" s="236" t="s">
        <v>193</v>
      </c>
      <c r="E594" s="237" t="s">
        <v>19</v>
      </c>
      <c r="F594" s="238" t="s">
        <v>974</v>
      </c>
      <c r="G594" s="235"/>
      <c r="H594" s="239">
        <v>1.018</v>
      </c>
      <c r="I594" s="240"/>
      <c r="J594" s="235"/>
      <c r="K594" s="235"/>
      <c r="L594" s="241"/>
      <c r="M594" s="242"/>
      <c r="N594" s="243"/>
      <c r="O594" s="243"/>
      <c r="P594" s="243"/>
      <c r="Q594" s="243"/>
      <c r="R594" s="243"/>
      <c r="S594" s="243"/>
      <c r="T594" s="244"/>
      <c r="U594" s="13"/>
      <c r="V594" s="13"/>
      <c r="W594" s="13"/>
      <c r="X594" s="13"/>
      <c r="Y594" s="13"/>
      <c r="Z594" s="13"/>
      <c r="AA594" s="13"/>
      <c r="AB594" s="13"/>
      <c r="AC594" s="13"/>
      <c r="AD594" s="13"/>
      <c r="AE594" s="13"/>
      <c r="AT594" s="245" t="s">
        <v>193</v>
      </c>
      <c r="AU594" s="245" t="s">
        <v>86</v>
      </c>
      <c r="AV594" s="13" t="s">
        <v>86</v>
      </c>
      <c r="AW594" s="13" t="s">
        <v>37</v>
      </c>
      <c r="AX594" s="13" t="s">
        <v>76</v>
      </c>
      <c r="AY594" s="245" t="s">
        <v>182</v>
      </c>
    </row>
    <row r="595" s="13" customFormat="1">
      <c r="A595" s="13"/>
      <c r="B595" s="234"/>
      <c r="C595" s="235"/>
      <c r="D595" s="236" t="s">
        <v>193</v>
      </c>
      <c r="E595" s="237" t="s">
        <v>19</v>
      </c>
      <c r="F595" s="238" t="s">
        <v>975</v>
      </c>
      <c r="G595" s="235"/>
      <c r="H595" s="239">
        <v>0.63300000000000001</v>
      </c>
      <c r="I595" s="240"/>
      <c r="J595" s="235"/>
      <c r="K595" s="235"/>
      <c r="L595" s="241"/>
      <c r="M595" s="242"/>
      <c r="N595" s="243"/>
      <c r="O595" s="243"/>
      <c r="P595" s="243"/>
      <c r="Q595" s="243"/>
      <c r="R595" s="243"/>
      <c r="S595" s="243"/>
      <c r="T595" s="244"/>
      <c r="U595" s="13"/>
      <c r="V595" s="13"/>
      <c r="W595" s="13"/>
      <c r="X595" s="13"/>
      <c r="Y595" s="13"/>
      <c r="Z595" s="13"/>
      <c r="AA595" s="13"/>
      <c r="AB595" s="13"/>
      <c r="AC595" s="13"/>
      <c r="AD595" s="13"/>
      <c r="AE595" s="13"/>
      <c r="AT595" s="245" t="s">
        <v>193</v>
      </c>
      <c r="AU595" s="245" t="s">
        <v>86</v>
      </c>
      <c r="AV595" s="13" t="s">
        <v>86</v>
      </c>
      <c r="AW595" s="13" t="s">
        <v>37</v>
      </c>
      <c r="AX595" s="13" t="s">
        <v>76</v>
      </c>
      <c r="AY595" s="245" t="s">
        <v>182</v>
      </c>
    </row>
    <row r="596" s="15" customFormat="1">
      <c r="A596" s="15"/>
      <c r="B596" s="256"/>
      <c r="C596" s="257"/>
      <c r="D596" s="236" t="s">
        <v>193</v>
      </c>
      <c r="E596" s="258" t="s">
        <v>19</v>
      </c>
      <c r="F596" s="259" t="s">
        <v>202</v>
      </c>
      <c r="G596" s="257"/>
      <c r="H596" s="260">
        <v>1.651</v>
      </c>
      <c r="I596" s="261"/>
      <c r="J596" s="257"/>
      <c r="K596" s="257"/>
      <c r="L596" s="262"/>
      <c r="M596" s="263"/>
      <c r="N596" s="264"/>
      <c r="O596" s="264"/>
      <c r="P596" s="264"/>
      <c r="Q596" s="264"/>
      <c r="R596" s="264"/>
      <c r="S596" s="264"/>
      <c r="T596" s="265"/>
      <c r="U596" s="15"/>
      <c r="V596" s="15"/>
      <c r="W596" s="15"/>
      <c r="X596" s="15"/>
      <c r="Y596" s="15"/>
      <c r="Z596" s="15"/>
      <c r="AA596" s="15"/>
      <c r="AB596" s="15"/>
      <c r="AC596" s="15"/>
      <c r="AD596" s="15"/>
      <c r="AE596" s="15"/>
      <c r="AT596" s="266" t="s">
        <v>193</v>
      </c>
      <c r="AU596" s="266" t="s">
        <v>86</v>
      </c>
      <c r="AV596" s="15" t="s">
        <v>189</v>
      </c>
      <c r="AW596" s="15" t="s">
        <v>37</v>
      </c>
      <c r="AX596" s="15" t="s">
        <v>83</v>
      </c>
      <c r="AY596" s="266" t="s">
        <v>182</v>
      </c>
    </row>
    <row r="597" s="2" customFormat="1" ht="21.75" customHeight="1">
      <c r="A597" s="42"/>
      <c r="B597" s="43"/>
      <c r="C597" s="216" t="s">
        <v>976</v>
      </c>
      <c r="D597" s="216" t="s">
        <v>184</v>
      </c>
      <c r="E597" s="217" t="s">
        <v>977</v>
      </c>
      <c r="F597" s="218" t="s">
        <v>978</v>
      </c>
      <c r="G597" s="219" t="s">
        <v>206</v>
      </c>
      <c r="H597" s="220">
        <v>1.3440000000000001</v>
      </c>
      <c r="I597" s="221"/>
      <c r="J597" s="222">
        <f>ROUND(I597*H597,2)</f>
        <v>0</v>
      </c>
      <c r="K597" s="218" t="s">
        <v>188</v>
      </c>
      <c r="L597" s="48"/>
      <c r="M597" s="223" t="s">
        <v>19</v>
      </c>
      <c r="N597" s="224" t="s">
        <v>47</v>
      </c>
      <c r="O597" s="88"/>
      <c r="P597" s="225">
        <f>O597*H597</f>
        <v>0</v>
      </c>
      <c r="Q597" s="225">
        <v>2.5018699999999998</v>
      </c>
      <c r="R597" s="225">
        <f>Q597*H597</f>
        <v>3.3625132799999999</v>
      </c>
      <c r="S597" s="225">
        <v>0</v>
      </c>
      <c r="T597" s="226">
        <f>S597*H597</f>
        <v>0</v>
      </c>
      <c r="U597" s="42"/>
      <c r="V597" s="42"/>
      <c r="W597" s="42"/>
      <c r="X597" s="42"/>
      <c r="Y597" s="42"/>
      <c r="Z597" s="42"/>
      <c r="AA597" s="42"/>
      <c r="AB597" s="42"/>
      <c r="AC597" s="42"/>
      <c r="AD597" s="42"/>
      <c r="AE597" s="42"/>
      <c r="AR597" s="227" t="s">
        <v>189</v>
      </c>
      <c r="AT597" s="227" t="s">
        <v>184</v>
      </c>
      <c r="AU597" s="227" t="s">
        <v>86</v>
      </c>
      <c r="AY597" s="21" t="s">
        <v>182</v>
      </c>
      <c r="BE597" s="228">
        <f>IF(N597="základní",J597,0)</f>
        <v>0</v>
      </c>
      <c r="BF597" s="228">
        <f>IF(N597="snížená",J597,0)</f>
        <v>0</v>
      </c>
      <c r="BG597" s="228">
        <f>IF(N597="zákl. přenesená",J597,0)</f>
        <v>0</v>
      </c>
      <c r="BH597" s="228">
        <f>IF(N597="sníž. přenesená",J597,0)</f>
        <v>0</v>
      </c>
      <c r="BI597" s="228">
        <f>IF(N597="nulová",J597,0)</f>
        <v>0</v>
      </c>
      <c r="BJ597" s="21" t="s">
        <v>83</v>
      </c>
      <c r="BK597" s="228">
        <f>ROUND(I597*H597,2)</f>
        <v>0</v>
      </c>
      <c r="BL597" s="21" t="s">
        <v>189</v>
      </c>
      <c r="BM597" s="227" t="s">
        <v>979</v>
      </c>
    </row>
    <row r="598" s="2" customFormat="1">
      <c r="A598" s="42"/>
      <c r="B598" s="43"/>
      <c r="C598" s="44"/>
      <c r="D598" s="229" t="s">
        <v>191</v>
      </c>
      <c r="E598" s="44"/>
      <c r="F598" s="230" t="s">
        <v>980</v>
      </c>
      <c r="G598" s="44"/>
      <c r="H598" s="44"/>
      <c r="I598" s="231"/>
      <c r="J598" s="44"/>
      <c r="K598" s="44"/>
      <c r="L598" s="48"/>
      <c r="M598" s="232"/>
      <c r="N598" s="233"/>
      <c r="O598" s="88"/>
      <c r="P598" s="88"/>
      <c r="Q598" s="88"/>
      <c r="R598" s="88"/>
      <c r="S598" s="88"/>
      <c r="T598" s="89"/>
      <c r="U598" s="42"/>
      <c r="V598" s="42"/>
      <c r="W598" s="42"/>
      <c r="X598" s="42"/>
      <c r="Y598" s="42"/>
      <c r="Z598" s="42"/>
      <c r="AA598" s="42"/>
      <c r="AB598" s="42"/>
      <c r="AC598" s="42"/>
      <c r="AD598" s="42"/>
      <c r="AE598" s="42"/>
      <c r="AT598" s="21" t="s">
        <v>191</v>
      </c>
      <c r="AU598" s="21" t="s">
        <v>86</v>
      </c>
    </row>
    <row r="599" s="13" customFormat="1">
      <c r="A599" s="13"/>
      <c r="B599" s="234"/>
      <c r="C599" s="235"/>
      <c r="D599" s="236" t="s">
        <v>193</v>
      </c>
      <c r="E599" s="237" t="s">
        <v>19</v>
      </c>
      <c r="F599" s="238" t="s">
        <v>981</v>
      </c>
      <c r="G599" s="235"/>
      <c r="H599" s="239">
        <v>1.3440000000000001</v>
      </c>
      <c r="I599" s="240"/>
      <c r="J599" s="235"/>
      <c r="K599" s="235"/>
      <c r="L599" s="241"/>
      <c r="M599" s="242"/>
      <c r="N599" s="243"/>
      <c r="O599" s="243"/>
      <c r="P599" s="243"/>
      <c r="Q599" s="243"/>
      <c r="R599" s="243"/>
      <c r="S599" s="243"/>
      <c r="T599" s="244"/>
      <c r="U599" s="13"/>
      <c r="V599" s="13"/>
      <c r="W599" s="13"/>
      <c r="X599" s="13"/>
      <c r="Y599" s="13"/>
      <c r="Z599" s="13"/>
      <c r="AA599" s="13"/>
      <c r="AB599" s="13"/>
      <c r="AC599" s="13"/>
      <c r="AD599" s="13"/>
      <c r="AE599" s="13"/>
      <c r="AT599" s="245" t="s">
        <v>193</v>
      </c>
      <c r="AU599" s="245" t="s">
        <v>86</v>
      </c>
      <c r="AV599" s="13" t="s">
        <v>86</v>
      </c>
      <c r="AW599" s="13" t="s">
        <v>37</v>
      </c>
      <c r="AX599" s="13" t="s">
        <v>83</v>
      </c>
      <c r="AY599" s="245" t="s">
        <v>182</v>
      </c>
    </row>
    <row r="600" s="2" customFormat="1" ht="21.75" customHeight="1">
      <c r="A600" s="42"/>
      <c r="B600" s="43"/>
      <c r="C600" s="216" t="s">
        <v>982</v>
      </c>
      <c r="D600" s="216" t="s">
        <v>184</v>
      </c>
      <c r="E600" s="217" t="s">
        <v>983</v>
      </c>
      <c r="F600" s="218" t="s">
        <v>984</v>
      </c>
      <c r="G600" s="219" t="s">
        <v>206</v>
      </c>
      <c r="H600" s="220">
        <v>2.2290000000000001</v>
      </c>
      <c r="I600" s="221"/>
      <c r="J600" s="222">
        <f>ROUND(I600*H600,2)</f>
        <v>0</v>
      </c>
      <c r="K600" s="218" t="s">
        <v>188</v>
      </c>
      <c r="L600" s="48"/>
      <c r="M600" s="223" t="s">
        <v>19</v>
      </c>
      <c r="N600" s="224" t="s">
        <v>47</v>
      </c>
      <c r="O600" s="88"/>
      <c r="P600" s="225">
        <f>O600*H600</f>
        <v>0</v>
      </c>
      <c r="Q600" s="225">
        <v>2.5018699999999998</v>
      </c>
      <c r="R600" s="225">
        <f>Q600*H600</f>
        <v>5.5766682300000001</v>
      </c>
      <c r="S600" s="225">
        <v>0</v>
      </c>
      <c r="T600" s="226">
        <f>S600*H600</f>
        <v>0</v>
      </c>
      <c r="U600" s="42"/>
      <c r="V600" s="42"/>
      <c r="W600" s="42"/>
      <c r="X600" s="42"/>
      <c r="Y600" s="42"/>
      <c r="Z600" s="42"/>
      <c r="AA600" s="42"/>
      <c r="AB600" s="42"/>
      <c r="AC600" s="42"/>
      <c r="AD600" s="42"/>
      <c r="AE600" s="42"/>
      <c r="AR600" s="227" t="s">
        <v>189</v>
      </c>
      <c r="AT600" s="227" t="s">
        <v>184</v>
      </c>
      <c r="AU600" s="227" t="s">
        <v>86</v>
      </c>
      <c r="AY600" s="21" t="s">
        <v>182</v>
      </c>
      <c r="BE600" s="228">
        <f>IF(N600="základní",J600,0)</f>
        <v>0</v>
      </c>
      <c r="BF600" s="228">
        <f>IF(N600="snížená",J600,0)</f>
        <v>0</v>
      </c>
      <c r="BG600" s="228">
        <f>IF(N600="zákl. přenesená",J600,0)</f>
        <v>0</v>
      </c>
      <c r="BH600" s="228">
        <f>IF(N600="sníž. přenesená",J600,0)</f>
        <v>0</v>
      </c>
      <c r="BI600" s="228">
        <f>IF(N600="nulová",J600,0)</f>
        <v>0</v>
      </c>
      <c r="BJ600" s="21" t="s">
        <v>83</v>
      </c>
      <c r="BK600" s="228">
        <f>ROUND(I600*H600,2)</f>
        <v>0</v>
      </c>
      <c r="BL600" s="21" t="s">
        <v>189</v>
      </c>
      <c r="BM600" s="227" t="s">
        <v>985</v>
      </c>
    </row>
    <row r="601" s="2" customFormat="1">
      <c r="A601" s="42"/>
      <c r="B601" s="43"/>
      <c r="C601" s="44"/>
      <c r="D601" s="229" t="s">
        <v>191</v>
      </c>
      <c r="E601" s="44"/>
      <c r="F601" s="230" t="s">
        <v>986</v>
      </c>
      <c r="G601" s="44"/>
      <c r="H601" s="44"/>
      <c r="I601" s="231"/>
      <c r="J601" s="44"/>
      <c r="K601" s="44"/>
      <c r="L601" s="48"/>
      <c r="M601" s="232"/>
      <c r="N601" s="233"/>
      <c r="O601" s="88"/>
      <c r="P601" s="88"/>
      <c r="Q601" s="88"/>
      <c r="R601" s="88"/>
      <c r="S601" s="88"/>
      <c r="T601" s="89"/>
      <c r="U601" s="42"/>
      <c r="V601" s="42"/>
      <c r="W601" s="42"/>
      <c r="X601" s="42"/>
      <c r="Y601" s="42"/>
      <c r="Z601" s="42"/>
      <c r="AA601" s="42"/>
      <c r="AB601" s="42"/>
      <c r="AC601" s="42"/>
      <c r="AD601" s="42"/>
      <c r="AE601" s="42"/>
      <c r="AT601" s="21" t="s">
        <v>191</v>
      </c>
      <c r="AU601" s="21" t="s">
        <v>86</v>
      </c>
    </row>
    <row r="602" s="13" customFormat="1">
      <c r="A602" s="13"/>
      <c r="B602" s="234"/>
      <c r="C602" s="235"/>
      <c r="D602" s="236" t="s">
        <v>193</v>
      </c>
      <c r="E602" s="237" t="s">
        <v>19</v>
      </c>
      <c r="F602" s="238" t="s">
        <v>987</v>
      </c>
      <c r="G602" s="235"/>
      <c r="H602" s="239">
        <v>1.3160000000000001</v>
      </c>
      <c r="I602" s="240"/>
      <c r="J602" s="235"/>
      <c r="K602" s="235"/>
      <c r="L602" s="241"/>
      <c r="M602" s="242"/>
      <c r="N602" s="243"/>
      <c r="O602" s="243"/>
      <c r="P602" s="243"/>
      <c r="Q602" s="243"/>
      <c r="R602" s="243"/>
      <c r="S602" s="243"/>
      <c r="T602" s="244"/>
      <c r="U602" s="13"/>
      <c r="V602" s="13"/>
      <c r="W602" s="13"/>
      <c r="X602" s="13"/>
      <c r="Y602" s="13"/>
      <c r="Z602" s="13"/>
      <c r="AA602" s="13"/>
      <c r="AB602" s="13"/>
      <c r="AC602" s="13"/>
      <c r="AD602" s="13"/>
      <c r="AE602" s="13"/>
      <c r="AT602" s="245" t="s">
        <v>193</v>
      </c>
      <c r="AU602" s="245" t="s">
        <v>86</v>
      </c>
      <c r="AV602" s="13" t="s">
        <v>86</v>
      </c>
      <c r="AW602" s="13" t="s">
        <v>37</v>
      </c>
      <c r="AX602" s="13" t="s">
        <v>76</v>
      </c>
      <c r="AY602" s="245" t="s">
        <v>182</v>
      </c>
    </row>
    <row r="603" s="13" customFormat="1">
      <c r="A603" s="13"/>
      <c r="B603" s="234"/>
      <c r="C603" s="235"/>
      <c r="D603" s="236" t="s">
        <v>193</v>
      </c>
      <c r="E603" s="237" t="s">
        <v>19</v>
      </c>
      <c r="F603" s="238" t="s">
        <v>988</v>
      </c>
      <c r="G603" s="235"/>
      <c r="H603" s="239">
        <v>0.91300000000000003</v>
      </c>
      <c r="I603" s="240"/>
      <c r="J603" s="235"/>
      <c r="K603" s="235"/>
      <c r="L603" s="241"/>
      <c r="M603" s="242"/>
      <c r="N603" s="243"/>
      <c r="O603" s="243"/>
      <c r="P603" s="243"/>
      <c r="Q603" s="243"/>
      <c r="R603" s="243"/>
      <c r="S603" s="243"/>
      <c r="T603" s="244"/>
      <c r="U603" s="13"/>
      <c r="V603" s="13"/>
      <c r="W603" s="13"/>
      <c r="X603" s="13"/>
      <c r="Y603" s="13"/>
      <c r="Z603" s="13"/>
      <c r="AA603" s="13"/>
      <c r="AB603" s="13"/>
      <c r="AC603" s="13"/>
      <c r="AD603" s="13"/>
      <c r="AE603" s="13"/>
      <c r="AT603" s="245" t="s">
        <v>193</v>
      </c>
      <c r="AU603" s="245" t="s">
        <v>86</v>
      </c>
      <c r="AV603" s="13" t="s">
        <v>86</v>
      </c>
      <c r="AW603" s="13" t="s">
        <v>37</v>
      </c>
      <c r="AX603" s="13" t="s">
        <v>76</v>
      </c>
      <c r="AY603" s="245" t="s">
        <v>182</v>
      </c>
    </row>
    <row r="604" s="14" customFormat="1">
      <c r="A604" s="14"/>
      <c r="B604" s="246"/>
      <c r="C604" s="247"/>
      <c r="D604" s="236" t="s">
        <v>193</v>
      </c>
      <c r="E604" s="248" t="s">
        <v>19</v>
      </c>
      <c r="F604" s="249" t="s">
        <v>989</v>
      </c>
      <c r="G604" s="247"/>
      <c r="H604" s="248" t="s">
        <v>19</v>
      </c>
      <c r="I604" s="250"/>
      <c r="J604" s="247"/>
      <c r="K604" s="247"/>
      <c r="L604" s="251"/>
      <c r="M604" s="252"/>
      <c r="N604" s="253"/>
      <c r="O604" s="253"/>
      <c r="P604" s="253"/>
      <c r="Q604" s="253"/>
      <c r="R604" s="253"/>
      <c r="S604" s="253"/>
      <c r="T604" s="254"/>
      <c r="U604" s="14"/>
      <c r="V604" s="14"/>
      <c r="W604" s="14"/>
      <c r="X604" s="14"/>
      <c r="Y604" s="14"/>
      <c r="Z604" s="14"/>
      <c r="AA604" s="14"/>
      <c r="AB604" s="14"/>
      <c r="AC604" s="14"/>
      <c r="AD604" s="14"/>
      <c r="AE604" s="14"/>
      <c r="AT604" s="255" t="s">
        <v>193</v>
      </c>
      <c r="AU604" s="255" t="s">
        <v>86</v>
      </c>
      <c r="AV604" s="14" t="s">
        <v>83</v>
      </c>
      <c r="AW604" s="14" t="s">
        <v>37</v>
      </c>
      <c r="AX604" s="14" t="s">
        <v>76</v>
      </c>
      <c r="AY604" s="255" t="s">
        <v>182</v>
      </c>
    </row>
    <row r="605" s="15" customFormat="1">
      <c r="A605" s="15"/>
      <c r="B605" s="256"/>
      <c r="C605" s="257"/>
      <c r="D605" s="236" t="s">
        <v>193</v>
      </c>
      <c r="E605" s="258" t="s">
        <v>19</v>
      </c>
      <c r="F605" s="259" t="s">
        <v>202</v>
      </c>
      <c r="G605" s="257"/>
      <c r="H605" s="260">
        <v>2.2290000000000001</v>
      </c>
      <c r="I605" s="261"/>
      <c r="J605" s="257"/>
      <c r="K605" s="257"/>
      <c r="L605" s="262"/>
      <c r="M605" s="263"/>
      <c r="N605" s="264"/>
      <c r="O605" s="264"/>
      <c r="P605" s="264"/>
      <c r="Q605" s="264"/>
      <c r="R605" s="264"/>
      <c r="S605" s="264"/>
      <c r="T605" s="265"/>
      <c r="U605" s="15"/>
      <c r="V605" s="15"/>
      <c r="W605" s="15"/>
      <c r="X605" s="15"/>
      <c r="Y605" s="15"/>
      <c r="Z605" s="15"/>
      <c r="AA605" s="15"/>
      <c r="AB605" s="15"/>
      <c r="AC605" s="15"/>
      <c r="AD605" s="15"/>
      <c r="AE605" s="15"/>
      <c r="AT605" s="266" t="s">
        <v>193</v>
      </c>
      <c r="AU605" s="266" t="s">
        <v>86</v>
      </c>
      <c r="AV605" s="15" t="s">
        <v>189</v>
      </c>
      <c r="AW605" s="15" t="s">
        <v>37</v>
      </c>
      <c r="AX605" s="15" t="s">
        <v>83</v>
      </c>
      <c r="AY605" s="266" t="s">
        <v>182</v>
      </c>
    </row>
    <row r="606" s="2" customFormat="1" ht="24.15" customHeight="1">
      <c r="A606" s="42"/>
      <c r="B606" s="43"/>
      <c r="C606" s="216" t="s">
        <v>990</v>
      </c>
      <c r="D606" s="216" t="s">
        <v>184</v>
      </c>
      <c r="E606" s="217" t="s">
        <v>991</v>
      </c>
      <c r="F606" s="218" t="s">
        <v>992</v>
      </c>
      <c r="G606" s="219" t="s">
        <v>206</v>
      </c>
      <c r="H606" s="220">
        <v>1.3440000000000001</v>
      </c>
      <c r="I606" s="221"/>
      <c r="J606" s="222">
        <f>ROUND(I606*H606,2)</f>
        <v>0</v>
      </c>
      <c r="K606" s="218" t="s">
        <v>19</v>
      </c>
      <c r="L606" s="48"/>
      <c r="M606" s="223" t="s">
        <v>19</v>
      </c>
      <c r="N606" s="224" t="s">
        <v>47</v>
      </c>
      <c r="O606" s="88"/>
      <c r="P606" s="225">
        <f>O606*H606</f>
        <v>0</v>
      </c>
      <c r="Q606" s="225">
        <v>0.0050000000000000001</v>
      </c>
      <c r="R606" s="225">
        <f>Q606*H606</f>
        <v>0.0067200000000000003</v>
      </c>
      <c r="S606" s="225">
        <v>0</v>
      </c>
      <c r="T606" s="226">
        <f>S606*H606</f>
        <v>0</v>
      </c>
      <c r="U606" s="42"/>
      <c r="V606" s="42"/>
      <c r="W606" s="42"/>
      <c r="X606" s="42"/>
      <c r="Y606" s="42"/>
      <c r="Z606" s="42"/>
      <c r="AA606" s="42"/>
      <c r="AB606" s="42"/>
      <c r="AC606" s="42"/>
      <c r="AD606" s="42"/>
      <c r="AE606" s="42"/>
      <c r="AR606" s="227" t="s">
        <v>189</v>
      </c>
      <c r="AT606" s="227" t="s">
        <v>184</v>
      </c>
      <c r="AU606" s="227" t="s">
        <v>86</v>
      </c>
      <c r="AY606" s="21" t="s">
        <v>182</v>
      </c>
      <c r="BE606" s="228">
        <f>IF(N606="základní",J606,0)</f>
        <v>0</v>
      </c>
      <c r="BF606" s="228">
        <f>IF(N606="snížená",J606,0)</f>
        <v>0</v>
      </c>
      <c r="BG606" s="228">
        <f>IF(N606="zákl. přenesená",J606,0)</f>
        <v>0</v>
      </c>
      <c r="BH606" s="228">
        <f>IF(N606="sníž. přenesená",J606,0)</f>
        <v>0</v>
      </c>
      <c r="BI606" s="228">
        <f>IF(N606="nulová",J606,0)</f>
        <v>0</v>
      </c>
      <c r="BJ606" s="21" t="s">
        <v>83</v>
      </c>
      <c r="BK606" s="228">
        <f>ROUND(I606*H606,2)</f>
        <v>0</v>
      </c>
      <c r="BL606" s="21" t="s">
        <v>189</v>
      </c>
      <c r="BM606" s="227" t="s">
        <v>993</v>
      </c>
    </row>
    <row r="607" s="13" customFormat="1">
      <c r="A607" s="13"/>
      <c r="B607" s="234"/>
      <c r="C607" s="235"/>
      <c r="D607" s="236" t="s">
        <v>193</v>
      </c>
      <c r="E607" s="237" t="s">
        <v>19</v>
      </c>
      <c r="F607" s="238" t="s">
        <v>994</v>
      </c>
      <c r="G607" s="235"/>
      <c r="H607" s="239">
        <v>1.3440000000000001</v>
      </c>
      <c r="I607" s="240"/>
      <c r="J607" s="235"/>
      <c r="K607" s="235"/>
      <c r="L607" s="241"/>
      <c r="M607" s="242"/>
      <c r="N607" s="243"/>
      <c r="O607" s="243"/>
      <c r="P607" s="243"/>
      <c r="Q607" s="243"/>
      <c r="R607" s="243"/>
      <c r="S607" s="243"/>
      <c r="T607" s="244"/>
      <c r="U607" s="13"/>
      <c r="V607" s="13"/>
      <c r="W607" s="13"/>
      <c r="X607" s="13"/>
      <c r="Y607" s="13"/>
      <c r="Z607" s="13"/>
      <c r="AA607" s="13"/>
      <c r="AB607" s="13"/>
      <c r="AC607" s="13"/>
      <c r="AD607" s="13"/>
      <c r="AE607" s="13"/>
      <c r="AT607" s="245" t="s">
        <v>193</v>
      </c>
      <c r="AU607" s="245" t="s">
        <v>86</v>
      </c>
      <c r="AV607" s="13" t="s">
        <v>86</v>
      </c>
      <c r="AW607" s="13" t="s">
        <v>37</v>
      </c>
      <c r="AX607" s="13" t="s">
        <v>83</v>
      </c>
      <c r="AY607" s="245" t="s">
        <v>182</v>
      </c>
    </row>
    <row r="608" s="2" customFormat="1" ht="24.15" customHeight="1">
      <c r="A608" s="42"/>
      <c r="B608" s="43"/>
      <c r="C608" s="216" t="s">
        <v>995</v>
      </c>
      <c r="D608" s="216" t="s">
        <v>184</v>
      </c>
      <c r="E608" s="217" t="s">
        <v>996</v>
      </c>
      <c r="F608" s="218" t="s">
        <v>997</v>
      </c>
      <c r="G608" s="219" t="s">
        <v>206</v>
      </c>
      <c r="H608" s="220">
        <v>2.7629999999999999</v>
      </c>
      <c r="I608" s="221"/>
      <c r="J608" s="222">
        <f>ROUND(I608*H608,2)</f>
        <v>0</v>
      </c>
      <c r="K608" s="218" t="s">
        <v>188</v>
      </c>
      <c r="L608" s="48"/>
      <c r="M608" s="223" t="s">
        <v>19</v>
      </c>
      <c r="N608" s="224" t="s">
        <v>47</v>
      </c>
      <c r="O608" s="88"/>
      <c r="P608" s="225">
        <f>O608*H608</f>
        <v>0</v>
      </c>
      <c r="Q608" s="225">
        <v>0</v>
      </c>
      <c r="R608" s="225">
        <f>Q608*H608</f>
        <v>0</v>
      </c>
      <c r="S608" s="225">
        <v>0</v>
      </c>
      <c r="T608" s="226">
        <f>S608*H608</f>
        <v>0</v>
      </c>
      <c r="U608" s="42"/>
      <c r="V608" s="42"/>
      <c r="W608" s="42"/>
      <c r="X608" s="42"/>
      <c r="Y608" s="42"/>
      <c r="Z608" s="42"/>
      <c r="AA608" s="42"/>
      <c r="AB608" s="42"/>
      <c r="AC608" s="42"/>
      <c r="AD608" s="42"/>
      <c r="AE608" s="42"/>
      <c r="AR608" s="227" t="s">
        <v>189</v>
      </c>
      <c r="AT608" s="227" t="s">
        <v>184</v>
      </c>
      <c r="AU608" s="227" t="s">
        <v>86</v>
      </c>
      <c r="AY608" s="21" t="s">
        <v>182</v>
      </c>
      <c r="BE608" s="228">
        <f>IF(N608="základní",J608,0)</f>
        <v>0</v>
      </c>
      <c r="BF608" s="228">
        <f>IF(N608="snížená",J608,0)</f>
        <v>0</v>
      </c>
      <c r="BG608" s="228">
        <f>IF(N608="zákl. přenesená",J608,0)</f>
        <v>0</v>
      </c>
      <c r="BH608" s="228">
        <f>IF(N608="sníž. přenesená",J608,0)</f>
        <v>0</v>
      </c>
      <c r="BI608" s="228">
        <f>IF(N608="nulová",J608,0)</f>
        <v>0</v>
      </c>
      <c r="BJ608" s="21" t="s">
        <v>83</v>
      </c>
      <c r="BK608" s="228">
        <f>ROUND(I608*H608,2)</f>
        <v>0</v>
      </c>
      <c r="BL608" s="21" t="s">
        <v>189</v>
      </c>
      <c r="BM608" s="227" t="s">
        <v>998</v>
      </c>
    </row>
    <row r="609" s="2" customFormat="1">
      <c r="A609" s="42"/>
      <c r="B609" s="43"/>
      <c r="C609" s="44"/>
      <c r="D609" s="229" t="s">
        <v>191</v>
      </c>
      <c r="E609" s="44"/>
      <c r="F609" s="230" t="s">
        <v>999</v>
      </c>
      <c r="G609" s="44"/>
      <c r="H609" s="44"/>
      <c r="I609" s="231"/>
      <c r="J609" s="44"/>
      <c r="K609" s="44"/>
      <c r="L609" s="48"/>
      <c r="M609" s="232"/>
      <c r="N609" s="233"/>
      <c r="O609" s="88"/>
      <c r="P609" s="88"/>
      <c r="Q609" s="88"/>
      <c r="R609" s="88"/>
      <c r="S609" s="88"/>
      <c r="T609" s="89"/>
      <c r="U609" s="42"/>
      <c r="V609" s="42"/>
      <c r="W609" s="42"/>
      <c r="X609" s="42"/>
      <c r="Y609" s="42"/>
      <c r="Z609" s="42"/>
      <c r="AA609" s="42"/>
      <c r="AB609" s="42"/>
      <c r="AC609" s="42"/>
      <c r="AD609" s="42"/>
      <c r="AE609" s="42"/>
      <c r="AT609" s="21" t="s">
        <v>191</v>
      </c>
      <c r="AU609" s="21" t="s">
        <v>86</v>
      </c>
    </row>
    <row r="610" s="13" customFormat="1">
      <c r="A610" s="13"/>
      <c r="B610" s="234"/>
      <c r="C610" s="235"/>
      <c r="D610" s="236" t="s">
        <v>193</v>
      </c>
      <c r="E610" s="237" t="s">
        <v>19</v>
      </c>
      <c r="F610" s="238" t="s">
        <v>1000</v>
      </c>
      <c r="G610" s="235"/>
      <c r="H610" s="239">
        <v>2.7629999999999999</v>
      </c>
      <c r="I610" s="240"/>
      <c r="J610" s="235"/>
      <c r="K610" s="235"/>
      <c r="L610" s="241"/>
      <c r="M610" s="242"/>
      <c r="N610" s="243"/>
      <c r="O610" s="243"/>
      <c r="P610" s="243"/>
      <c r="Q610" s="243"/>
      <c r="R610" s="243"/>
      <c r="S610" s="243"/>
      <c r="T610" s="244"/>
      <c r="U610" s="13"/>
      <c r="V610" s="13"/>
      <c r="W610" s="13"/>
      <c r="X610" s="13"/>
      <c r="Y610" s="13"/>
      <c r="Z610" s="13"/>
      <c r="AA610" s="13"/>
      <c r="AB610" s="13"/>
      <c r="AC610" s="13"/>
      <c r="AD610" s="13"/>
      <c r="AE610" s="13"/>
      <c r="AT610" s="245" t="s">
        <v>193</v>
      </c>
      <c r="AU610" s="245" t="s">
        <v>86</v>
      </c>
      <c r="AV610" s="13" t="s">
        <v>86</v>
      </c>
      <c r="AW610" s="13" t="s">
        <v>37</v>
      </c>
      <c r="AX610" s="13" t="s">
        <v>83</v>
      </c>
      <c r="AY610" s="245" t="s">
        <v>182</v>
      </c>
    </row>
    <row r="611" s="2" customFormat="1" ht="24.15" customHeight="1">
      <c r="A611" s="42"/>
      <c r="B611" s="43"/>
      <c r="C611" s="216" t="s">
        <v>1001</v>
      </c>
      <c r="D611" s="216" t="s">
        <v>184</v>
      </c>
      <c r="E611" s="217" t="s">
        <v>1002</v>
      </c>
      <c r="F611" s="218" t="s">
        <v>1003</v>
      </c>
      <c r="G611" s="219" t="s">
        <v>206</v>
      </c>
      <c r="H611" s="220">
        <v>5.2240000000000002</v>
      </c>
      <c r="I611" s="221"/>
      <c r="J611" s="222">
        <f>ROUND(I611*H611,2)</f>
        <v>0</v>
      </c>
      <c r="K611" s="218" t="s">
        <v>188</v>
      </c>
      <c r="L611" s="48"/>
      <c r="M611" s="223" t="s">
        <v>19</v>
      </c>
      <c r="N611" s="224" t="s">
        <v>47</v>
      </c>
      <c r="O611" s="88"/>
      <c r="P611" s="225">
        <f>O611*H611</f>
        <v>0</v>
      </c>
      <c r="Q611" s="225">
        <v>0</v>
      </c>
      <c r="R611" s="225">
        <f>Q611*H611</f>
        <v>0</v>
      </c>
      <c r="S611" s="225">
        <v>0</v>
      </c>
      <c r="T611" s="226">
        <f>S611*H611</f>
        <v>0</v>
      </c>
      <c r="U611" s="42"/>
      <c r="V611" s="42"/>
      <c r="W611" s="42"/>
      <c r="X611" s="42"/>
      <c r="Y611" s="42"/>
      <c r="Z611" s="42"/>
      <c r="AA611" s="42"/>
      <c r="AB611" s="42"/>
      <c r="AC611" s="42"/>
      <c r="AD611" s="42"/>
      <c r="AE611" s="42"/>
      <c r="AR611" s="227" t="s">
        <v>189</v>
      </c>
      <c r="AT611" s="227" t="s">
        <v>184</v>
      </c>
      <c r="AU611" s="227" t="s">
        <v>86</v>
      </c>
      <c r="AY611" s="21" t="s">
        <v>182</v>
      </c>
      <c r="BE611" s="228">
        <f>IF(N611="základní",J611,0)</f>
        <v>0</v>
      </c>
      <c r="BF611" s="228">
        <f>IF(N611="snížená",J611,0)</f>
        <v>0</v>
      </c>
      <c r="BG611" s="228">
        <f>IF(N611="zákl. přenesená",J611,0)</f>
        <v>0</v>
      </c>
      <c r="BH611" s="228">
        <f>IF(N611="sníž. přenesená",J611,0)</f>
        <v>0</v>
      </c>
      <c r="BI611" s="228">
        <f>IF(N611="nulová",J611,0)</f>
        <v>0</v>
      </c>
      <c r="BJ611" s="21" t="s">
        <v>83</v>
      </c>
      <c r="BK611" s="228">
        <f>ROUND(I611*H611,2)</f>
        <v>0</v>
      </c>
      <c r="BL611" s="21" t="s">
        <v>189</v>
      </c>
      <c r="BM611" s="227" t="s">
        <v>1004</v>
      </c>
    </row>
    <row r="612" s="2" customFormat="1">
      <c r="A612" s="42"/>
      <c r="B612" s="43"/>
      <c r="C612" s="44"/>
      <c r="D612" s="229" t="s">
        <v>191</v>
      </c>
      <c r="E612" s="44"/>
      <c r="F612" s="230" t="s">
        <v>1005</v>
      </c>
      <c r="G612" s="44"/>
      <c r="H612" s="44"/>
      <c r="I612" s="231"/>
      <c r="J612" s="44"/>
      <c r="K612" s="44"/>
      <c r="L612" s="48"/>
      <c r="M612" s="232"/>
      <c r="N612" s="233"/>
      <c r="O612" s="88"/>
      <c r="P612" s="88"/>
      <c r="Q612" s="88"/>
      <c r="R612" s="88"/>
      <c r="S612" s="88"/>
      <c r="T612" s="89"/>
      <c r="U612" s="42"/>
      <c r="V612" s="42"/>
      <c r="W612" s="42"/>
      <c r="X612" s="42"/>
      <c r="Y612" s="42"/>
      <c r="Z612" s="42"/>
      <c r="AA612" s="42"/>
      <c r="AB612" s="42"/>
      <c r="AC612" s="42"/>
      <c r="AD612" s="42"/>
      <c r="AE612" s="42"/>
      <c r="AT612" s="21" t="s">
        <v>191</v>
      </c>
      <c r="AU612" s="21" t="s">
        <v>86</v>
      </c>
    </row>
    <row r="613" s="13" customFormat="1">
      <c r="A613" s="13"/>
      <c r="B613" s="234"/>
      <c r="C613" s="235"/>
      <c r="D613" s="236" t="s">
        <v>193</v>
      </c>
      <c r="E613" s="237" t="s">
        <v>19</v>
      </c>
      <c r="F613" s="238" t="s">
        <v>1006</v>
      </c>
      <c r="G613" s="235"/>
      <c r="H613" s="239">
        <v>5.2240000000000002</v>
      </c>
      <c r="I613" s="240"/>
      <c r="J613" s="235"/>
      <c r="K613" s="235"/>
      <c r="L613" s="241"/>
      <c r="M613" s="242"/>
      <c r="N613" s="243"/>
      <c r="O613" s="243"/>
      <c r="P613" s="243"/>
      <c r="Q613" s="243"/>
      <c r="R613" s="243"/>
      <c r="S613" s="243"/>
      <c r="T613" s="244"/>
      <c r="U613" s="13"/>
      <c r="V613" s="13"/>
      <c r="W613" s="13"/>
      <c r="X613" s="13"/>
      <c r="Y613" s="13"/>
      <c r="Z613" s="13"/>
      <c r="AA613" s="13"/>
      <c r="AB613" s="13"/>
      <c r="AC613" s="13"/>
      <c r="AD613" s="13"/>
      <c r="AE613" s="13"/>
      <c r="AT613" s="245" t="s">
        <v>193</v>
      </c>
      <c r="AU613" s="245" t="s">
        <v>86</v>
      </c>
      <c r="AV613" s="13" t="s">
        <v>86</v>
      </c>
      <c r="AW613" s="13" t="s">
        <v>37</v>
      </c>
      <c r="AX613" s="13" t="s">
        <v>83</v>
      </c>
      <c r="AY613" s="245" t="s">
        <v>182</v>
      </c>
    </row>
    <row r="614" s="2" customFormat="1" ht="21.75" customHeight="1">
      <c r="A614" s="42"/>
      <c r="B614" s="43"/>
      <c r="C614" s="216" t="s">
        <v>1007</v>
      </c>
      <c r="D614" s="216" t="s">
        <v>184</v>
      </c>
      <c r="E614" s="217" t="s">
        <v>1008</v>
      </c>
      <c r="F614" s="218" t="s">
        <v>1009</v>
      </c>
      <c r="G614" s="219" t="s">
        <v>206</v>
      </c>
      <c r="H614" s="220">
        <v>1.069</v>
      </c>
      <c r="I614" s="221"/>
      <c r="J614" s="222">
        <f>ROUND(I614*H614,2)</f>
        <v>0</v>
      </c>
      <c r="K614" s="218" t="s">
        <v>188</v>
      </c>
      <c r="L614" s="48"/>
      <c r="M614" s="223" t="s">
        <v>19</v>
      </c>
      <c r="N614" s="224" t="s">
        <v>47</v>
      </c>
      <c r="O614" s="88"/>
      <c r="P614" s="225">
        <f>O614*H614</f>
        <v>0</v>
      </c>
      <c r="Q614" s="225">
        <v>0</v>
      </c>
      <c r="R614" s="225">
        <f>Q614*H614</f>
        <v>0</v>
      </c>
      <c r="S614" s="225">
        <v>0</v>
      </c>
      <c r="T614" s="226">
        <f>S614*H614</f>
        <v>0</v>
      </c>
      <c r="U614" s="42"/>
      <c r="V614" s="42"/>
      <c r="W614" s="42"/>
      <c r="X614" s="42"/>
      <c r="Y614" s="42"/>
      <c r="Z614" s="42"/>
      <c r="AA614" s="42"/>
      <c r="AB614" s="42"/>
      <c r="AC614" s="42"/>
      <c r="AD614" s="42"/>
      <c r="AE614" s="42"/>
      <c r="AR614" s="227" t="s">
        <v>189</v>
      </c>
      <c r="AT614" s="227" t="s">
        <v>184</v>
      </c>
      <c r="AU614" s="227" t="s">
        <v>86</v>
      </c>
      <c r="AY614" s="21" t="s">
        <v>182</v>
      </c>
      <c r="BE614" s="228">
        <f>IF(N614="základní",J614,0)</f>
        <v>0</v>
      </c>
      <c r="BF614" s="228">
        <f>IF(N614="snížená",J614,0)</f>
        <v>0</v>
      </c>
      <c r="BG614" s="228">
        <f>IF(N614="zákl. přenesená",J614,0)</f>
        <v>0</v>
      </c>
      <c r="BH614" s="228">
        <f>IF(N614="sníž. přenesená",J614,0)</f>
        <v>0</v>
      </c>
      <c r="BI614" s="228">
        <f>IF(N614="nulová",J614,0)</f>
        <v>0</v>
      </c>
      <c r="BJ614" s="21" t="s">
        <v>83</v>
      </c>
      <c r="BK614" s="228">
        <f>ROUND(I614*H614,2)</f>
        <v>0</v>
      </c>
      <c r="BL614" s="21" t="s">
        <v>189</v>
      </c>
      <c r="BM614" s="227" t="s">
        <v>1010</v>
      </c>
    </row>
    <row r="615" s="2" customFormat="1">
      <c r="A615" s="42"/>
      <c r="B615" s="43"/>
      <c r="C615" s="44"/>
      <c r="D615" s="229" t="s">
        <v>191</v>
      </c>
      <c r="E615" s="44"/>
      <c r="F615" s="230" t="s">
        <v>1011</v>
      </c>
      <c r="G615" s="44"/>
      <c r="H615" s="44"/>
      <c r="I615" s="231"/>
      <c r="J615" s="44"/>
      <c r="K615" s="44"/>
      <c r="L615" s="48"/>
      <c r="M615" s="232"/>
      <c r="N615" s="233"/>
      <c r="O615" s="88"/>
      <c r="P615" s="88"/>
      <c r="Q615" s="88"/>
      <c r="R615" s="88"/>
      <c r="S615" s="88"/>
      <c r="T615" s="89"/>
      <c r="U615" s="42"/>
      <c r="V615" s="42"/>
      <c r="W615" s="42"/>
      <c r="X615" s="42"/>
      <c r="Y615" s="42"/>
      <c r="Z615" s="42"/>
      <c r="AA615" s="42"/>
      <c r="AB615" s="42"/>
      <c r="AC615" s="42"/>
      <c r="AD615" s="42"/>
      <c r="AE615" s="42"/>
      <c r="AT615" s="21" t="s">
        <v>191</v>
      </c>
      <c r="AU615" s="21" t="s">
        <v>86</v>
      </c>
    </row>
    <row r="616" s="13" customFormat="1">
      <c r="A616" s="13"/>
      <c r="B616" s="234"/>
      <c r="C616" s="235"/>
      <c r="D616" s="236" t="s">
        <v>193</v>
      </c>
      <c r="E616" s="237" t="s">
        <v>19</v>
      </c>
      <c r="F616" s="238" t="s">
        <v>1012</v>
      </c>
      <c r="G616" s="235"/>
      <c r="H616" s="239">
        <v>1.069</v>
      </c>
      <c r="I616" s="240"/>
      <c r="J616" s="235"/>
      <c r="K616" s="235"/>
      <c r="L616" s="241"/>
      <c r="M616" s="242"/>
      <c r="N616" s="243"/>
      <c r="O616" s="243"/>
      <c r="P616" s="243"/>
      <c r="Q616" s="243"/>
      <c r="R616" s="243"/>
      <c r="S616" s="243"/>
      <c r="T616" s="244"/>
      <c r="U616" s="13"/>
      <c r="V616" s="13"/>
      <c r="W616" s="13"/>
      <c r="X616" s="13"/>
      <c r="Y616" s="13"/>
      <c r="Z616" s="13"/>
      <c r="AA616" s="13"/>
      <c r="AB616" s="13"/>
      <c r="AC616" s="13"/>
      <c r="AD616" s="13"/>
      <c r="AE616" s="13"/>
      <c r="AT616" s="245" t="s">
        <v>193</v>
      </c>
      <c r="AU616" s="245" t="s">
        <v>86</v>
      </c>
      <c r="AV616" s="13" t="s">
        <v>86</v>
      </c>
      <c r="AW616" s="13" t="s">
        <v>37</v>
      </c>
      <c r="AX616" s="13" t="s">
        <v>83</v>
      </c>
      <c r="AY616" s="245" t="s">
        <v>182</v>
      </c>
    </row>
    <row r="617" s="2" customFormat="1" ht="16.5" customHeight="1">
      <c r="A617" s="42"/>
      <c r="B617" s="43"/>
      <c r="C617" s="216" t="s">
        <v>1013</v>
      </c>
      <c r="D617" s="216" t="s">
        <v>184</v>
      </c>
      <c r="E617" s="217" t="s">
        <v>1014</v>
      </c>
      <c r="F617" s="218" t="s">
        <v>1015</v>
      </c>
      <c r="G617" s="219" t="s">
        <v>206</v>
      </c>
      <c r="H617" s="220">
        <v>26.071999999999999</v>
      </c>
      <c r="I617" s="221"/>
      <c r="J617" s="222">
        <f>ROUND(I617*H617,2)</f>
        <v>0</v>
      </c>
      <c r="K617" s="218" t="s">
        <v>188</v>
      </c>
      <c r="L617" s="48"/>
      <c r="M617" s="223" t="s">
        <v>19</v>
      </c>
      <c r="N617" s="224" t="s">
        <v>47</v>
      </c>
      <c r="O617" s="88"/>
      <c r="P617" s="225">
        <f>O617*H617</f>
        <v>0</v>
      </c>
      <c r="Q617" s="225">
        <v>1.442</v>
      </c>
      <c r="R617" s="225">
        <f>Q617*H617</f>
        <v>37.595824</v>
      </c>
      <c r="S617" s="225">
        <v>0</v>
      </c>
      <c r="T617" s="226">
        <f>S617*H617</f>
        <v>0</v>
      </c>
      <c r="U617" s="42"/>
      <c r="V617" s="42"/>
      <c r="W617" s="42"/>
      <c r="X617" s="42"/>
      <c r="Y617" s="42"/>
      <c r="Z617" s="42"/>
      <c r="AA617" s="42"/>
      <c r="AB617" s="42"/>
      <c r="AC617" s="42"/>
      <c r="AD617" s="42"/>
      <c r="AE617" s="42"/>
      <c r="AR617" s="227" t="s">
        <v>189</v>
      </c>
      <c r="AT617" s="227" t="s">
        <v>184</v>
      </c>
      <c r="AU617" s="227" t="s">
        <v>86</v>
      </c>
      <c r="AY617" s="21" t="s">
        <v>182</v>
      </c>
      <c r="BE617" s="228">
        <f>IF(N617="základní",J617,0)</f>
        <v>0</v>
      </c>
      <c r="BF617" s="228">
        <f>IF(N617="snížená",J617,0)</f>
        <v>0</v>
      </c>
      <c r="BG617" s="228">
        <f>IF(N617="zákl. přenesená",J617,0)</f>
        <v>0</v>
      </c>
      <c r="BH617" s="228">
        <f>IF(N617="sníž. přenesená",J617,0)</f>
        <v>0</v>
      </c>
      <c r="BI617" s="228">
        <f>IF(N617="nulová",J617,0)</f>
        <v>0</v>
      </c>
      <c r="BJ617" s="21" t="s">
        <v>83</v>
      </c>
      <c r="BK617" s="228">
        <f>ROUND(I617*H617,2)</f>
        <v>0</v>
      </c>
      <c r="BL617" s="21" t="s">
        <v>189</v>
      </c>
      <c r="BM617" s="227" t="s">
        <v>1016</v>
      </c>
    </row>
    <row r="618" s="2" customFormat="1">
      <c r="A618" s="42"/>
      <c r="B618" s="43"/>
      <c r="C618" s="44"/>
      <c r="D618" s="229" t="s">
        <v>191</v>
      </c>
      <c r="E618" s="44"/>
      <c r="F618" s="230" t="s">
        <v>1017</v>
      </c>
      <c r="G618" s="44"/>
      <c r="H618" s="44"/>
      <c r="I618" s="231"/>
      <c r="J618" s="44"/>
      <c r="K618" s="44"/>
      <c r="L618" s="48"/>
      <c r="M618" s="232"/>
      <c r="N618" s="233"/>
      <c r="O618" s="88"/>
      <c r="P618" s="88"/>
      <c r="Q618" s="88"/>
      <c r="R618" s="88"/>
      <c r="S618" s="88"/>
      <c r="T618" s="89"/>
      <c r="U618" s="42"/>
      <c r="V618" s="42"/>
      <c r="W618" s="42"/>
      <c r="X618" s="42"/>
      <c r="Y618" s="42"/>
      <c r="Z618" s="42"/>
      <c r="AA618" s="42"/>
      <c r="AB618" s="42"/>
      <c r="AC618" s="42"/>
      <c r="AD618" s="42"/>
      <c r="AE618" s="42"/>
      <c r="AT618" s="21" t="s">
        <v>191</v>
      </c>
      <c r="AU618" s="21" t="s">
        <v>86</v>
      </c>
    </row>
    <row r="619" s="13" customFormat="1">
      <c r="A619" s="13"/>
      <c r="B619" s="234"/>
      <c r="C619" s="235"/>
      <c r="D619" s="236" t="s">
        <v>193</v>
      </c>
      <c r="E619" s="237" t="s">
        <v>19</v>
      </c>
      <c r="F619" s="238" t="s">
        <v>1018</v>
      </c>
      <c r="G619" s="235"/>
      <c r="H619" s="239">
        <v>26.835000000000001</v>
      </c>
      <c r="I619" s="240"/>
      <c r="J619" s="235"/>
      <c r="K619" s="235"/>
      <c r="L619" s="241"/>
      <c r="M619" s="242"/>
      <c r="N619" s="243"/>
      <c r="O619" s="243"/>
      <c r="P619" s="243"/>
      <c r="Q619" s="243"/>
      <c r="R619" s="243"/>
      <c r="S619" s="243"/>
      <c r="T619" s="244"/>
      <c r="U619" s="13"/>
      <c r="V619" s="13"/>
      <c r="W619" s="13"/>
      <c r="X619" s="13"/>
      <c r="Y619" s="13"/>
      <c r="Z619" s="13"/>
      <c r="AA619" s="13"/>
      <c r="AB619" s="13"/>
      <c r="AC619" s="13"/>
      <c r="AD619" s="13"/>
      <c r="AE619" s="13"/>
      <c r="AT619" s="245" t="s">
        <v>193</v>
      </c>
      <c r="AU619" s="245" t="s">
        <v>86</v>
      </c>
      <c r="AV619" s="13" t="s">
        <v>86</v>
      </c>
      <c r="AW619" s="13" t="s">
        <v>37</v>
      </c>
      <c r="AX619" s="13" t="s">
        <v>76</v>
      </c>
      <c r="AY619" s="245" t="s">
        <v>182</v>
      </c>
    </row>
    <row r="620" s="13" customFormat="1">
      <c r="A620" s="13"/>
      <c r="B620" s="234"/>
      <c r="C620" s="235"/>
      <c r="D620" s="236" t="s">
        <v>193</v>
      </c>
      <c r="E620" s="237" t="s">
        <v>19</v>
      </c>
      <c r="F620" s="238" t="s">
        <v>1019</v>
      </c>
      <c r="G620" s="235"/>
      <c r="H620" s="239">
        <v>-0.76300000000000001</v>
      </c>
      <c r="I620" s="240"/>
      <c r="J620" s="235"/>
      <c r="K620" s="235"/>
      <c r="L620" s="241"/>
      <c r="M620" s="242"/>
      <c r="N620" s="243"/>
      <c r="O620" s="243"/>
      <c r="P620" s="243"/>
      <c r="Q620" s="243"/>
      <c r="R620" s="243"/>
      <c r="S620" s="243"/>
      <c r="T620" s="244"/>
      <c r="U620" s="13"/>
      <c r="V620" s="13"/>
      <c r="W620" s="13"/>
      <c r="X620" s="13"/>
      <c r="Y620" s="13"/>
      <c r="Z620" s="13"/>
      <c r="AA620" s="13"/>
      <c r="AB620" s="13"/>
      <c r="AC620" s="13"/>
      <c r="AD620" s="13"/>
      <c r="AE620" s="13"/>
      <c r="AT620" s="245" t="s">
        <v>193</v>
      </c>
      <c r="AU620" s="245" t="s">
        <v>86</v>
      </c>
      <c r="AV620" s="13" t="s">
        <v>86</v>
      </c>
      <c r="AW620" s="13" t="s">
        <v>37</v>
      </c>
      <c r="AX620" s="13" t="s">
        <v>76</v>
      </c>
      <c r="AY620" s="245" t="s">
        <v>182</v>
      </c>
    </row>
    <row r="621" s="15" customFormat="1">
      <c r="A621" s="15"/>
      <c r="B621" s="256"/>
      <c r="C621" s="257"/>
      <c r="D621" s="236" t="s">
        <v>193</v>
      </c>
      <c r="E621" s="258" t="s">
        <v>19</v>
      </c>
      <c r="F621" s="259" t="s">
        <v>202</v>
      </c>
      <c r="G621" s="257"/>
      <c r="H621" s="260">
        <v>26.071999999999999</v>
      </c>
      <c r="I621" s="261"/>
      <c r="J621" s="257"/>
      <c r="K621" s="257"/>
      <c r="L621" s="262"/>
      <c r="M621" s="263"/>
      <c r="N621" s="264"/>
      <c r="O621" s="264"/>
      <c r="P621" s="264"/>
      <c r="Q621" s="264"/>
      <c r="R621" s="264"/>
      <c r="S621" s="264"/>
      <c r="T621" s="265"/>
      <c r="U621" s="15"/>
      <c r="V621" s="15"/>
      <c r="W621" s="15"/>
      <c r="X621" s="15"/>
      <c r="Y621" s="15"/>
      <c r="Z621" s="15"/>
      <c r="AA621" s="15"/>
      <c r="AB621" s="15"/>
      <c r="AC621" s="15"/>
      <c r="AD621" s="15"/>
      <c r="AE621" s="15"/>
      <c r="AT621" s="266" t="s">
        <v>193</v>
      </c>
      <c r="AU621" s="266" t="s">
        <v>86</v>
      </c>
      <c r="AV621" s="15" t="s">
        <v>189</v>
      </c>
      <c r="AW621" s="15" t="s">
        <v>37</v>
      </c>
      <c r="AX621" s="15" t="s">
        <v>83</v>
      </c>
      <c r="AY621" s="266" t="s">
        <v>182</v>
      </c>
    </row>
    <row r="622" s="14" customFormat="1">
      <c r="A622" s="14"/>
      <c r="B622" s="246"/>
      <c r="C622" s="247"/>
      <c r="D622" s="236" t="s">
        <v>193</v>
      </c>
      <c r="E622" s="248" t="s">
        <v>19</v>
      </c>
      <c r="F622" s="249" t="s">
        <v>225</v>
      </c>
      <c r="G622" s="247"/>
      <c r="H622" s="248" t="s">
        <v>19</v>
      </c>
      <c r="I622" s="250"/>
      <c r="J622" s="247"/>
      <c r="K622" s="247"/>
      <c r="L622" s="251"/>
      <c r="M622" s="252"/>
      <c r="N622" s="253"/>
      <c r="O622" s="253"/>
      <c r="P622" s="253"/>
      <c r="Q622" s="253"/>
      <c r="R622" s="253"/>
      <c r="S622" s="253"/>
      <c r="T622" s="254"/>
      <c r="U622" s="14"/>
      <c r="V622" s="14"/>
      <c r="W622" s="14"/>
      <c r="X622" s="14"/>
      <c r="Y622" s="14"/>
      <c r="Z622" s="14"/>
      <c r="AA622" s="14"/>
      <c r="AB622" s="14"/>
      <c r="AC622" s="14"/>
      <c r="AD622" s="14"/>
      <c r="AE622" s="14"/>
      <c r="AT622" s="255" t="s">
        <v>193</v>
      </c>
      <c r="AU622" s="255" t="s">
        <v>86</v>
      </c>
      <c r="AV622" s="14" t="s">
        <v>83</v>
      </c>
      <c r="AW622" s="14" t="s">
        <v>37</v>
      </c>
      <c r="AX622" s="14" t="s">
        <v>76</v>
      </c>
      <c r="AY622" s="255" t="s">
        <v>182</v>
      </c>
    </row>
    <row r="623" s="2" customFormat="1" ht="16.5" customHeight="1">
      <c r="A623" s="42"/>
      <c r="B623" s="43"/>
      <c r="C623" s="216" t="s">
        <v>1020</v>
      </c>
      <c r="D623" s="216" t="s">
        <v>184</v>
      </c>
      <c r="E623" s="217" t="s">
        <v>1021</v>
      </c>
      <c r="F623" s="218" t="s">
        <v>1022</v>
      </c>
      <c r="G623" s="219" t="s">
        <v>187</v>
      </c>
      <c r="H623" s="220">
        <v>1.6459999999999999</v>
      </c>
      <c r="I623" s="221"/>
      <c r="J623" s="222">
        <f>ROUND(I623*H623,2)</f>
        <v>0</v>
      </c>
      <c r="K623" s="218" t="s">
        <v>188</v>
      </c>
      <c r="L623" s="48"/>
      <c r="M623" s="223" t="s">
        <v>19</v>
      </c>
      <c r="N623" s="224" t="s">
        <v>47</v>
      </c>
      <c r="O623" s="88"/>
      <c r="P623" s="225">
        <f>O623*H623</f>
        <v>0</v>
      </c>
      <c r="Q623" s="225">
        <v>0.016070000000000001</v>
      </c>
      <c r="R623" s="225">
        <f>Q623*H623</f>
        <v>0.026451220000000001</v>
      </c>
      <c r="S623" s="225">
        <v>0</v>
      </c>
      <c r="T623" s="226">
        <f>S623*H623</f>
        <v>0</v>
      </c>
      <c r="U623" s="42"/>
      <c r="V623" s="42"/>
      <c r="W623" s="42"/>
      <c r="X623" s="42"/>
      <c r="Y623" s="42"/>
      <c r="Z623" s="42"/>
      <c r="AA623" s="42"/>
      <c r="AB623" s="42"/>
      <c r="AC623" s="42"/>
      <c r="AD623" s="42"/>
      <c r="AE623" s="42"/>
      <c r="AR623" s="227" t="s">
        <v>189</v>
      </c>
      <c r="AT623" s="227" t="s">
        <v>184</v>
      </c>
      <c r="AU623" s="227" t="s">
        <v>86</v>
      </c>
      <c r="AY623" s="21" t="s">
        <v>182</v>
      </c>
      <c r="BE623" s="228">
        <f>IF(N623="základní",J623,0)</f>
        <v>0</v>
      </c>
      <c r="BF623" s="228">
        <f>IF(N623="snížená",J623,0)</f>
        <v>0</v>
      </c>
      <c r="BG623" s="228">
        <f>IF(N623="zákl. přenesená",J623,0)</f>
        <v>0</v>
      </c>
      <c r="BH623" s="228">
        <f>IF(N623="sníž. přenesená",J623,0)</f>
        <v>0</v>
      </c>
      <c r="BI623" s="228">
        <f>IF(N623="nulová",J623,0)</f>
        <v>0</v>
      </c>
      <c r="BJ623" s="21" t="s">
        <v>83</v>
      </c>
      <c r="BK623" s="228">
        <f>ROUND(I623*H623,2)</f>
        <v>0</v>
      </c>
      <c r="BL623" s="21" t="s">
        <v>189</v>
      </c>
      <c r="BM623" s="227" t="s">
        <v>1023</v>
      </c>
    </row>
    <row r="624" s="2" customFormat="1">
      <c r="A624" s="42"/>
      <c r="B624" s="43"/>
      <c r="C624" s="44"/>
      <c r="D624" s="229" t="s">
        <v>191</v>
      </c>
      <c r="E624" s="44"/>
      <c r="F624" s="230" t="s">
        <v>1024</v>
      </c>
      <c r="G624" s="44"/>
      <c r="H624" s="44"/>
      <c r="I624" s="231"/>
      <c r="J624" s="44"/>
      <c r="K624" s="44"/>
      <c r="L624" s="48"/>
      <c r="M624" s="232"/>
      <c r="N624" s="233"/>
      <c r="O624" s="88"/>
      <c r="P624" s="88"/>
      <c r="Q624" s="88"/>
      <c r="R624" s="88"/>
      <c r="S624" s="88"/>
      <c r="T624" s="89"/>
      <c r="U624" s="42"/>
      <c r="V624" s="42"/>
      <c r="W624" s="42"/>
      <c r="X624" s="42"/>
      <c r="Y624" s="42"/>
      <c r="Z624" s="42"/>
      <c r="AA624" s="42"/>
      <c r="AB624" s="42"/>
      <c r="AC624" s="42"/>
      <c r="AD624" s="42"/>
      <c r="AE624" s="42"/>
      <c r="AT624" s="21" t="s">
        <v>191</v>
      </c>
      <c r="AU624" s="21" t="s">
        <v>86</v>
      </c>
    </row>
    <row r="625" s="13" customFormat="1">
      <c r="A625" s="13"/>
      <c r="B625" s="234"/>
      <c r="C625" s="235"/>
      <c r="D625" s="236" t="s">
        <v>193</v>
      </c>
      <c r="E625" s="237" t="s">
        <v>19</v>
      </c>
      <c r="F625" s="238" t="s">
        <v>1025</v>
      </c>
      <c r="G625" s="235"/>
      <c r="H625" s="239">
        <v>0.56599999999999995</v>
      </c>
      <c r="I625" s="240"/>
      <c r="J625" s="235"/>
      <c r="K625" s="235"/>
      <c r="L625" s="241"/>
      <c r="M625" s="242"/>
      <c r="N625" s="243"/>
      <c r="O625" s="243"/>
      <c r="P625" s="243"/>
      <c r="Q625" s="243"/>
      <c r="R625" s="243"/>
      <c r="S625" s="243"/>
      <c r="T625" s="244"/>
      <c r="U625" s="13"/>
      <c r="V625" s="13"/>
      <c r="W625" s="13"/>
      <c r="X625" s="13"/>
      <c r="Y625" s="13"/>
      <c r="Z625" s="13"/>
      <c r="AA625" s="13"/>
      <c r="AB625" s="13"/>
      <c r="AC625" s="13"/>
      <c r="AD625" s="13"/>
      <c r="AE625" s="13"/>
      <c r="AT625" s="245" t="s">
        <v>193</v>
      </c>
      <c r="AU625" s="245" t="s">
        <v>86</v>
      </c>
      <c r="AV625" s="13" t="s">
        <v>86</v>
      </c>
      <c r="AW625" s="13" t="s">
        <v>37</v>
      </c>
      <c r="AX625" s="13" t="s">
        <v>76</v>
      </c>
      <c r="AY625" s="245" t="s">
        <v>182</v>
      </c>
    </row>
    <row r="626" s="13" customFormat="1">
      <c r="A626" s="13"/>
      <c r="B626" s="234"/>
      <c r="C626" s="235"/>
      <c r="D626" s="236" t="s">
        <v>193</v>
      </c>
      <c r="E626" s="237" t="s">
        <v>19</v>
      </c>
      <c r="F626" s="238" t="s">
        <v>1026</v>
      </c>
      <c r="G626" s="235"/>
      <c r="H626" s="239">
        <v>1.0800000000000001</v>
      </c>
      <c r="I626" s="240"/>
      <c r="J626" s="235"/>
      <c r="K626" s="235"/>
      <c r="L626" s="241"/>
      <c r="M626" s="242"/>
      <c r="N626" s="243"/>
      <c r="O626" s="243"/>
      <c r="P626" s="243"/>
      <c r="Q626" s="243"/>
      <c r="R626" s="243"/>
      <c r="S626" s="243"/>
      <c r="T626" s="244"/>
      <c r="U626" s="13"/>
      <c r="V626" s="13"/>
      <c r="W626" s="13"/>
      <c r="X626" s="13"/>
      <c r="Y626" s="13"/>
      <c r="Z626" s="13"/>
      <c r="AA626" s="13"/>
      <c r="AB626" s="13"/>
      <c r="AC626" s="13"/>
      <c r="AD626" s="13"/>
      <c r="AE626" s="13"/>
      <c r="AT626" s="245" t="s">
        <v>193</v>
      </c>
      <c r="AU626" s="245" t="s">
        <v>86</v>
      </c>
      <c r="AV626" s="13" t="s">
        <v>86</v>
      </c>
      <c r="AW626" s="13" t="s">
        <v>37</v>
      </c>
      <c r="AX626" s="13" t="s">
        <v>76</v>
      </c>
      <c r="AY626" s="245" t="s">
        <v>182</v>
      </c>
    </row>
    <row r="627" s="15" customFormat="1">
      <c r="A627" s="15"/>
      <c r="B627" s="256"/>
      <c r="C627" s="257"/>
      <c r="D627" s="236" t="s">
        <v>193</v>
      </c>
      <c r="E627" s="258" t="s">
        <v>19</v>
      </c>
      <c r="F627" s="259" t="s">
        <v>202</v>
      </c>
      <c r="G627" s="257"/>
      <c r="H627" s="260">
        <v>1.6459999999999999</v>
      </c>
      <c r="I627" s="261"/>
      <c r="J627" s="257"/>
      <c r="K627" s="257"/>
      <c r="L627" s="262"/>
      <c r="M627" s="263"/>
      <c r="N627" s="264"/>
      <c r="O627" s="264"/>
      <c r="P627" s="264"/>
      <c r="Q627" s="264"/>
      <c r="R627" s="264"/>
      <c r="S627" s="264"/>
      <c r="T627" s="265"/>
      <c r="U627" s="15"/>
      <c r="V627" s="15"/>
      <c r="W627" s="15"/>
      <c r="X627" s="15"/>
      <c r="Y627" s="15"/>
      <c r="Z627" s="15"/>
      <c r="AA627" s="15"/>
      <c r="AB627" s="15"/>
      <c r="AC627" s="15"/>
      <c r="AD627" s="15"/>
      <c r="AE627" s="15"/>
      <c r="AT627" s="266" t="s">
        <v>193</v>
      </c>
      <c r="AU627" s="266" t="s">
        <v>86</v>
      </c>
      <c r="AV627" s="15" t="s">
        <v>189</v>
      </c>
      <c r="AW627" s="15" t="s">
        <v>37</v>
      </c>
      <c r="AX627" s="15" t="s">
        <v>83</v>
      </c>
      <c r="AY627" s="266" t="s">
        <v>182</v>
      </c>
    </row>
    <row r="628" s="2" customFormat="1" ht="16.5" customHeight="1">
      <c r="A628" s="42"/>
      <c r="B628" s="43"/>
      <c r="C628" s="216" t="s">
        <v>1027</v>
      </c>
      <c r="D628" s="216" t="s">
        <v>184</v>
      </c>
      <c r="E628" s="217" t="s">
        <v>1028</v>
      </c>
      <c r="F628" s="218" t="s">
        <v>1029</v>
      </c>
      <c r="G628" s="219" t="s">
        <v>187</v>
      </c>
      <c r="H628" s="220">
        <v>1.6459999999999999</v>
      </c>
      <c r="I628" s="221"/>
      <c r="J628" s="222">
        <f>ROUND(I628*H628,2)</f>
        <v>0</v>
      </c>
      <c r="K628" s="218" t="s">
        <v>188</v>
      </c>
      <c r="L628" s="48"/>
      <c r="M628" s="223" t="s">
        <v>19</v>
      </c>
      <c r="N628" s="224" t="s">
        <v>47</v>
      </c>
      <c r="O628" s="88"/>
      <c r="P628" s="225">
        <f>O628*H628</f>
        <v>0</v>
      </c>
      <c r="Q628" s="225">
        <v>0</v>
      </c>
      <c r="R628" s="225">
        <f>Q628*H628</f>
        <v>0</v>
      </c>
      <c r="S628" s="225">
        <v>0</v>
      </c>
      <c r="T628" s="226">
        <f>S628*H628</f>
        <v>0</v>
      </c>
      <c r="U628" s="42"/>
      <c r="V628" s="42"/>
      <c r="W628" s="42"/>
      <c r="X628" s="42"/>
      <c r="Y628" s="42"/>
      <c r="Z628" s="42"/>
      <c r="AA628" s="42"/>
      <c r="AB628" s="42"/>
      <c r="AC628" s="42"/>
      <c r="AD628" s="42"/>
      <c r="AE628" s="42"/>
      <c r="AR628" s="227" t="s">
        <v>189</v>
      </c>
      <c r="AT628" s="227" t="s">
        <v>184</v>
      </c>
      <c r="AU628" s="227" t="s">
        <v>86</v>
      </c>
      <c r="AY628" s="21" t="s">
        <v>182</v>
      </c>
      <c r="BE628" s="228">
        <f>IF(N628="základní",J628,0)</f>
        <v>0</v>
      </c>
      <c r="BF628" s="228">
        <f>IF(N628="snížená",J628,0)</f>
        <v>0</v>
      </c>
      <c r="BG628" s="228">
        <f>IF(N628="zákl. přenesená",J628,0)</f>
        <v>0</v>
      </c>
      <c r="BH628" s="228">
        <f>IF(N628="sníž. přenesená",J628,0)</f>
        <v>0</v>
      </c>
      <c r="BI628" s="228">
        <f>IF(N628="nulová",J628,0)</f>
        <v>0</v>
      </c>
      <c r="BJ628" s="21" t="s">
        <v>83</v>
      </c>
      <c r="BK628" s="228">
        <f>ROUND(I628*H628,2)</f>
        <v>0</v>
      </c>
      <c r="BL628" s="21" t="s">
        <v>189</v>
      </c>
      <c r="BM628" s="227" t="s">
        <v>1030</v>
      </c>
    </row>
    <row r="629" s="2" customFormat="1">
      <c r="A629" s="42"/>
      <c r="B629" s="43"/>
      <c r="C629" s="44"/>
      <c r="D629" s="229" t="s">
        <v>191</v>
      </c>
      <c r="E629" s="44"/>
      <c r="F629" s="230" t="s">
        <v>1031</v>
      </c>
      <c r="G629" s="44"/>
      <c r="H629" s="44"/>
      <c r="I629" s="231"/>
      <c r="J629" s="44"/>
      <c r="K629" s="44"/>
      <c r="L629" s="48"/>
      <c r="M629" s="232"/>
      <c r="N629" s="233"/>
      <c r="O629" s="88"/>
      <c r="P629" s="88"/>
      <c r="Q629" s="88"/>
      <c r="R629" s="88"/>
      <c r="S629" s="88"/>
      <c r="T629" s="89"/>
      <c r="U629" s="42"/>
      <c r="V629" s="42"/>
      <c r="W629" s="42"/>
      <c r="X629" s="42"/>
      <c r="Y629" s="42"/>
      <c r="Z629" s="42"/>
      <c r="AA629" s="42"/>
      <c r="AB629" s="42"/>
      <c r="AC629" s="42"/>
      <c r="AD629" s="42"/>
      <c r="AE629" s="42"/>
      <c r="AT629" s="21" t="s">
        <v>191</v>
      </c>
      <c r="AU629" s="21" t="s">
        <v>86</v>
      </c>
    </row>
    <row r="630" s="13" customFormat="1">
      <c r="A630" s="13"/>
      <c r="B630" s="234"/>
      <c r="C630" s="235"/>
      <c r="D630" s="236" t="s">
        <v>193</v>
      </c>
      <c r="E630" s="237" t="s">
        <v>19</v>
      </c>
      <c r="F630" s="238" t="s">
        <v>1032</v>
      </c>
      <c r="G630" s="235"/>
      <c r="H630" s="239">
        <v>1.6459999999999999</v>
      </c>
      <c r="I630" s="240"/>
      <c r="J630" s="235"/>
      <c r="K630" s="235"/>
      <c r="L630" s="241"/>
      <c r="M630" s="242"/>
      <c r="N630" s="243"/>
      <c r="O630" s="243"/>
      <c r="P630" s="243"/>
      <c r="Q630" s="243"/>
      <c r="R630" s="243"/>
      <c r="S630" s="243"/>
      <c r="T630" s="244"/>
      <c r="U630" s="13"/>
      <c r="V630" s="13"/>
      <c r="W630" s="13"/>
      <c r="X630" s="13"/>
      <c r="Y630" s="13"/>
      <c r="Z630" s="13"/>
      <c r="AA630" s="13"/>
      <c r="AB630" s="13"/>
      <c r="AC630" s="13"/>
      <c r="AD630" s="13"/>
      <c r="AE630" s="13"/>
      <c r="AT630" s="245" t="s">
        <v>193</v>
      </c>
      <c r="AU630" s="245" t="s">
        <v>86</v>
      </c>
      <c r="AV630" s="13" t="s">
        <v>86</v>
      </c>
      <c r="AW630" s="13" t="s">
        <v>37</v>
      </c>
      <c r="AX630" s="13" t="s">
        <v>83</v>
      </c>
      <c r="AY630" s="245" t="s">
        <v>182</v>
      </c>
    </row>
    <row r="631" s="2" customFormat="1" ht="16.5" customHeight="1">
      <c r="A631" s="42"/>
      <c r="B631" s="43"/>
      <c r="C631" s="216" t="s">
        <v>1033</v>
      </c>
      <c r="D631" s="216" t="s">
        <v>184</v>
      </c>
      <c r="E631" s="217" t="s">
        <v>1034</v>
      </c>
      <c r="F631" s="218" t="s">
        <v>1035</v>
      </c>
      <c r="G631" s="219" t="s">
        <v>187</v>
      </c>
      <c r="H631" s="220">
        <v>0.34000000000000002</v>
      </c>
      <c r="I631" s="221"/>
      <c r="J631" s="222">
        <f>ROUND(I631*H631,2)</f>
        <v>0</v>
      </c>
      <c r="K631" s="218" t="s">
        <v>188</v>
      </c>
      <c r="L631" s="48"/>
      <c r="M631" s="223" t="s">
        <v>19</v>
      </c>
      <c r="N631" s="224" t="s">
        <v>47</v>
      </c>
      <c r="O631" s="88"/>
      <c r="P631" s="225">
        <f>O631*H631</f>
        <v>0</v>
      </c>
      <c r="Q631" s="225">
        <v>0.017729999999999999</v>
      </c>
      <c r="R631" s="225">
        <f>Q631*H631</f>
        <v>0.0060282000000000001</v>
      </c>
      <c r="S631" s="225">
        <v>0</v>
      </c>
      <c r="T631" s="226">
        <f>S631*H631</f>
        <v>0</v>
      </c>
      <c r="U631" s="42"/>
      <c r="V631" s="42"/>
      <c r="W631" s="42"/>
      <c r="X631" s="42"/>
      <c r="Y631" s="42"/>
      <c r="Z631" s="42"/>
      <c r="AA631" s="42"/>
      <c r="AB631" s="42"/>
      <c r="AC631" s="42"/>
      <c r="AD631" s="42"/>
      <c r="AE631" s="42"/>
      <c r="AR631" s="227" t="s">
        <v>189</v>
      </c>
      <c r="AT631" s="227" t="s">
        <v>184</v>
      </c>
      <c r="AU631" s="227" t="s">
        <v>86</v>
      </c>
      <c r="AY631" s="21" t="s">
        <v>182</v>
      </c>
      <c r="BE631" s="228">
        <f>IF(N631="základní",J631,0)</f>
        <v>0</v>
      </c>
      <c r="BF631" s="228">
        <f>IF(N631="snížená",J631,0)</f>
        <v>0</v>
      </c>
      <c r="BG631" s="228">
        <f>IF(N631="zákl. přenesená",J631,0)</f>
        <v>0</v>
      </c>
      <c r="BH631" s="228">
        <f>IF(N631="sníž. přenesená",J631,0)</f>
        <v>0</v>
      </c>
      <c r="BI631" s="228">
        <f>IF(N631="nulová",J631,0)</f>
        <v>0</v>
      </c>
      <c r="BJ631" s="21" t="s">
        <v>83</v>
      </c>
      <c r="BK631" s="228">
        <f>ROUND(I631*H631,2)</f>
        <v>0</v>
      </c>
      <c r="BL631" s="21" t="s">
        <v>189</v>
      </c>
      <c r="BM631" s="227" t="s">
        <v>1036</v>
      </c>
    </row>
    <row r="632" s="2" customFormat="1">
      <c r="A632" s="42"/>
      <c r="B632" s="43"/>
      <c r="C632" s="44"/>
      <c r="D632" s="229" t="s">
        <v>191</v>
      </c>
      <c r="E632" s="44"/>
      <c r="F632" s="230" t="s">
        <v>1037</v>
      </c>
      <c r="G632" s="44"/>
      <c r="H632" s="44"/>
      <c r="I632" s="231"/>
      <c r="J632" s="44"/>
      <c r="K632" s="44"/>
      <c r="L632" s="48"/>
      <c r="M632" s="232"/>
      <c r="N632" s="233"/>
      <c r="O632" s="88"/>
      <c r="P632" s="88"/>
      <c r="Q632" s="88"/>
      <c r="R632" s="88"/>
      <c r="S632" s="88"/>
      <c r="T632" s="89"/>
      <c r="U632" s="42"/>
      <c r="V632" s="42"/>
      <c r="W632" s="42"/>
      <c r="X632" s="42"/>
      <c r="Y632" s="42"/>
      <c r="Z632" s="42"/>
      <c r="AA632" s="42"/>
      <c r="AB632" s="42"/>
      <c r="AC632" s="42"/>
      <c r="AD632" s="42"/>
      <c r="AE632" s="42"/>
      <c r="AT632" s="21" t="s">
        <v>191</v>
      </c>
      <c r="AU632" s="21" t="s">
        <v>86</v>
      </c>
    </row>
    <row r="633" s="13" customFormat="1">
      <c r="A633" s="13"/>
      <c r="B633" s="234"/>
      <c r="C633" s="235"/>
      <c r="D633" s="236" t="s">
        <v>193</v>
      </c>
      <c r="E633" s="237" t="s">
        <v>19</v>
      </c>
      <c r="F633" s="238" t="s">
        <v>1038</v>
      </c>
      <c r="G633" s="235"/>
      <c r="H633" s="239">
        <v>0.34000000000000002</v>
      </c>
      <c r="I633" s="240"/>
      <c r="J633" s="235"/>
      <c r="K633" s="235"/>
      <c r="L633" s="241"/>
      <c r="M633" s="242"/>
      <c r="N633" s="243"/>
      <c r="O633" s="243"/>
      <c r="P633" s="243"/>
      <c r="Q633" s="243"/>
      <c r="R633" s="243"/>
      <c r="S633" s="243"/>
      <c r="T633" s="244"/>
      <c r="U633" s="13"/>
      <c r="V633" s="13"/>
      <c r="W633" s="13"/>
      <c r="X633" s="13"/>
      <c r="Y633" s="13"/>
      <c r="Z633" s="13"/>
      <c r="AA633" s="13"/>
      <c r="AB633" s="13"/>
      <c r="AC633" s="13"/>
      <c r="AD633" s="13"/>
      <c r="AE633" s="13"/>
      <c r="AT633" s="245" t="s">
        <v>193</v>
      </c>
      <c r="AU633" s="245" t="s">
        <v>86</v>
      </c>
      <c r="AV633" s="13" t="s">
        <v>86</v>
      </c>
      <c r="AW633" s="13" t="s">
        <v>37</v>
      </c>
      <c r="AX633" s="13" t="s">
        <v>83</v>
      </c>
      <c r="AY633" s="245" t="s">
        <v>182</v>
      </c>
    </row>
    <row r="634" s="2" customFormat="1" ht="16.5" customHeight="1">
      <c r="A634" s="42"/>
      <c r="B634" s="43"/>
      <c r="C634" s="216" t="s">
        <v>1039</v>
      </c>
      <c r="D634" s="216" t="s">
        <v>184</v>
      </c>
      <c r="E634" s="217" t="s">
        <v>1040</v>
      </c>
      <c r="F634" s="218" t="s">
        <v>1041</v>
      </c>
      <c r="G634" s="219" t="s">
        <v>187</v>
      </c>
      <c r="H634" s="220">
        <v>0.34000000000000002</v>
      </c>
      <c r="I634" s="221"/>
      <c r="J634" s="222">
        <f>ROUND(I634*H634,2)</f>
        <v>0</v>
      </c>
      <c r="K634" s="218" t="s">
        <v>188</v>
      </c>
      <c r="L634" s="48"/>
      <c r="M634" s="223" t="s">
        <v>19</v>
      </c>
      <c r="N634" s="224" t="s">
        <v>47</v>
      </c>
      <c r="O634" s="88"/>
      <c r="P634" s="225">
        <f>O634*H634</f>
        <v>0</v>
      </c>
      <c r="Q634" s="225">
        <v>0</v>
      </c>
      <c r="R634" s="225">
        <f>Q634*H634</f>
        <v>0</v>
      </c>
      <c r="S634" s="225">
        <v>0</v>
      </c>
      <c r="T634" s="226">
        <f>S634*H634</f>
        <v>0</v>
      </c>
      <c r="U634" s="42"/>
      <c r="V634" s="42"/>
      <c r="W634" s="42"/>
      <c r="X634" s="42"/>
      <c r="Y634" s="42"/>
      <c r="Z634" s="42"/>
      <c r="AA634" s="42"/>
      <c r="AB634" s="42"/>
      <c r="AC634" s="42"/>
      <c r="AD634" s="42"/>
      <c r="AE634" s="42"/>
      <c r="AR634" s="227" t="s">
        <v>189</v>
      </c>
      <c r="AT634" s="227" t="s">
        <v>184</v>
      </c>
      <c r="AU634" s="227" t="s">
        <v>86</v>
      </c>
      <c r="AY634" s="21" t="s">
        <v>182</v>
      </c>
      <c r="BE634" s="228">
        <f>IF(N634="základní",J634,0)</f>
        <v>0</v>
      </c>
      <c r="BF634" s="228">
        <f>IF(N634="snížená",J634,0)</f>
        <v>0</v>
      </c>
      <c r="BG634" s="228">
        <f>IF(N634="zákl. přenesená",J634,0)</f>
        <v>0</v>
      </c>
      <c r="BH634" s="228">
        <f>IF(N634="sníž. přenesená",J634,0)</f>
        <v>0</v>
      </c>
      <c r="BI634" s="228">
        <f>IF(N634="nulová",J634,0)</f>
        <v>0</v>
      </c>
      <c r="BJ634" s="21" t="s">
        <v>83</v>
      </c>
      <c r="BK634" s="228">
        <f>ROUND(I634*H634,2)</f>
        <v>0</v>
      </c>
      <c r="BL634" s="21" t="s">
        <v>189</v>
      </c>
      <c r="BM634" s="227" t="s">
        <v>1042</v>
      </c>
    </row>
    <row r="635" s="2" customFormat="1">
      <c r="A635" s="42"/>
      <c r="B635" s="43"/>
      <c r="C635" s="44"/>
      <c r="D635" s="229" t="s">
        <v>191</v>
      </c>
      <c r="E635" s="44"/>
      <c r="F635" s="230" t="s">
        <v>1043</v>
      </c>
      <c r="G635" s="44"/>
      <c r="H635" s="44"/>
      <c r="I635" s="231"/>
      <c r="J635" s="44"/>
      <c r="K635" s="44"/>
      <c r="L635" s="48"/>
      <c r="M635" s="232"/>
      <c r="N635" s="233"/>
      <c r="O635" s="88"/>
      <c r="P635" s="88"/>
      <c r="Q635" s="88"/>
      <c r="R635" s="88"/>
      <c r="S635" s="88"/>
      <c r="T635" s="89"/>
      <c r="U635" s="42"/>
      <c r="V635" s="42"/>
      <c r="W635" s="42"/>
      <c r="X635" s="42"/>
      <c r="Y635" s="42"/>
      <c r="Z635" s="42"/>
      <c r="AA635" s="42"/>
      <c r="AB635" s="42"/>
      <c r="AC635" s="42"/>
      <c r="AD635" s="42"/>
      <c r="AE635" s="42"/>
      <c r="AT635" s="21" t="s">
        <v>191</v>
      </c>
      <c r="AU635" s="21" t="s">
        <v>86</v>
      </c>
    </row>
    <row r="636" s="13" customFormat="1">
      <c r="A636" s="13"/>
      <c r="B636" s="234"/>
      <c r="C636" s="235"/>
      <c r="D636" s="236" t="s">
        <v>193</v>
      </c>
      <c r="E636" s="237" t="s">
        <v>19</v>
      </c>
      <c r="F636" s="238" t="s">
        <v>1044</v>
      </c>
      <c r="G636" s="235"/>
      <c r="H636" s="239">
        <v>0.34000000000000002</v>
      </c>
      <c r="I636" s="240"/>
      <c r="J636" s="235"/>
      <c r="K636" s="235"/>
      <c r="L636" s="241"/>
      <c r="M636" s="242"/>
      <c r="N636" s="243"/>
      <c r="O636" s="243"/>
      <c r="P636" s="243"/>
      <c r="Q636" s="243"/>
      <c r="R636" s="243"/>
      <c r="S636" s="243"/>
      <c r="T636" s="244"/>
      <c r="U636" s="13"/>
      <c r="V636" s="13"/>
      <c r="W636" s="13"/>
      <c r="X636" s="13"/>
      <c r="Y636" s="13"/>
      <c r="Z636" s="13"/>
      <c r="AA636" s="13"/>
      <c r="AB636" s="13"/>
      <c r="AC636" s="13"/>
      <c r="AD636" s="13"/>
      <c r="AE636" s="13"/>
      <c r="AT636" s="245" t="s">
        <v>193</v>
      </c>
      <c r="AU636" s="245" t="s">
        <v>86</v>
      </c>
      <c r="AV636" s="13" t="s">
        <v>86</v>
      </c>
      <c r="AW636" s="13" t="s">
        <v>37</v>
      </c>
      <c r="AX636" s="13" t="s">
        <v>83</v>
      </c>
      <c r="AY636" s="245" t="s">
        <v>182</v>
      </c>
    </row>
    <row r="637" s="2" customFormat="1" ht="16.5" customHeight="1">
      <c r="A637" s="42"/>
      <c r="B637" s="43"/>
      <c r="C637" s="216" t="s">
        <v>1045</v>
      </c>
      <c r="D637" s="216" t="s">
        <v>184</v>
      </c>
      <c r="E637" s="217" t="s">
        <v>1046</v>
      </c>
      <c r="F637" s="218" t="s">
        <v>1047</v>
      </c>
      <c r="G637" s="219" t="s">
        <v>610</v>
      </c>
      <c r="H637" s="220">
        <v>0.497</v>
      </c>
      <c r="I637" s="221"/>
      <c r="J637" s="222">
        <f>ROUND(I637*H637,2)</f>
        <v>0</v>
      </c>
      <c r="K637" s="218" t="s">
        <v>188</v>
      </c>
      <c r="L637" s="48"/>
      <c r="M637" s="223" t="s">
        <v>19</v>
      </c>
      <c r="N637" s="224" t="s">
        <v>47</v>
      </c>
      <c r="O637" s="88"/>
      <c r="P637" s="225">
        <f>O637*H637</f>
        <v>0</v>
      </c>
      <c r="Q637" s="225">
        <v>1.06277</v>
      </c>
      <c r="R637" s="225">
        <f>Q637*H637</f>
        <v>0.52819669000000002</v>
      </c>
      <c r="S637" s="225">
        <v>0</v>
      </c>
      <c r="T637" s="226">
        <f>S637*H637</f>
        <v>0</v>
      </c>
      <c r="U637" s="42"/>
      <c r="V637" s="42"/>
      <c r="W637" s="42"/>
      <c r="X637" s="42"/>
      <c r="Y637" s="42"/>
      <c r="Z637" s="42"/>
      <c r="AA637" s="42"/>
      <c r="AB637" s="42"/>
      <c r="AC637" s="42"/>
      <c r="AD637" s="42"/>
      <c r="AE637" s="42"/>
      <c r="AR637" s="227" t="s">
        <v>189</v>
      </c>
      <c r="AT637" s="227" t="s">
        <v>184</v>
      </c>
      <c r="AU637" s="227" t="s">
        <v>86</v>
      </c>
      <c r="AY637" s="21" t="s">
        <v>182</v>
      </c>
      <c r="BE637" s="228">
        <f>IF(N637="základní",J637,0)</f>
        <v>0</v>
      </c>
      <c r="BF637" s="228">
        <f>IF(N637="snížená",J637,0)</f>
        <v>0</v>
      </c>
      <c r="BG637" s="228">
        <f>IF(N637="zákl. přenesená",J637,0)</f>
        <v>0</v>
      </c>
      <c r="BH637" s="228">
        <f>IF(N637="sníž. přenesená",J637,0)</f>
        <v>0</v>
      </c>
      <c r="BI637" s="228">
        <f>IF(N637="nulová",J637,0)</f>
        <v>0</v>
      </c>
      <c r="BJ637" s="21" t="s">
        <v>83</v>
      </c>
      <c r="BK637" s="228">
        <f>ROUND(I637*H637,2)</f>
        <v>0</v>
      </c>
      <c r="BL637" s="21" t="s">
        <v>189</v>
      </c>
      <c r="BM637" s="227" t="s">
        <v>1048</v>
      </c>
    </row>
    <row r="638" s="2" customFormat="1">
      <c r="A638" s="42"/>
      <c r="B638" s="43"/>
      <c r="C638" s="44"/>
      <c r="D638" s="229" t="s">
        <v>191</v>
      </c>
      <c r="E638" s="44"/>
      <c r="F638" s="230" t="s">
        <v>1049</v>
      </c>
      <c r="G638" s="44"/>
      <c r="H638" s="44"/>
      <c r="I638" s="231"/>
      <c r="J638" s="44"/>
      <c r="K638" s="44"/>
      <c r="L638" s="48"/>
      <c r="M638" s="232"/>
      <c r="N638" s="233"/>
      <c r="O638" s="88"/>
      <c r="P638" s="88"/>
      <c r="Q638" s="88"/>
      <c r="R638" s="88"/>
      <c r="S638" s="88"/>
      <c r="T638" s="89"/>
      <c r="U638" s="42"/>
      <c r="V638" s="42"/>
      <c r="W638" s="42"/>
      <c r="X638" s="42"/>
      <c r="Y638" s="42"/>
      <c r="Z638" s="42"/>
      <c r="AA638" s="42"/>
      <c r="AB638" s="42"/>
      <c r="AC638" s="42"/>
      <c r="AD638" s="42"/>
      <c r="AE638" s="42"/>
      <c r="AT638" s="21" t="s">
        <v>191</v>
      </c>
      <c r="AU638" s="21" t="s">
        <v>86</v>
      </c>
    </row>
    <row r="639" s="13" customFormat="1">
      <c r="A639" s="13"/>
      <c r="B639" s="234"/>
      <c r="C639" s="235"/>
      <c r="D639" s="236" t="s">
        <v>193</v>
      </c>
      <c r="E639" s="237" t="s">
        <v>19</v>
      </c>
      <c r="F639" s="238" t="s">
        <v>1050</v>
      </c>
      <c r="G639" s="235"/>
      <c r="H639" s="239">
        <v>0.058000000000000003</v>
      </c>
      <c r="I639" s="240"/>
      <c r="J639" s="235"/>
      <c r="K639" s="235"/>
      <c r="L639" s="241"/>
      <c r="M639" s="242"/>
      <c r="N639" s="243"/>
      <c r="O639" s="243"/>
      <c r="P639" s="243"/>
      <c r="Q639" s="243"/>
      <c r="R639" s="243"/>
      <c r="S639" s="243"/>
      <c r="T639" s="244"/>
      <c r="U639" s="13"/>
      <c r="V639" s="13"/>
      <c r="W639" s="13"/>
      <c r="X639" s="13"/>
      <c r="Y639" s="13"/>
      <c r="Z639" s="13"/>
      <c r="AA639" s="13"/>
      <c r="AB639" s="13"/>
      <c r="AC639" s="13"/>
      <c r="AD639" s="13"/>
      <c r="AE639" s="13"/>
      <c r="AT639" s="245" t="s">
        <v>193</v>
      </c>
      <c r="AU639" s="245" t="s">
        <v>86</v>
      </c>
      <c r="AV639" s="13" t="s">
        <v>86</v>
      </c>
      <c r="AW639" s="13" t="s">
        <v>37</v>
      </c>
      <c r="AX639" s="13" t="s">
        <v>76</v>
      </c>
      <c r="AY639" s="245" t="s">
        <v>182</v>
      </c>
    </row>
    <row r="640" s="13" customFormat="1">
      <c r="A640" s="13"/>
      <c r="B640" s="234"/>
      <c r="C640" s="235"/>
      <c r="D640" s="236" t="s">
        <v>193</v>
      </c>
      <c r="E640" s="237" t="s">
        <v>19</v>
      </c>
      <c r="F640" s="238" t="s">
        <v>1051</v>
      </c>
      <c r="G640" s="235"/>
      <c r="H640" s="239">
        <v>0.036999999999999998</v>
      </c>
      <c r="I640" s="240"/>
      <c r="J640" s="235"/>
      <c r="K640" s="235"/>
      <c r="L640" s="241"/>
      <c r="M640" s="242"/>
      <c r="N640" s="243"/>
      <c r="O640" s="243"/>
      <c r="P640" s="243"/>
      <c r="Q640" s="243"/>
      <c r="R640" s="243"/>
      <c r="S640" s="243"/>
      <c r="T640" s="244"/>
      <c r="U640" s="13"/>
      <c r="V640" s="13"/>
      <c r="W640" s="13"/>
      <c r="X640" s="13"/>
      <c r="Y640" s="13"/>
      <c r="Z640" s="13"/>
      <c r="AA640" s="13"/>
      <c r="AB640" s="13"/>
      <c r="AC640" s="13"/>
      <c r="AD640" s="13"/>
      <c r="AE640" s="13"/>
      <c r="AT640" s="245" t="s">
        <v>193</v>
      </c>
      <c r="AU640" s="245" t="s">
        <v>86</v>
      </c>
      <c r="AV640" s="13" t="s">
        <v>86</v>
      </c>
      <c r="AW640" s="13" t="s">
        <v>37</v>
      </c>
      <c r="AX640" s="13" t="s">
        <v>76</v>
      </c>
      <c r="AY640" s="245" t="s">
        <v>182</v>
      </c>
    </row>
    <row r="641" s="14" customFormat="1">
      <c r="A641" s="14"/>
      <c r="B641" s="246"/>
      <c r="C641" s="247"/>
      <c r="D641" s="236" t="s">
        <v>193</v>
      </c>
      <c r="E641" s="248" t="s">
        <v>19</v>
      </c>
      <c r="F641" s="249" t="s">
        <v>968</v>
      </c>
      <c r="G641" s="247"/>
      <c r="H641" s="248" t="s">
        <v>19</v>
      </c>
      <c r="I641" s="250"/>
      <c r="J641" s="247"/>
      <c r="K641" s="247"/>
      <c r="L641" s="251"/>
      <c r="M641" s="252"/>
      <c r="N641" s="253"/>
      <c r="O641" s="253"/>
      <c r="P641" s="253"/>
      <c r="Q641" s="253"/>
      <c r="R641" s="253"/>
      <c r="S641" s="253"/>
      <c r="T641" s="254"/>
      <c r="U641" s="14"/>
      <c r="V641" s="14"/>
      <c r="W641" s="14"/>
      <c r="X641" s="14"/>
      <c r="Y641" s="14"/>
      <c r="Z641" s="14"/>
      <c r="AA641" s="14"/>
      <c r="AB641" s="14"/>
      <c r="AC641" s="14"/>
      <c r="AD641" s="14"/>
      <c r="AE641" s="14"/>
      <c r="AT641" s="255" t="s">
        <v>193</v>
      </c>
      <c r="AU641" s="255" t="s">
        <v>86</v>
      </c>
      <c r="AV641" s="14" t="s">
        <v>83</v>
      </c>
      <c r="AW641" s="14" t="s">
        <v>37</v>
      </c>
      <c r="AX641" s="14" t="s">
        <v>76</v>
      </c>
      <c r="AY641" s="255" t="s">
        <v>182</v>
      </c>
    </row>
    <row r="642" s="13" customFormat="1">
      <c r="A642" s="13"/>
      <c r="B642" s="234"/>
      <c r="C642" s="235"/>
      <c r="D642" s="236" t="s">
        <v>193</v>
      </c>
      <c r="E642" s="237" t="s">
        <v>19</v>
      </c>
      <c r="F642" s="238" t="s">
        <v>1052</v>
      </c>
      <c r="G642" s="235"/>
      <c r="H642" s="239">
        <v>0.075999999999999998</v>
      </c>
      <c r="I642" s="240"/>
      <c r="J642" s="235"/>
      <c r="K642" s="235"/>
      <c r="L642" s="241"/>
      <c r="M642" s="242"/>
      <c r="N642" s="243"/>
      <c r="O642" s="243"/>
      <c r="P642" s="243"/>
      <c r="Q642" s="243"/>
      <c r="R642" s="243"/>
      <c r="S642" s="243"/>
      <c r="T642" s="244"/>
      <c r="U642" s="13"/>
      <c r="V642" s="13"/>
      <c r="W642" s="13"/>
      <c r="X642" s="13"/>
      <c r="Y642" s="13"/>
      <c r="Z642" s="13"/>
      <c r="AA642" s="13"/>
      <c r="AB642" s="13"/>
      <c r="AC642" s="13"/>
      <c r="AD642" s="13"/>
      <c r="AE642" s="13"/>
      <c r="AT642" s="245" t="s">
        <v>193</v>
      </c>
      <c r="AU642" s="245" t="s">
        <v>86</v>
      </c>
      <c r="AV642" s="13" t="s">
        <v>86</v>
      </c>
      <c r="AW642" s="13" t="s">
        <v>37</v>
      </c>
      <c r="AX642" s="13" t="s">
        <v>76</v>
      </c>
      <c r="AY642" s="245" t="s">
        <v>182</v>
      </c>
    </row>
    <row r="643" s="13" customFormat="1">
      <c r="A643" s="13"/>
      <c r="B643" s="234"/>
      <c r="C643" s="235"/>
      <c r="D643" s="236" t="s">
        <v>193</v>
      </c>
      <c r="E643" s="237" t="s">
        <v>19</v>
      </c>
      <c r="F643" s="238" t="s">
        <v>1053</v>
      </c>
      <c r="G643" s="235"/>
      <c r="H643" s="239">
        <v>0.057000000000000002</v>
      </c>
      <c r="I643" s="240"/>
      <c r="J643" s="235"/>
      <c r="K643" s="235"/>
      <c r="L643" s="241"/>
      <c r="M643" s="242"/>
      <c r="N643" s="243"/>
      <c r="O643" s="243"/>
      <c r="P643" s="243"/>
      <c r="Q643" s="243"/>
      <c r="R643" s="243"/>
      <c r="S643" s="243"/>
      <c r="T643" s="244"/>
      <c r="U643" s="13"/>
      <c r="V643" s="13"/>
      <c r="W643" s="13"/>
      <c r="X643" s="13"/>
      <c r="Y643" s="13"/>
      <c r="Z643" s="13"/>
      <c r="AA643" s="13"/>
      <c r="AB643" s="13"/>
      <c r="AC643" s="13"/>
      <c r="AD643" s="13"/>
      <c r="AE643" s="13"/>
      <c r="AT643" s="245" t="s">
        <v>193</v>
      </c>
      <c r="AU643" s="245" t="s">
        <v>86</v>
      </c>
      <c r="AV643" s="13" t="s">
        <v>86</v>
      </c>
      <c r="AW643" s="13" t="s">
        <v>37</v>
      </c>
      <c r="AX643" s="13" t="s">
        <v>76</v>
      </c>
      <c r="AY643" s="245" t="s">
        <v>182</v>
      </c>
    </row>
    <row r="644" s="13" customFormat="1">
      <c r="A644" s="13"/>
      <c r="B644" s="234"/>
      <c r="C644" s="235"/>
      <c r="D644" s="236" t="s">
        <v>193</v>
      </c>
      <c r="E644" s="237" t="s">
        <v>19</v>
      </c>
      <c r="F644" s="238" t="s">
        <v>1054</v>
      </c>
      <c r="G644" s="235"/>
      <c r="H644" s="239">
        <v>0.035999999999999997</v>
      </c>
      <c r="I644" s="240"/>
      <c r="J644" s="235"/>
      <c r="K644" s="235"/>
      <c r="L644" s="241"/>
      <c r="M644" s="242"/>
      <c r="N644" s="243"/>
      <c r="O644" s="243"/>
      <c r="P644" s="243"/>
      <c r="Q644" s="243"/>
      <c r="R644" s="243"/>
      <c r="S644" s="243"/>
      <c r="T644" s="244"/>
      <c r="U644" s="13"/>
      <c r="V644" s="13"/>
      <c r="W644" s="13"/>
      <c r="X644" s="13"/>
      <c r="Y644" s="13"/>
      <c r="Z644" s="13"/>
      <c r="AA644" s="13"/>
      <c r="AB644" s="13"/>
      <c r="AC644" s="13"/>
      <c r="AD644" s="13"/>
      <c r="AE644" s="13"/>
      <c r="AT644" s="245" t="s">
        <v>193</v>
      </c>
      <c r="AU644" s="245" t="s">
        <v>86</v>
      </c>
      <c r="AV644" s="13" t="s">
        <v>86</v>
      </c>
      <c r="AW644" s="13" t="s">
        <v>37</v>
      </c>
      <c r="AX644" s="13" t="s">
        <v>76</v>
      </c>
      <c r="AY644" s="245" t="s">
        <v>182</v>
      </c>
    </row>
    <row r="645" s="13" customFormat="1">
      <c r="A645" s="13"/>
      <c r="B645" s="234"/>
      <c r="C645" s="235"/>
      <c r="D645" s="236" t="s">
        <v>193</v>
      </c>
      <c r="E645" s="237" t="s">
        <v>19</v>
      </c>
      <c r="F645" s="238" t="s">
        <v>1055</v>
      </c>
      <c r="G645" s="235"/>
      <c r="H645" s="239">
        <v>0.23300000000000001</v>
      </c>
      <c r="I645" s="240"/>
      <c r="J645" s="235"/>
      <c r="K645" s="235"/>
      <c r="L645" s="241"/>
      <c r="M645" s="242"/>
      <c r="N645" s="243"/>
      <c r="O645" s="243"/>
      <c r="P645" s="243"/>
      <c r="Q645" s="243"/>
      <c r="R645" s="243"/>
      <c r="S645" s="243"/>
      <c r="T645" s="244"/>
      <c r="U645" s="13"/>
      <c r="V645" s="13"/>
      <c r="W645" s="13"/>
      <c r="X645" s="13"/>
      <c r="Y645" s="13"/>
      <c r="Z645" s="13"/>
      <c r="AA645" s="13"/>
      <c r="AB645" s="13"/>
      <c r="AC645" s="13"/>
      <c r="AD645" s="13"/>
      <c r="AE645" s="13"/>
      <c r="AT645" s="245" t="s">
        <v>193</v>
      </c>
      <c r="AU645" s="245" t="s">
        <v>86</v>
      </c>
      <c r="AV645" s="13" t="s">
        <v>86</v>
      </c>
      <c r="AW645" s="13" t="s">
        <v>37</v>
      </c>
      <c r="AX645" s="13" t="s">
        <v>76</v>
      </c>
      <c r="AY645" s="245" t="s">
        <v>182</v>
      </c>
    </row>
    <row r="646" s="15" customFormat="1">
      <c r="A646" s="15"/>
      <c r="B646" s="256"/>
      <c r="C646" s="257"/>
      <c r="D646" s="236" t="s">
        <v>193</v>
      </c>
      <c r="E646" s="258" t="s">
        <v>19</v>
      </c>
      <c r="F646" s="259" t="s">
        <v>202</v>
      </c>
      <c r="G646" s="257"/>
      <c r="H646" s="260">
        <v>0.497</v>
      </c>
      <c r="I646" s="261"/>
      <c r="J646" s="257"/>
      <c r="K646" s="257"/>
      <c r="L646" s="262"/>
      <c r="M646" s="263"/>
      <c r="N646" s="264"/>
      <c r="O646" s="264"/>
      <c r="P646" s="264"/>
      <c r="Q646" s="264"/>
      <c r="R646" s="264"/>
      <c r="S646" s="264"/>
      <c r="T646" s="265"/>
      <c r="U646" s="15"/>
      <c r="V646" s="15"/>
      <c r="W646" s="15"/>
      <c r="X646" s="15"/>
      <c r="Y646" s="15"/>
      <c r="Z646" s="15"/>
      <c r="AA646" s="15"/>
      <c r="AB646" s="15"/>
      <c r="AC646" s="15"/>
      <c r="AD646" s="15"/>
      <c r="AE646" s="15"/>
      <c r="AT646" s="266" t="s">
        <v>193</v>
      </c>
      <c r="AU646" s="266" t="s">
        <v>86</v>
      </c>
      <c r="AV646" s="15" t="s">
        <v>189</v>
      </c>
      <c r="AW646" s="15" t="s">
        <v>37</v>
      </c>
      <c r="AX646" s="15" t="s">
        <v>83</v>
      </c>
      <c r="AY646" s="266" t="s">
        <v>182</v>
      </c>
    </row>
    <row r="647" s="2" customFormat="1" ht="16.5" customHeight="1">
      <c r="A647" s="42"/>
      <c r="B647" s="43"/>
      <c r="C647" s="216" t="s">
        <v>1056</v>
      </c>
      <c r="D647" s="216" t="s">
        <v>184</v>
      </c>
      <c r="E647" s="217" t="s">
        <v>1057</v>
      </c>
      <c r="F647" s="218" t="s">
        <v>1058</v>
      </c>
      <c r="G647" s="219" t="s">
        <v>187</v>
      </c>
      <c r="H647" s="220">
        <v>5.2539999999999996</v>
      </c>
      <c r="I647" s="221"/>
      <c r="J647" s="222">
        <f>ROUND(I647*H647,2)</f>
        <v>0</v>
      </c>
      <c r="K647" s="218" t="s">
        <v>188</v>
      </c>
      <c r="L647" s="48"/>
      <c r="M647" s="223" t="s">
        <v>19</v>
      </c>
      <c r="N647" s="224" t="s">
        <v>47</v>
      </c>
      <c r="O647" s="88"/>
      <c r="P647" s="225">
        <f>O647*H647</f>
        <v>0</v>
      </c>
      <c r="Q647" s="225">
        <v>0.089359999999999995</v>
      </c>
      <c r="R647" s="225">
        <f>Q647*H647</f>
        <v>0.46949743999999993</v>
      </c>
      <c r="S647" s="225">
        <v>0</v>
      </c>
      <c r="T647" s="226">
        <f>S647*H647</f>
        <v>0</v>
      </c>
      <c r="U647" s="42"/>
      <c r="V647" s="42"/>
      <c r="W647" s="42"/>
      <c r="X647" s="42"/>
      <c r="Y647" s="42"/>
      <c r="Z647" s="42"/>
      <c r="AA647" s="42"/>
      <c r="AB647" s="42"/>
      <c r="AC647" s="42"/>
      <c r="AD647" s="42"/>
      <c r="AE647" s="42"/>
      <c r="AR647" s="227" t="s">
        <v>189</v>
      </c>
      <c r="AT647" s="227" t="s">
        <v>184</v>
      </c>
      <c r="AU647" s="227" t="s">
        <v>86</v>
      </c>
      <c r="AY647" s="21" t="s">
        <v>182</v>
      </c>
      <c r="BE647" s="228">
        <f>IF(N647="základní",J647,0)</f>
        <v>0</v>
      </c>
      <c r="BF647" s="228">
        <f>IF(N647="snížená",J647,0)</f>
        <v>0</v>
      </c>
      <c r="BG647" s="228">
        <f>IF(N647="zákl. přenesená",J647,0)</f>
        <v>0</v>
      </c>
      <c r="BH647" s="228">
        <f>IF(N647="sníž. přenesená",J647,0)</f>
        <v>0</v>
      </c>
      <c r="BI647" s="228">
        <f>IF(N647="nulová",J647,0)</f>
        <v>0</v>
      </c>
      <c r="BJ647" s="21" t="s">
        <v>83</v>
      </c>
      <c r="BK647" s="228">
        <f>ROUND(I647*H647,2)</f>
        <v>0</v>
      </c>
      <c r="BL647" s="21" t="s">
        <v>189</v>
      </c>
      <c r="BM647" s="227" t="s">
        <v>1059</v>
      </c>
    </row>
    <row r="648" s="2" customFormat="1">
      <c r="A648" s="42"/>
      <c r="B648" s="43"/>
      <c r="C648" s="44"/>
      <c r="D648" s="229" t="s">
        <v>191</v>
      </c>
      <c r="E648" s="44"/>
      <c r="F648" s="230" t="s">
        <v>1060</v>
      </c>
      <c r="G648" s="44"/>
      <c r="H648" s="44"/>
      <c r="I648" s="231"/>
      <c r="J648" s="44"/>
      <c r="K648" s="44"/>
      <c r="L648" s="48"/>
      <c r="M648" s="232"/>
      <c r="N648" s="233"/>
      <c r="O648" s="88"/>
      <c r="P648" s="88"/>
      <c r="Q648" s="88"/>
      <c r="R648" s="88"/>
      <c r="S648" s="88"/>
      <c r="T648" s="89"/>
      <c r="U648" s="42"/>
      <c r="V648" s="42"/>
      <c r="W648" s="42"/>
      <c r="X648" s="42"/>
      <c r="Y648" s="42"/>
      <c r="Z648" s="42"/>
      <c r="AA648" s="42"/>
      <c r="AB648" s="42"/>
      <c r="AC648" s="42"/>
      <c r="AD648" s="42"/>
      <c r="AE648" s="42"/>
      <c r="AT648" s="21" t="s">
        <v>191</v>
      </c>
      <c r="AU648" s="21" t="s">
        <v>86</v>
      </c>
    </row>
    <row r="649" s="13" customFormat="1">
      <c r="A649" s="13"/>
      <c r="B649" s="234"/>
      <c r="C649" s="235"/>
      <c r="D649" s="236" t="s">
        <v>193</v>
      </c>
      <c r="E649" s="237" t="s">
        <v>19</v>
      </c>
      <c r="F649" s="238" t="s">
        <v>1061</v>
      </c>
      <c r="G649" s="235"/>
      <c r="H649" s="239">
        <v>5.2539999999999996</v>
      </c>
      <c r="I649" s="240"/>
      <c r="J649" s="235"/>
      <c r="K649" s="235"/>
      <c r="L649" s="241"/>
      <c r="M649" s="242"/>
      <c r="N649" s="243"/>
      <c r="O649" s="243"/>
      <c r="P649" s="243"/>
      <c r="Q649" s="243"/>
      <c r="R649" s="243"/>
      <c r="S649" s="243"/>
      <c r="T649" s="244"/>
      <c r="U649" s="13"/>
      <c r="V649" s="13"/>
      <c r="W649" s="13"/>
      <c r="X649" s="13"/>
      <c r="Y649" s="13"/>
      <c r="Z649" s="13"/>
      <c r="AA649" s="13"/>
      <c r="AB649" s="13"/>
      <c r="AC649" s="13"/>
      <c r="AD649" s="13"/>
      <c r="AE649" s="13"/>
      <c r="AT649" s="245" t="s">
        <v>193</v>
      </c>
      <c r="AU649" s="245" t="s">
        <v>86</v>
      </c>
      <c r="AV649" s="13" t="s">
        <v>86</v>
      </c>
      <c r="AW649" s="13" t="s">
        <v>37</v>
      </c>
      <c r="AX649" s="13" t="s">
        <v>83</v>
      </c>
      <c r="AY649" s="245" t="s">
        <v>182</v>
      </c>
    </row>
    <row r="650" s="2" customFormat="1" ht="16.5" customHeight="1">
      <c r="A650" s="42"/>
      <c r="B650" s="43"/>
      <c r="C650" s="216" t="s">
        <v>1062</v>
      </c>
      <c r="D650" s="216" t="s">
        <v>184</v>
      </c>
      <c r="E650" s="217" t="s">
        <v>1063</v>
      </c>
      <c r="F650" s="218" t="s">
        <v>1064</v>
      </c>
      <c r="G650" s="219" t="s">
        <v>187</v>
      </c>
      <c r="H650" s="220">
        <v>21.972999999999999</v>
      </c>
      <c r="I650" s="221"/>
      <c r="J650" s="222">
        <f>ROUND(I650*H650,2)</f>
        <v>0</v>
      </c>
      <c r="K650" s="218" t="s">
        <v>188</v>
      </c>
      <c r="L650" s="48"/>
      <c r="M650" s="223" t="s">
        <v>19</v>
      </c>
      <c r="N650" s="224" t="s">
        <v>47</v>
      </c>
      <c r="O650" s="88"/>
      <c r="P650" s="225">
        <f>O650*H650</f>
        <v>0</v>
      </c>
      <c r="Q650" s="225">
        <v>0</v>
      </c>
      <c r="R650" s="225">
        <f>Q650*H650</f>
        <v>0</v>
      </c>
      <c r="S650" s="225">
        <v>0</v>
      </c>
      <c r="T650" s="226">
        <f>S650*H650</f>
        <v>0</v>
      </c>
      <c r="U650" s="42"/>
      <c r="V650" s="42"/>
      <c r="W650" s="42"/>
      <c r="X650" s="42"/>
      <c r="Y650" s="42"/>
      <c r="Z650" s="42"/>
      <c r="AA650" s="42"/>
      <c r="AB650" s="42"/>
      <c r="AC650" s="42"/>
      <c r="AD650" s="42"/>
      <c r="AE650" s="42"/>
      <c r="AR650" s="227" t="s">
        <v>189</v>
      </c>
      <c r="AT650" s="227" t="s">
        <v>184</v>
      </c>
      <c r="AU650" s="227" t="s">
        <v>86</v>
      </c>
      <c r="AY650" s="21" t="s">
        <v>182</v>
      </c>
      <c r="BE650" s="228">
        <f>IF(N650="základní",J650,0)</f>
        <v>0</v>
      </c>
      <c r="BF650" s="228">
        <f>IF(N650="snížená",J650,0)</f>
        <v>0</v>
      </c>
      <c r="BG650" s="228">
        <f>IF(N650="zákl. přenesená",J650,0)</f>
        <v>0</v>
      </c>
      <c r="BH650" s="228">
        <f>IF(N650="sníž. přenesená",J650,0)</f>
        <v>0</v>
      </c>
      <c r="BI650" s="228">
        <f>IF(N650="nulová",J650,0)</f>
        <v>0</v>
      </c>
      <c r="BJ650" s="21" t="s">
        <v>83</v>
      </c>
      <c r="BK650" s="228">
        <f>ROUND(I650*H650,2)</f>
        <v>0</v>
      </c>
      <c r="BL650" s="21" t="s">
        <v>189</v>
      </c>
      <c r="BM650" s="227" t="s">
        <v>1065</v>
      </c>
    </row>
    <row r="651" s="2" customFormat="1">
      <c r="A651" s="42"/>
      <c r="B651" s="43"/>
      <c r="C651" s="44"/>
      <c r="D651" s="229" t="s">
        <v>191</v>
      </c>
      <c r="E651" s="44"/>
      <c r="F651" s="230" t="s">
        <v>1066</v>
      </c>
      <c r="G651" s="44"/>
      <c r="H651" s="44"/>
      <c r="I651" s="231"/>
      <c r="J651" s="44"/>
      <c r="K651" s="44"/>
      <c r="L651" s="48"/>
      <c r="M651" s="232"/>
      <c r="N651" s="233"/>
      <c r="O651" s="88"/>
      <c r="P651" s="88"/>
      <c r="Q651" s="88"/>
      <c r="R651" s="88"/>
      <c r="S651" s="88"/>
      <c r="T651" s="89"/>
      <c r="U651" s="42"/>
      <c r="V651" s="42"/>
      <c r="W651" s="42"/>
      <c r="X651" s="42"/>
      <c r="Y651" s="42"/>
      <c r="Z651" s="42"/>
      <c r="AA651" s="42"/>
      <c r="AB651" s="42"/>
      <c r="AC651" s="42"/>
      <c r="AD651" s="42"/>
      <c r="AE651" s="42"/>
      <c r="AT651" s="21" t="s">
        <v>191</v>
      </c>
      <c r="AU651" s="21" t="s">
        <v>86</v>
      </c>
    </row>
    <row r="652" s="13" customFormat="1">
      <c r="A652" s="13"/>
      <c r="B652" s="234"/>
      <c r="C652" s="235"/>
      <c r="D652" s="236" t="s">
        <v>193</v>
      </c>
      <c r="E652" s="237" t="s">
        <v>19</v>
      </c>
      <c r="F652" s="238" t="s">
        <v>1067</v>
      </c>
      <c r="G652" s="235"/>
      <c r="H652" s="239">
        <v>21.972999999999999</v>
      </c>
      <c r="I652" s="240"/>
      <c r="J652" s="235"/>
      <c r="K652" s="235"/>
      <c r="L652" s="241"/>
      <c r="M652" s="242"/>
      <c r="N652" s="243"/>
      <c r="O652" s="243"/>
      <c r="P652" s="243"/>
      <c r="Q652" s="243"/>
      <c r="R652" s="243"/>
      <c r="S652" s="243"/>
      <c r="T652" s="244"/>
      <c r="U652" s="13"/>
      <c r="V652" s="13"/>
      <c r="W652" s="13"/>
      <c r="X652" s="13"/>
      <c r="Y652" s="13"/>
      <c r="Z652" s="13"/>
      <c r="AA652" s="13"/>
      <c r="AB652" s="13"/>
      <c r="AC652" s="13"/>
      <c r="AD652" s="13"/>
      <c r="AE652" s="13"/>
      <c r="AT652" s="245" t="s">
        <v>193</v>
      </c>
      <c r="AU652" s="245" t="s">
        <v>86</v>
      </c>
      <c r="AV652" s="13" t="s">
        <v>86</v>
      </c>
      <c r="AW652" s="13" t="s">
        <v>37</v>
      </c>
      <c r="AX652" s="13" t="s">
        <v>83</v>
      </c>
      <c r="AY652" s="245" t="s">
        <v>182</v>
      </c>
    </row>
    <row r="653" s="2" customFormat="1" ht="33" customHeight="1">
      <c r="A653" s="42"/>
      <c r="B653" s="43"/>
      <c r="C653" s="216" t="s">
        <v>1068</v>
      </c>
      <c r="D653" s="216" t="s">
        <v>184</v>
      </c>
      <c r="E653" s="217" t="s">
        <v>1069</v>
      </c>
      <c r="F653" s="218" t="s">
        <v>1070</v>
      </c>
      <c r="G653" s="219" t="s">
        <v>187</v>
      </c>
      <c r="H653" s="220">
        <v>3.5640000000000001</v>
      </c>
      <c r="I653" s="221"/>
      <c r="J653" s="222">
        <f>ROUND(I653*H653,2)</f>
        <v>0</v>
      </c>
      <c r="K653" s="218" t="s">
        <v>188</v>
      </c>
      <c r="L653" s="48"/>
      <c r="M653" s="223" t="s">
        <v>19</v>
      </c>
      <c r="N653" s="224" t="s">
        <v>47</v>
      </c>
      <c r="O653" s="88"/>
      <c r="P653" s="225">
        <f>O653*H653</f>
        <v>0</v>
      </c>
      <c r="Q653" s="225">
        <v>0.064829999999999999</v>
      </c>
      <c r="R653" s="225">
        <f>Q653*H653</f>
        <v>0.23105412</v>
      </c>
      <c r="S653" s="225">
        <v>0</v>
      </c>
      <c r="T653" s="226">
        <f>S653*H653</f>
        <v>0</v>
      </c>
      <c r="U653" s="42"/>
      <c r="V653" s="42"/>
      <c r="W653" s="42"/>
      <c r="X653" s="42"/>
      <c r="Y653" s="42"/>
      <c r="Z653" s="42"/>
      <c r="AA653" s="42"/>
      <c r="AB653" s="42"/>
      <c r="AC653" s="42"/>
      <c r="AD653" s="42"/>
      <c r="AE653" s="42"/>
      <c r="AR653" s="227" t="s">
        <v>189</v>
      </c>
      <c r="AT653" s="227" t="s">
        <v>184</v>
      </c>
      <c r="AU653" s="227" t="s">
        <v>86</v>
      </c>
      <c r="AY653" s="21" t="s">
        <v>182</v>
      </c>
      <c r="BE653" s="228">
        <f>IF(N653="základní",J653,0)</f>
        <v>0</v>
      </c>
      <c r="BF653" s="228">
        <f>IF(N653="snížená",J653,0)</f>
        <v>0</v>
      </c>
      <c r="BG653" s="228">
        <f>IF(N653="zákl. přenesená",J653,0)</f>
        <v>0</v>
      </c>
      <c r="BH653" s="228">
        <f>IF(N653="sníž. přenesená",J653,0)</f>
        <v>0</v>
      </c>
      <c r="BI653" s="228">
        <f>IF(N653="nulová",J653,0)</f>
        <v>0</v>
      </c>
      <c r="BJ653" s="21" t="s">
        <v>83</v>
      </c>
      <c r="BK653" s="228">
        <f>ROUND(I653*H653,2)</f>
        <v>0</v>
      </c>
      <c r="BL653" s="21" t="s">
        <v>189</v>
      </c>
      <c r="BM653" s="227" t="s">
        <v>1071</v>
      </c>
    </row>
    <row r="654" s="2" customFormat="1">
      <c r="A654" s="42"/>
      <c r="B654" s="43"/>
      <c r="C654" s="44"/>
      <c r="D654" s="229" t="s">
        <v>191</v>
      </c>
      <c r="E654" s="44"/>
      <c r="F654" s="230" t="s">
        <v>1072</v>
      </c>
      <c r="G654" s="44"/>
      <c r="H654" s="44"/>
      <c r="I654" s="231"/>
      <c r="J654" s="44"/>
      <c r="K654" s="44"/>
      <c r="L654" s="48"/>
      <c r="M654" s="232"/>
      <c r="N654" s="233"/>
      <c r="O654" s="88"/>
      <c r="P654" s="88"/>
      <c r="Q654" s="88"/>
      <c r="R654" s="88"/>
      <c r="S654" s="88"/>
      <c r="T654" s="89"/>
      <c r="U654" s="42"/>
      <c r="V654" s="42"/>
      <c r="W654" s="42"/>
      <c r="X654" s="42"/>
      <c r="Y654" s="42"/>
      <c r="Z654" s="42"/>
      <c r="AA654" s="42"/>
      <c r="AB654" s="42"/>
      <c r="AC654" s="42"/>
      <c r="AD654" s="42"/>
      <c r="AE654" s="42"/>
      <c r="AT654" s="21" t="s">
        <v>191</v>
      </c>
      <c r="AU654" s="21" t="s">
        <v>86</v>
      </c>
    </row>
    <row r="655" s="13" customFormat="1">
      <c r="A655" s="13"/>
      <c r="B655" s="234"/>
      <c r="C655" s="235"/>
      <c r="D655" s="236" t="s">
        <v>193</v>
      </c>
      <c r="E655" s="237" t="s">
        <v>19</v>
      </c>
      <c r="F655" s="238" t="s">
        <v>1073</v>
      </c>
      <c r="G655" s="235"/>
      <c r="H655" s="239">
        <v>3.5640000000000001</v>
      </c>
      <c r="I655" s="240"/>
      <c r="J655" s="235"/>
      <c r="K655" s="235"/>
      <c r="L655" s="241"/>
      <c r="M655" s="242"/>
      <c r="N655" s="243"/>
      <c r="O655" s="243"/>
      <c r="P655" s="243"/>
      <c r="Q655" s="243"/>
      <c r="R655" s="243"/>
      <c r="S655" s="243"/>
      <c r="T655" s="244"/>
      <c r="U655" s="13"/>
      <c r="V655" s="13"/>
      <c r="W655" s="13"/>
      <c r="X655" s="13"/>
      <c r="Y655" s="13"/>
      <c r="Z655" s="13"/>
      <c r="AA655" s="13"/>
      <c r="AB655" s="13"/>
      <c r="AC655" s="13"/>
      <c r="AD655" s="13"/>
      <c r="AE655" s="13"/>
      <c r="AT655" s="245" t="s">
        <v>193</v>
      </c>
      <c r="AU655" s="245" t="s">
        <v>86</v>
      </c>
      <c r="AV655" s="13" t="s">
        <v>86</v>
      </c>
      <c r="AW655" s="13" t="s">
        <v>37</v>
      </c>
      <c r="AX655" s="13" t="s">
        <v>83</v>
      </c>
      <c r="AY655" s="245" t="s">
        <v>182</v>
      </c>
    </row>
    <row r="656" s="2" customFormat="1" ht="37.8" customHeight="1">
      <c r="A656" s="42"/>
      <c r="B656" s="43"/>
      <c r="C656" s="216" t="s">
        <v>1074</v>
      </c>
      <c r="D656" s="216" t="s">
        <v>184</v>
      </c>
      <c r="E656" s="217" t="s">
        <v>1075</v>
      </c>
      <c r="F656" s="218" t="s">
        <v>1076</v>
      </c>
      <c r="G656" s="219" t="s">
        <v>187</v>
      </c>
      <c r="H656" s="220">
        <v>14.255000000000001</v>
      </c>
      <c r="I656" s="221"/>
      <c r="J656" s="222">
        <f>ROUND(I656*H656,2)</f>
        <v>0</v>
      </c>
      <c r="K656" s="218" t="s">
        <v>188</v>
      </c>
      <c r="L656" s="48"/>
      <c r="M656" s="223" t="s">
        <v>19</v>
      </c>
      <c r="N656" s="224" t="s">
        <v>47</v>
      </c>
      <c r="O656" s="88"/>
      <c r="P656" s="225">
        <f>O656*H656</f>
        <v>0</v>
      </c>
      <c r="Q656" s="225">
        <v>0.024570000000000002</v>
      </c>
      <c r="R656" s="225">
        <f>Q656*H656</f>
        <v>0.35024535000000007</v>
      </c>
      <c r="S656" s="225">
        <v>0</v>
      </c>
      <c r="T656" s="226">
        <f>S656*H656</f>
        <v>0</v>
      </c>
      <c r="U656" s="42"/>
      <c r="V656" s="42"/>
      <c r="W656" s="42"/>
      <c r="X656" s="42"/>
      <c r="Y656" s="42"/>
      <c r="Z656" s="42"/>
      <c r="AA656" s="42"/>
      <c r="AB656" s="42"/>
      <c r="AC656" s="42"/>
      <c r="AD656" s="42"/>
      <c r="AE656" s="42"/>
      <c r="AR656" s="227" t="s">
        <v>189</v>
      </c>
      <c r="AT656" s="227" t="s">
        <v>184</v>
      </c>
      <c r="AU656" s="227" t="s">
        <v>86</v>
      </c>
      <c r="AY656" s="21" t="s">
        <v>182</v>
      </c>
      <c r="BE656" s="228">
        <f>IF(N656="základní",J656,0)</f>
        <v>0</v>
      </c>
      <c r="BF656" s="228">
        <f>IF(N656="snížená",J656,0)</f>
        <v>0</v>
      </c>
      <c r="BG656" s="228">
        <f>IF(N656="zákl. přenesená",J656,0)</f>
        <v>0</v>
      </c>
      <c r="BH656" s="228">
        <f>IF(N656="sníž. přenesená",J656,0)</f>
        <v>0</v>
      </c>
      <c r="BI656" s="228">
        <f>IF(N656="nulová",J656,0)</f>
        <v>0</v>
      </c>
      <c r="BJ656" s="21" t="s">
        <v>83</v>
      </c>
      <c r="BK656" s="228">
        <f>ROUND(I656*H656,2)</f>
        <v>0</v>
      </c>
      <c r="BL656" s="21" t="s">
        <v>189</v>
      </c>
      <c r="BM656" s="227" t="s">
        <v>1077</v>
      </c>
    </row>
    <row r="657" s="2" customFormat="1">
      <c r="A657" s="42"/>
      <c r="B657" s="43"/>
      <c r="C657" s="44"/>
      <c r="D657" s="229" t="s">
        <v>191</v>
      </c>
      <c r="E657" s="44"/>
      <c r="F657" s="230" t="s">
        <v>1078</v>
      </c>
      <c r="G657" s="44"/>
      <c r="H657" s="44"/>
      <c r="I657" s="231"/>
      <c r="J657" s="44"/>
      <c r="K657" s="44"/>
      <c r="L657" s="48"/>
      <c r="M657" s="232"/>
      <c r="N657" s="233"/>
      <c r="O657" s="88"/>
      <c r="P657" s="88"/>
      <c r="Q657" s="88"/>
      <c r="R657" s="88"/>
      <c r="S657" s="88"/>
      <c r="T657" s="89"/>
      <c r="U657" s="42"/>
      <c r="V657" s="42"/>
      <c r="W657" s="42"/>
      <c r="X657" s="42"/>
      <c r="Y657" s="42"/>
      <c r="Z657" s="42"/>
      <c r="AA657" s="42"/>
      <c r="AB657" s="42"/>
      <c r="AC657" s="42"/>
      <c r="AD657" s="42"/>
      <c r="AE657" s="42"/>
      <c r="AT657" s="21" t="s">
        <v>191</v>
      </c>
      <c r="AU657" s="21" t="s">
        <v>86</v>
      </c>
    </row>
    <row r="658" s="13" customFormat="1">
      <c r="A658" s="13"/>
      <c r="B658" s="234"/>
      <c r="C658" s="235"/>
      <c r="D658" s="236" t="s">
        <v>193</v>
      </c>
      <c r="E658" s="237" t="s">
        <v>19</v>
      </c>
      <c r="F658" s="238" t="s">
        <v>1079</v>
      </c>
      <c r="G658" s="235"/>
      <c r="H658" s="239">
        <v>14.255000000000001</v>
      </c>
      <c r="I658" s="240"/>
      <c r="J658" s="235"/>
      <c r="K658" s="235"/>
      <c r="L658" s="241"/>
      <c r="M658" s="242"/>
      <c r="N658" s="243"/>
      <c r="O658" s="243"/>
      <c r="P658" s="243"/>
      <c r="Q658" s="243"/>
      <c r="R658" s="243"/>
      <c r="S658" s="243"/>
      <c r="T658" s="244"/>
      <c r="U658" s="13"/>
      <c r="V658" s="13"/>
      <c r="W658" s="13"/>
      <c r="X658" s="13"/>
      <c r="Y658" s="13"/>
      <c r="Z658" s="13"/>
      <c r="AA658" s="13"/>
      <c r="AB658" s="13"/>
      <c r="AC658" s="13"/>
      <c r="AD658" s="13"/>
      <c r="AE658" s="13"/>
      <c r="AT658" s="245" t="s">
        <v>193</v>
      </c>
      <c r="AU658" s="245" t="s">
        <v>86</v>
      </c>
      <c r="AV658" s="13" t="s">
        <v>86</v>
      </c>
      <c r="AW658" s="13" t="s">
        <v>37</v>
      </c>
      <c r="AX658" s="13" t="s">
        <v>83</v>
      </c>
      <c r="AY658" s="245" t="s">
        <v>182</v>
      </c>
    </row>
    <row r="659" s="2" customFormat="1" ht="24.15" customHeight="1">
      <c r="A659" s="42"/>
      <c r="B659" s="43"/>
      <c r="C659" s="216" t="s">
        <v>1080</v>
      </c>
      <c r="D659" s="216" t="s">
        <v>184</v>
      </c>
      <c r="E659" s="217" t="s">
        <v>1081</v>
      </c>
      <c r="F659" s="218" t="s">
        <v>1082</v>
      </c>
      <c r="G659" s="219" t="s">
        <v>560</v>
      </c>
      <c r="H659" s="220">
        <v>20.100000000000001</v>
      </c>
      <c r="I659" s="221"/>
      <c r="J659" s="222">
        <f>ROUND(I659*H659,2)</f>
        <v>0</v>
      </c>
      <c r="K659" s="218" t="s">
        <v>188</v>
      </c>
      <c r="L659" s="48"/>
      <c r="M659" s="223" t="s">
        <v>19</v>
      </c>
      <c r="N659" s="224" t="s">
        <v>47</v>
      </c>
      <c r="O659" s="88"/>
      <c r="P659" s="225">
        <f>O659*H659</f>
        <v>0</v>
      </c>
      <c r="Q659" s="225">
        <v>2.0000000000000002E-05</v>
      </c>
      <c r="R659" s="225">
        <f>Q659*H659</f>
        <v>0.00040200000000000007</v>
      </c>
      <c r="S659" s="225">
        <v>0</v>
      </c>
      <c r="T659" s="226">
        <f>S659*H659</f>
        <v>0</v>
      </c>
      <c r="U659" s="42"/>
      <c r="V659" s="42"/>
      <c r="W659" s="42"/>
      <c r="X659" s="42"/>
      <c r="Y659" s="42"/>
      <c r="Z659" s="42"/>
      <c r="AA659" s="42"/>
      <c r="AB659" s="42"/>
      <c r="AC659" s="42"/>
      <c r="AD659" s="42"/>
      <c r="AE659" s="42"/>
      <c r="AR659" s="227" t="s">
        <v>189</v>
      </c>
      <c r="AT659" s="227" t="s">
        <v>184</v>
      </c>
      <c r="AU659" s="227" t="s">
        <v>86</v>
      </c>
      <c r="AY659" s="21" t="s">
        <v>182</v>
      </c>
      <c r="BE659" s="228">
        <f>IF(N659="základní",J659,0)</f>
        <v>0</v>
      </c>
      <c r="BF659" s="228">
        <f>IF(N659="snížená",J659,0)</f>
        <v>0</v>
      </c>
      <c r="BG659" s="228">
        <f>IF(N659="zákl. přenesená",J659,0)</f>
        <v>0</v>
      </c>
      <c r="BH659" s="228">
        <f>IF(N659="sníž. přenesená",J659,0)</f>
        <v>0</v>
      </c>
      <c r="BI659" s="228">
        <f>IF(N659="nulová",J659,0)</f>
        <v>0</v>
      </c>
      <c r="BJ659" s="21" t="s">
        <v>83</v>
      </c>
      <c r="BK659" s="228">
        <f>ROUND(I659*H659,2)</f>
        <v>0</v>
      </c>
      <c r="BL659" s="21" t="s">
        <v>189</v>
      </c>
      <c r="BM659" s="227" t="s">
        <v>1083</v>
      </c>
    </row>
    <row r="660" s="2" customFormat="1">
      <c r="A660" s="42"/>
      <c r="B660" s="43"/>
      <c r="C660" s="44"/>
      <c r="D660" s="229" t="s">
        <v>191</v>
      </c>
      <c r="E660" s="44"/>
      <c r="F660" s="230" t="s">
        <v>1084</v>
      </c>
      <c r="G660" s="44"/>
      <c r="H660" s="44"/>
      <c r="I660" s="231"/>
      <c r="J660" s="44"/>
      <c r="K660" s="44"/>
      <c r="L660" s="48"/>
      <c r="M660" s="232"/>
      <c r="N660" s="233"/>
      <c r="O660" s="88"/>
      <c r="P660" s="88"/>
      <c r="Q660" s="88"/>
      <c r="R660" s="88"/>
      <c r="S660" s="88"/>
      <c r="T660" s="89"/>
      <c r="U660" s="42"/>
      <c r="V660" s="42"/>
      <c r="W660" s="42"/>
      <c r="X660" s="42"/>
      <c r="Y660" s="42"/>
      <c r="Z660" s="42"/>
      <c r="AA660" s="42"/>
      <c r="AB660" s="42"/>
      <c r="AC660" s="42"/>
      <c r="AD660" s="42"/>
      <c r="AE660" s="42"/>
      <c r="AT660" s="21" t="s">
        <v>191</v>
      </c>
      <c r="AU660" s="21" t="s">
        <v>86</v>
      </c>
    </row>
    <row r="661" s="13" customFormat="1">
      <c r="A661" s="13"/>
      <c r="B661" s="234"/>
      <c r="C661" s="235"/>
      <c r="D661" s="236" t="s">
        <v>193</v>
      </c>
      <c r="E661" s="237" t="s">
        <v>19</v>
      </c>
      <c r="F661" s="238" t="s">
        <v>1085</v>
      </c>
      <c r="G661" s="235"/>
      <c r="H661" s="239">
        <v>20.100000000000001</v>
      </c>
      <c r="I661" s="240"/>
      <c r="J661" s="235"/>
      <c r="K661" s="235"/>
      <c r="L661" s="241"/>
      <c r="M661" s="242"/>
      <c r="N661" s="243"/>
      <c r="O661" s="243"/>
      <c r="P661" s="243"/>
      <c r="Q661" s="243"/>
      <c r="R661" s="243"/>
      <c r="S661" s="243"/>
      <c r="T661" s="244"/>
      <c r="U661" s="13"/>
      <c r="V661" s="13"/>
      <c r="W661" s="13"/>
      <c r="X661" s="13"/>
      <c r="Y661" s="13"/>
      <c r="Z661" s="13"/>
      <c r="AA661" s="13"/>
      <c r="AB661" s="13"/>
      <c r="AC661" s="13"/>
      <c r="AD661" s="13"/>
      <c r="AE661" s="13"/>
      <c r="AT661" s="245" t="s">
        <v>193</v>
      </c>
      <c r="AU661" s="245" t="s">
        <v>86</v>
      </c>
      <c r="AV661" s="13" t="s">
        <v>86</v>
      </c>
      <c r="AW661" s="13" t="s">
        <v>37</v>
      </c>
      <c r="AX661" s="13" t="s">
        <v>83</v>
      </c>
      <c r="AY661" s="245" t="s">
        <v>182</v>
      </c>
    </row>
    <row r="662" s="2" customFormat="1" ht="16.5" customHeight="1">
      <c r="A662" s="42"/>
      <c r="B662" s="43"/>
      <c r="C662" s="216" t="s">
        <v>1086</v>
      </c>
      <c r="D662" s="216" t="s">
        <v>184</v>
      </c>
      <c r="E662" s="217" t="s">
        <v>1087</v>
      </c>
      <c r="F662" s="218" t="s">
        <v>1088</v>
      </c>
      <c r="G662" s="219" t="s">
        <v>560</v>
      </c>
      <c r="H662" s="220">
        <v>7.2999999999999998</v>
      </c>
      <c r="I662" s="221"/>
      <c r="J662" s="222">
        <f>ROUND(I662*H662,2)</f>
        <v>0</v>
      </c>
      <c r="K662" s="218" t="s">
        <v>188</v>
      </c>
      <c r="L662" s="48"/>
      <c r="M662" s="223" t="s">
        <v>19</v>
      </c>
      <c r="N662" s="224" t="s">
        <v>47</v>
      </c>
      <c r="O662" s="88"/>
      <c r="P662" s="225">
        <f>O662*H662</f>
        <v>0</v>
      </c>
      <c r="Q662" s="225">
        <v>0.00023000000000000001</v>
      </c>
      <c r="R662" s="225">
        <f>Q662*H662</f>
        <v>0.0016789999999999999</v>
      </c>
      <c r="S662" s="225">
        <v>0</v>
      </c>
      <c r="T662" s="226">
        <f>S662*H662</f>
        <v>0</v>
      </c>
      <c r="U662" s="42"/>
      <c r="V662" s="42"/>
      <c r="W662" s="42"/>
      <c r="X662" s="42"/>
      <c r="Y662" s="42"/>
      <c r="Z662" s="42"/>
      <c r="AA662" s="42"/>
      <c r="AB662" s="42"/>
      <c r="AC662" s="42"/>
      <c r="AD662" s="42"/>
      <c r="AE662" s="42"/>
      <c r="AR662" s="227" t="s">
        <v>189</v>
      </c>
      <c r="AT662" s="227" t="s">
        <v>184</v>
      </c>
      <c r="AU662" s="227" t="s">
        <v>86</v>
      </c>
      <c r="AY662" s="21" t="s">
        <v>182</v>
      </c>
      <c r="BE662" s="228">
        <f>IF(N662="základní",J662,0)</f>
        <v>0</v>
      </c>
      <c r="BF662" s="228">
        <f>IF(N662="snížená",J662,0)</f>
        <v>0</v>
      </c>
      <c r="BG662" s="228">
        <f>IF(N662="zákl. přenesená",J662,0)</f>
        <v>0</v>
      </c>
      <c r="BH662" s="228">
        <f>IF(N662="sníž. přenesená",J662,0)</f>
        <v>0</v>
      </c>
      <c r="BI662" s="228">
        <f>IF(N662="nulová",J662,0)</f>
        <v>0</v>
      </c>
      <c r="BJ662" s="21" t="s">
        <v>83</v>
      </c>
      <c r="BK662" s="228">
        <f>ROUND(I662*H662,2)</f>
        <v>0</v>
      </c>
      <c r="BL662" s="21" t="s">
        <v>189</v>
      </c>
      <c r="BM662" s="227" t="s">
        <v>1089</v>
      </c>
    </row>
    <row r="663" s="2" customFormat="1">
      <c r="A663" s="42"/>
      <c r="B663" s="43"/>
      <c r="C663" s="44"/>
      <c r="D663" s="229" t="s">
        <v>191</v>
      </c>
      <c r="E663" s="44"/>
      <c r="F663" s="230" t="s">
        <v>1090</v>
      </c>
      <c r="G663" s="44"/>
      <c r="H663" s="44"/>
      <c r="I663" s="231"/>
      <c r="J663" s="44"/>
      <c r="K663" s="44"/>
      <c r="L663" s="48"/>
      <c r="M663" s="232"/>
      <c r="N663" s="233"/>
      <c r="O663" s="88"/>
      <c r="P663" s="88"/>
      <c r="Q663" s="88"/>
      <c r="R663" s="88"/>
      <c r="S663" s="88"/>
      <c r="T663" s="89"/>
      <c r="U663" s="42"/>
      <c r="V663" s="42"/>
      <c r="W663" s="42"/>
      <c r="X663" s="42"/>
      <c r="Y663" s="42"/>
      <c r="Z663" s="42"/>
      <c r="AA663" s="42"/>
      <c r="AB663" s="42"/>
      <c r="AC663" s="42"/>
      <c r="AD663" s="42"/>
      <c r="AE663" s="42"/>
      <c r="AT663" s="21" t="s">
        <v>191</v>
      </c>
      <c r="AU663" s="21" t="s">
        <v>86</v>
      </c>
    </row>
    <row r="664" s="13" customFormat="1">
      <c r="A664" s="13"/>
      <c r="B664" s="234"/>
      <c r="C664" s="235"/>
      <c r="D664" s="236" t="s">
        <v>193</v>
      </c>
      <c r="E664" s="237" t="s">
        <v>19</v>
      </c>
      <c r="F664" s="238" t="s">
        <v>1091</v>
      </c>
      <c r="G664" s="235"/>
      <c r="H664" s="239">
        <v>7.2999999999999998</v>
      </c>
      <c r="I664" s="240"/>
      <c r="J664" s="235"/>
      <c r="K664" s="235"/>
      <c r="L664" s="241"/>
      <c r="M664" s="242"/>
      <c r="N664" s="243"/>
      <c r="O664" s="243"/>
      <c r="P664" s="243"/>
      <c r="Q664" s="243"/>
      <c r="R664" s="243"/>
      <c r="S664" s="243"/>
      <c r="T664" s="244"/>
      <c r="U664" s="13"/>
      <c r="V664" s="13"/>
      <c r="W664" s="13"/>
      <c r="X664" s="13"/>
      <c r="Y664" s="13"/>
      <c r="Z664" s="13"/>
      <c r="AA664" s="13"/>
      <c r="AB664" s="13"/>
      <c r="AC664" s="13"/>
      <c r="AD664" s="13"/>
      <c r="AE664" s="13"/>
      <c r="AT664" s="245" t="s">
        <v>193</v>
      </c>
      <c r="AU664" s="245" t="s">
        <v>86</v>
      </c>
      <c r="AV664" s="13" t="s">
        <v>86</v>
      </c>
      <c r="AW664" s="13" t="s">
        <v>37</v>
      </c>
      <c r="AX664" s="13" t="s">
        <v>83</v>
      </c>
      <c r="AY664" s="245" t="s">
        <v>182</v>
      </c>
    </row>
    <row r="665" s="2" customFormat="1" ht="24.15" customHeight="1">
      <c r="A665" s="42"/>
      <c r="B665" s="43"/>
      <c r="C665" s="216" t="s">
        <v>1092</v>
      </c>
      <c r="D665" s="216" t="s">
        <v>184</v>
      </c>
      <c r="E665" s="217" t="s">
        <v>1093</v>
      </c>
      <c r="F665" s="218" t="s">
        <v>1094</v>
      </c>
      <c r="G665" s="219" t="s">
        <v>560</v>
      </c>
      <c r="H665" s="220">
        <v>7.2999999999999998</v>
      </c>
      <c r="I665" s="221"/>
      <c r="J665" s="222">
        <f>ROUND(I665*H665,2)</f>
        <v>0</v>
      </c>
      <c r="K665" s="218" t="s">
        <v>188</v>
      </c>
      <c r="L665" s="48"/>
      <c r="M665" s="223" t="s">
        <v>19</v>
      </c>
      <c r="N665" s="224" t="s">
        <v>47</v>
      </c>
      <c r="O665" s="88"/>
      <c r="P665" s="225">
        <f>O665*H665</f>
        <v>0</v>
      </c>
      <c r="Q665" s="225">
        <v>1.0000000000000001E-05</v>
      </c>
      <c r="R665" s="225">
        <f>Q665*H665</f>
        <v>7.2999999999999999E-05</v>
      </c>
      <c r="S665" s="225">
        <v>0</v>
      </c>
      <c r="T665" s="226">
        <f>S665*H665</f>
        <v>0</v>
      </c>
      <c r="U665" s="42"/>
      <c r="V665" s="42"/>
      <c r="W665" s="42"/>
      <c r="X665" s="42"/>
      <c r="Y665" s="42"/>
      <c r="Z665" s="42"/>
      <c r="AA665" s="42"/>
      <c r="AB665" s="42"/>
      <c r="AC665" s="42"/>
      <c r="AD665" s="42"/>
      <c r="AE665" s="42"/>
      <c r="AR665" s="227" t="s">
        <v>189</v>
      </c>
      <c r="AT665" s="227" t="s">
        <v>184</v>
      </c>
      <c r="AU665" s="227" t="s">
        <v>86</v>
      </c>
      <c r="AY665" s="21" t="s">
        <v>182</v>
      </c>
      <c r="BE665" s="228">
        <f>IF(N665="základní",J665,0)</f>
        <v>0</v>
      </c>
      <c r="BF665" s="228">
        <f>IF(N665="snížená",J665,0)</f>
        <v>0</v>
      </c>
      <c r="BG665" s="228">
        <f>IF(N665="zákl. přenesená",J665,0)</f>
        <v>0</v>
      </c>
      <c r="BH665" s="228">
        <f>IF(N665="sníž. přenesená",J665,0)</f>
        <v>0</v>
      </c>
      <c r="BI665" s="228">
        <f>IF(N665="nulová",J665,0)</f>
        <v>0</v>
      </c>
      <c r="BJ665" s="21" t="s">
        <v>83</v>
      </c>
      <c r="BK665" s="228">
        <f>ROUND(I665*H665,2)</f>
        <v>0</v>
      </c>
      <c r="BL665" s="21" t="s">
        <v>189</v>
      </c>
      <c r="BM665" s="227" t="s">
        <v>1095</v>
      </c>
    </row>
    <row r="666" s="2" customFormat="1">
      <c r="A666" s="42"/>
      <c r="B666" s="43"/>
      <c r="C666" s="44"/>
      <c r="D666" s="229" t="s">
        <v>191</v>
      </c>
      <c r="E666" s="44"/>
      <c r="F666" s="230" t="s">
        <v>1096</v>
      </c>
      <c r="G666" s="44"/>
      <c r="H666" s="44"/>
      <c r="I666" s="231"/>
      <c r="J666" s="44"/>
      <c r="K666" s="44"/>
      <c r="L666" s="48"/>
      <c r="M666" s="232"/>
      <c r="N666" s="233"/>
      <c r="O666" s="88"/>
      <c r="P666" s="88"/>
      <c r="Q666" s="88"/>
      <c r="R666" s="88"/>
      <c r="S666" s="88"/>
      <c r="T666" s="89"/>
      <c r="U666" s="42"/>
      <c r="V666" s="42"/>
      <c r="W666" s="42"/>
      <c r="X666" s="42"/>
      <c r="Y666" s="42"/>
      <c r="Z666" s="42"/>
      <c r="AA666" s="42"/>
      <c r="AB666" s="42"/>
      <c r="AC666" s="42"/>
      <c r="AD666" s="42"/>
      <c r="AE666" s="42"/>
      <c r="AT666" s="21" t="s">
        <v>191</v>
      </c>
      <c r="AU666" s="21" t="s">
        <v>86</v>
      </c>
    </row>
    <row r="667" s="13" customFormat="1">
      <c r="A667" s="13"/>
      <c r="B667" s="234"/>
      <c r="C667" s="235"/>
      <c r="D667" s="236" t="s">
        <v>193</v>
      </c>
      <c r="E667" s="237" t="s">
        <v>19</v>
      </c>
      <c r="F667" s="238" t="s">
        <v>1091</v>
      </c>
      <c r="G667" s="235"/>
      <c r="H667" s="239">
        <v>7.2999999999999998</v>
      </c>
      <c r="I667" s="240"/>
      <c r="J667" s="235"/>
      <c r="K667" s="235"/>
      <c r="L667" s="241"/>
      <c r="M667" s="242"/>
      <c r="N667" s="243"/>
      <c r="O667" s="243"/>
      <c r="P667" s="243"/>
      <c r="Q667" s="243"/>
      <c r="R667" s="243"/>
      <c r="S667" s="243"/>
      <c r="T667" s="244"/>
      <c r="U667" s="13"/>
      <c r="V667" s="13"/>
      <c r="W667" s="13"/>
      <c r="X667" s="13"/>
      <c r="Y667" s="13"/>
      <c r="Z667" s="13"/>
      <c r="AA667" s="13"/>
      <c r="AB667" s="13"/>
      <c r="AC667" s="13"/>
      <c r="AD667" s="13"/>
      <c r="AE667" s="13"/>
      <c r="AT667" s="245" t="s">
        <v>193</v>
      </c>
      <c r="AU667" s="245" t="s">
        <v>86</v>
      </c>
      <c r="AV667" s="13" t="s">
        <v>86</v>
      </c>
      <c r="AW667" s="13" t="s">
        <v>37</v>
      </c>
      <c r="AX667" s="13" t="s">
        <v>83</v>
      </c>
      <c r="AY667" s="245" t="s">
        <v>182</v>
      </c>
    </row>
    <row r="668" s="2" customFormat="1" ht="21.75" customHeight="1">
      <c r="A668" s="42"/>
      <c r="B668" s="43"/>
      <c r="C668" s="216" t="s">
        <v>1097</v>
      </c>
      <c r="D668" s="216" t="s">
        <v>184</v>
      </c>
      <c r="E668" s="217" t="s">
        <v>1098</v>
      </c>
      <c r="F668" s="218" t="s">
        <v>1099</v>
      </c>
      <c r="G668" s="219" t="s">
        <v>206</v>
      </c>
      <c r="H668" s="220">
        <v>0.64800000000000002</v>
      </c>
      <c r="I668" s="221"/>
      <c r="J668" s="222">
        <f>ROUND(I668*H668,2)</f>
        <v>0</v>
      </c>
      <c r="K668" s="218" t="s">
        <v>19</v>
      </c>
      <c r="L668" s="48"/>
      <c r="M668" s="223" t="s">
        <v>19</v>
      </c>
      <c r="N668" s="224" t="s">
        <v>47</v>
      </c>
      <c r="O668" s="88"/>
      <c r="P668" s="225">
        <f>O668*H668</f>
        <v>0</v>
      </c>
      <c r="Q668" s="225">
        <v>1.98</v>
      </c>
      <c r="R668" s="225">
        <f>Q668*H668</f>
        <v>1.28304</v>
      </c>
      <c r="S668" s="225">
        <v>0</v>
      </c>
      <c r="T668" s="226">
        <f>S668*H668</f>
        <v>0</v>
      </c>
      <c r="U668" s="42"/>
      <c r="V668" s="42"/>
      <c r="W668" s="42"/>
      <c r="X668" s="42"/>
      <c r="Y668" s="42"/>
      <c r="Z668" s="42"/>
      <c r="AA668" s="42"/>
      <c r="AB668" s="42"/>
      <c r="AC668" s="42"/>
      <c r="AD668" s="42"/>
      <c r="AE668" s="42"/>
      <c r="AR668" s="227" t="s">
        <v>189</v>
      </c>
      <c r="AT668" s="227" t="s">
        <v>184</v>
      </c>
      <c r="AU668" s="227" t="s">
        <v>86</v>
      </c>
      <c r="AY668" s="21" t="s">
        <v>182</v>
      </c>
      <c r="BE668" s="228">
        <f>IF(N668="základní",J668,0)</f>
        <v>0</v>
      </c>
      <c r="BF668" s="228">
        <f>IF(N668="snížená",J668,0)</f>
        <v>0</v>
      </c>
      <c r="BG668" s="228">
        <f>IF(N668="zákl. přenesená",J668,0)</f>
        <v>0</v>
      </c>
      <c r="BH668" s="228">
        <f>IF(N668="sníž. přenesená",J668,0)</f>
        <v>0</v>
      </c>
      <c r="BI668" s="228">
        <f>IF(N668="nulová",J668,0)</f>
        <v>0</v>
      </c>
      <c r="BJ668" s="21" t="s">
        <v>83</v>
      </c>
      <c r="BK668" s="228">
        <f>ROUND(I668*H668,2)</f>
        <v>0</v>
      </c>
      <c r="BL668" s="21" t="s">
        <v>189</v>
      </c>
      <c r="BM668" s="227" t="s">
        <v>1100</v>
      </c>
    </row>
    <row r="669" s="13" customFormat="1">
      <c r="A669" s="13"/>
      <c r="B669" s="234"/>
      <c r="C669" s="235"/>
      <c r="D669" s="236" t="s">
        <v>193</v>
      </c>
      <c r="E669" s="237" t="s">
        <v>19</v>
      </c>
      <c r="F669" s="238" t="s">
        <v>1101</v>
      </c>
      <c r="G669" s="235"/>
      <c r="H669" s="239">
        <v>0.64800000000000002</v>
      </c>
      <c r="I669" s="240"/>
      <c r="J669" s="235"/>
      <c r="K669" s="235"/>
      <c r="L669" s="241"/>
      <c r="M669" s="242"/>
      <c r="N669" s="243"/>
      <c r="O669" s="243"/>
      <c r="P669" s="243"/>
      <c r="Q669" s="243"/>
      <c r="R669" s="243"/>
      <c r="S669" s="243"/>
      <c r="T669" s="244"/>
      <c r="U669" s="13"/>
      <c r="V669" s="13"/>
      <c r="W669" s="13"/>
      <c r="X669" s="13"/>
      <c r="Y669" s="13"/>
      <c r="Z669" s="13"/>
      <c r="AA669" s="13"/>
      <c r="AB669" s="13"/>
      <c r="AC669" s="13"/>
      <c r="AD669" s="13"/>
      <c r="AE669" s="13"/>
      <c r="AT669" s="245" t="s">
        <v>193</v>
      </c>
      <c r="AU669" s="245" t="s">
        <v>86</v>
      </c>
      <c r="AV669" s="13" t="s">
        <v>86</v>
      </c>
      <c r="AW669" s="13" t="s">
        <v>37</v>
      </c>
      <c r="AX669" s="13" t="s">
        <v>83</v>
      </c>
      <c r="AY669" s="245" t="s">
        <v>182</v>
      </c>
    </row>
    <row r="670" s="2" customFormat="1" ht="21.75" customHeight="1">
      <c r="A670" s="42"/>
      <c r="B670" s="43"/>
      <c r="C670" s="216" t="s">
        <v>1102</v>
      </c>
      <c r="D670" s="216" t="s">
        <v>184</v>
      </c>
      <c r="E670" s="217" t="s">
        <v>1103</v>
      </c>
      <c r="F670" s="218" t="s">
        <v>1104</v>
      </c>
      <c r="G670" s="219" t="s">
        <v>206</v>
      </c>
      <c r="H670" s="220">
        <v>5.3979999999999997</v>
      </c>
      <c r="I670" s="221"/>
      <c r="J670" s="222">
        <f>ROUND(I670*H670,2)</f>
        <v>0</v>
      </c>
      <c r="K670" s="218" t="s">
        <v>188</v>
      </c>
      <c r="L670" s="48"/>
      <c r="M670" s="223" t="s">
        <v>19</v>
      </c>
      <c r="N670" s="224" t="s">
        <v>47</v>
      </c>
      <c r="O670" s="88"/>
      <c r="P670" s="225">
        <f>O670*H670</f>
        <v>0</v>
      </c>
      <c r="Q670" s="225">
        <v>2.1600000000000001</v>
      </c>
      <c r="R670" s="225">
        <f>Q670*H670</f>
        <v>11.65968</v>
      </c>
      <c r="S670" s="225">
        <v>0</v>
      </c>
      <c r="T670" s="226">
        <f>S670*H670</f>
        <v>0</v>
      </c>
      <c r="U670" s="42"/>
      <c r="V670" s="42"/>
      <c r="W670" s="42"/>
      <c r="X670" s="42"/>
      <c r="Y670" s="42"/>
      <c r="Z670" s="42"/>
      <c r="AA670" s="42"/>
      <c r="AB670" s="42"/>
      <c r="AC670" s="42"/>
      <c r="AD670" s="42"/>
      <c r="AE670" s="42"/>
      <c r="AR670" s="227" t="s">
        <v>189</v>
      </c>
      <c r="AT670" s="227" t="s">
        <v>184</v>
      </c>
      <c r="AU670" s="227" t="s">
        <v>86</v>
      </c>
      <c r="AY670" s="21" t="s">
        <v>182</v>
      </c>
      <c r="BE670" s="228">
        <f>IF(N670="základní",J670,0)</f>
        <v>0</v>
      </c>
      <c r="BF670" s="228">
        <f>IF(N670="snížená",J670,0)</f>
        <v>0</v>
      </c>
      <c r="BG670" s="228">
        <f>IF(N670="zákl. přenesená",J670,0)</f>
        <v>0</v>
      </c>
      <c r="BH670" s="228">
        <f>IF(N670="sníž. přenesená",J670,0)</f>
        <v>0</v>
      </c>
      <c r="BI670" s="228">
        <f>IF(N670="nulová",J670,0)</f>
        <v>0</v>
      </c>
      <c r="BJ670" s="21" t="s">
        <v>83</v>
      </c>
      <c r="BK670" s="228">
        <f>ROUND(I670*H670,2)</f>
        <v>0</v>
      </c>
      <c r="BL670" s="21" t="s">
        <v>189</v>
      </c>
      <c r="BM670" s="227" t="s">
        <v>1105</v>
      </c>
    </row>
    <row r="671" s="2" customFormat="1">
      <c r="A671" s="42"/>
      <c r="B671" s="43"/>
      <c r="C671" s="44"/>
      <c r="D671" s="229" t="s">
        <v>191</v>
      </c>
      <c r="E671" s="44"/>
      <c r="F671" s="230" t="s">
        <v>1106</v>
      </c>
      <c r="G671" s="44"/>
      <c r="H671" s="44"/>
      <c r="I671" s="231"/>
      <c r="J671" s="44"/>
      <c r="K671" s="44"/>
      <c r="L671" s="48"/>
      <c r="M671" s="232"/>
      <c r="N671" s="233"/>
      <c r="O671" s="88"/>
      <c r="P671" s="88"/>
      <c r="Q671" s="88"/>
      <c r="R671" s="88"/>
      <c r="S671" s="88"/>
      <c r="T671" s="89"/>
      <c r="U671" s="42"/>
      <c r="V671" s="42"/>
      <c r="W671" s="42"/>
      <c r="X671" s="42"/>
      <c r="Y671" s="42"/>
      <c r="Z671" s="42"/>
      <c r="AA671" s="42"/>
      <c r="AB671" s="42"/>
      <c r="AC671" s="42"/>
      <c r="AD671" s="42"/>
      <c r="AE671" s="42"/>
      <c r="AT671" s="21" t="s">
        <v>191</v>
      </c>
      <c r="AU671" s="21" t="s">
        <v>86</v>
      </c>
    </row>
    <row r="672" s="13" customFormat="1">
      <c r="A672" s="13"/>
      <c r="B672" s="234"/>
      <c r="C672" s="235"/>
      <c r="D672" s="236" t="s">
        <v>193</v>
      </c>
      <c r="E672" s="237" t="s">
        <v>19</v>
      </c>
      <c r="F672" s="238" t="s">
        <v>1107</v>
      </c>
      <c r="G672" s="235"/>
      <c r="H672" s="239">
        <v>5.3979999999999997</v>
      </c>
      <c r="I672" s="240"/>
      <c r="J672" s="235"/>
      <c r="K672" s="235"/>
      <c r="L672" s="241"/>
      <c r="M672" s="242"/>
      <c r="N672" s="243"/>
      <c r="O672" s="243"/>
      <c r="P672" s="243"/>
      <c r="Q672" s="243"/>
      <c r="R672" s="243"/>
      <c r="S672" s="243"/>
      <c r="T672" s="244"/>
      <c r="U672" s="13"/>
      <c r="V672" s="13"/>
      <c r="W672" s="13"/>
      <c r="X672" s="13"/>
      <c r="Y672" s="13"/>
      <c r="Z672" s="13"/>
      <c r="AA672" s="13"/>
      <c r="AB672" s="13"/>
      <c r="AC672" s="13"/>
      <c r="AD672" s="13"/>
      <c r="AE672" s="13"/>
      <c r="AT672" s="245" t="s">
        <v>193</v>
      </c>
      <c r="AU672" s="245" t="s">
        <v>86</v>
      </c>
      <c r="AV672" s="13" t="s">
        <v>86</v>
      </c>
      <c r="AW672" s="13" t="s">
        <v>37</v>
      </c>
      <c r="AX672" s="13" t="s">
        <v>83</v>
      </c>
      <c r="AY672" s="245" t="s">
        <v>182</v>
      </c>
    </row>
    <row r="673" s="2" customFormat="1" ht="16.5" customHeight="1">
      <c r="A673" s="42"/>
      <c r="B673" s="43"/>
      <c r="C673" s="216" t="s">
        <v>1108</v>
      </c>
      <c r="D673" s="216" t="s">
        <v>184</v>
      </c>
      <c r="E673" s="217" t="s">
        <v>1109</v>
      </c>
      <c r="F673" s="218" t="s">
        <v>1110</v>
      </c>
      <c r="G673" s="219" t="s">
        <v>187</v>
      </c>
      <c r="H673" s="220">
        <v>1.5560000000000001</v>
      </c>
      <c r="I673" s="221"/>
      <c r="J673" s="222">
        <f>ROUND(I673*H673,2)</f>
        <v>0</v>
      </c>
      <c r="K673" s="218" t="s">
        <v>19</v>
      </c>
      <c r="L673" s="48"/>
      <c r="M673" s="223" t="s">
        <v>19</v>
      </c>
      <c r="N673" s="224" t="s">
        <v>47</v>
      </c>
      <c r="O673" s="88"/>
      <c r="P673" s="225">
        <f>O673*H673</f>
        <v>0</v>
      </c>
      <c r="Q673" s="225">
        <v>0.1837</v>
      </c>
      <c r="R673" s="225">
        <f>Q673*H673</f>
        <v>0.28583720000000001</v>
      </c>
      <c r="S673" s="225">
        <v>0</v>
      </c>
      <c r="T673" s="226">
        <f>S673*H673</f>
        <v>0</v>
      </c>
      <c r="U673" s="42"/>
      <c r="V673" s="42"/>
      <c r="W673" s="42"/>
      <c r="X673" s="42"/>
      <c r="Y673" s="42"/>
      <c r="Z673" s="42"/>
      <c r="AA673" s="42"/>
      <c r="AB673" s="42"/>
      <c r="AC673" s="42"/>
      <c r="AD673" s="42"/>
      <c r="AE673" s="42"/>
      <c r="AR673" s="227" t="s">
        <v>189</v>
      </c>
      <c r="AT673" s="227" t="s">
        <v>184</v>
      </c>
      <c r="AU673" s="227" t="s">
        <v>86</v>
      </c>
      <c r="AY673" s="21" t="s">
        <v>182</v>
      </c>
      <c r="BE673" s="228">
        <f>IF(N673="základní",J673,0)</f>
        <v>0</v>
      </c>
      <c r="BF673" s="228">
        <f>IF(N673="snížená",J673,0)</f>
        <v>0</v>
      </c>
      <c r="BG673" s="228">
        <f>IF(N673="zákl. přenesená",J673,0)</f>
        <v>0</v>
      </c>
      <c r="BH673" s="228">
        <f>IF(N673="sníž. přenesená",J673,0)</f>
        <v>0</v>
      </c>
      <c r="BI673" s="228">
        <f>IF(N673="nulová",J673,0)</f>
        <v>0</v>
      </c>
      <c r="BJ673" s="21" t="s">
        <v>83</v>
      </c>
      <c r="BK673" s="228">
        <f>ROUND(I673*H673,2)</f>
        <v>0</v>
      </c>
      <c r="BL673" s="21" t="s">
        <v>189</v>
      </c>
      <c r="BM673" s="227" t="s">
        <v>1111</v>
      </c>
    </row>
    <row r="674" s="13" customFormat="1">
      <c r="A674" s="13"/>
      <c r="B674" s="234"/>
      <c r="C674" s="235"/>
      <c r="D674" s="236" t="s">
        <v>193</v>
      </c>
      <c r="E674" s="237" t="s">
        <v>19</v>
      </c>
      <c r="F674" s="238" t="s">
        <v>474</v>
      </c>
      <c r="G674" s="235"/>
      <c r="H674" s="239">
        <v>1.5560000000000001</v>
      </c>
      <c r="I674" s="240"/>
      <c r="J674" s="235"/>
      <c r="K674" s="235"/>
      <c r="L674" s="241"/>
      <c r="M674" s="242"/>
      <c r="N674" s="243"/>
      <c r="O674" s="243"/>
      <c r="P674" s="243"/>
      <c r="Q674" s="243"/>
      <c r="R674" s="243"/>
      <c r="S674" s="243"/>
      <c r="T674" s="244"/>
      <c r="U674" s="13"/>
      <c r="V674" s="13"/>
      <c r="W674" s="13"/>
      <c r="X674" s="13"/>
      <c r="Y674" s="13"/>
      <c r="Z674" s="13"/>
      <c r="AA674" s="13"/>
      <c r="AB674" s="13"/>
      <c r="AC674" s="13"/>
      <c r="AD674" s="13"/>
      <c r="AE674" s="13"/>
      <c r="AT674" s="245" t="s">
        <v>193</v>
      </c>
      <c r="AU674" s="245" t="s">
        <v>86</v>
      </c>
      <c r="AV674" s="13" t="s">
        <v>86</v>
      </c>
      <c r="AW674" s="13" t="s">
        <v>37</v>
      </c>
      <c r="AX674" s="13" t="s">
        <v>83</v>
      </c>
      <c r="AY674" s="245" t="s">
        <v>182</v>
      </c>
    </row>
    <row r="675" s="2" customFormat="1" ht="24.15" customHeight="1">
      <c r="A675" s="42"/>
      <c r="B675" s="43"/>
      <c r="C675" s="216" t="s">
        <v>1112</v>
      </c>
      <c r="D675" s="216" t="s">
        <v>184</v>
      </c>
      <c r="E675" s="217" t="s">
        <v>1113</v>
      </c>
      <c r="F675" s="218" t="s">
        <v>1114</v>
      </c>
      <c r="G675" s="219" t="s">
        <v>560</v>
      </c>
      <c r="H675" s="220">
        <v>3.8900000000000001</v>
      </c>
      <c r="I675" s="221"/>
      <c r="J675" s="222">
        <f>ROUND(I675*H675,2)</f>
        <v>0</v>
      </c>
      <c r="K675" s="218" t="s">
        <v>188</v>
      </c>
      <c r="L675" s="48"/>
      <c r="M675" s="223" t="s">
        <v>19</v>
      </c>
      <c r="N675" s="224" t="s">
        <v>47</v>
      </c>
      <c r="O675" s="88"/>
      <c r="P675" s="225">
        <f>O675*H675</f>
        <v>0</v>
      </c>
      <c r="Q675" s="225">
        <v>0.12895000000000001</v>
      </c>
      <c r="R675" s="225">
        <f>Q675*H675</f>
        <v>0.5016155000000001</v>
      </c>
      <c r="S675" s="225">
        <v>0</v>
      </c>
      <c r="T675" s="226">
        <f>S675*H675</f>
        <v>0</v>
      </c>
      <c r="U675" s="42"/>
      <c r="V675" s="42"/>
      <c r="W675" s="42"/>
      <c r="X675" s="42"/>
      <c r="Y675" s="42"/>
      <c r="Z675" s="42"/>
      <c r="AA675" s="42"/>
      <c r="AB675" s="42"/>
      <c r="AC675" s="42"/>
      <c r="AD675" s="42"/>
      <c r="AE675" s="42"/>
      <c r="AR675" s="227" t="s">
        <v>189</v>
      </c>
      <c r="AT675" s="227" t="s">
        <v>184</v>
      </c>
      <c r="AU675" s="227" t="s">
        <v>86</v>
      </c>
      <c r="AY675" s="21" t="s">
        <v>182</v>
      </c>
      <c r="BE675" s="228">
        <f>IF(N675="základní",J675,0)</f>
        <v>0</v>
      </c>
      <c r="BF675" s="228">
        <f>IF(N675="snížená",J675,0)</f>
        <v>0</v>
      </c>
      <c r="BG675" s="228">
        <f>IF(N675="zákl. přenesená",J675,0)</f>
        <v>0</v>
      </c>
      <c r="BH675" s="228">
        <f>IF(N675="sníž. přenesená",J675,0)</f>
        <v>0</v>
      </c>
      <c r="BI675" s="228">
        <f>IF(N675="nulová",J675,0)</f>
        <v>0</v>
      </c>
      <c r="BJ675" s="21" t="s">
        <v>83</v>
      </c>
      <c r="BK675" s="228">
        <f>ROUND(I675*H675,2)</f>
        <v>0</v>
      </c>
      <c r="BL675" s="21" t="s">
        <v>189</v>
      </c>
      <c r="BM675" s="227" t="s">
        <v>1115</v>
      </c>
    </row>
    <row r="676" s="2" customFormat="1">
      <c r="A676" s="42"/>
      <c r="B676" s="43"/>
      <c r="C676" s="44"/>
      <c r="D676" s="229" t="s">
        <v>191</v>
      </c>
      <c r="E676" s="44"/>
      <c r="F676" s="230" t="s">
        <v>1116</v>
      </c>
      <c r="G676" s="44"/>
      <c r="H676" s="44"/>
      <c r="I676" s="231"/>
      <c r="J676" s="44"/>
      <c r="K676" s="44"/>
      <c r="L676" s="48"/>
      <c r="M676" s="232"/>
      <c r="N676" s="233"/>
      <c r="O676" s="88"/>
      <c r="P676" s="88"/>
      <c r="Q676" s="88"/>
      <c r="R676" s="88"/>
      <c r="S676" s="88"/>
      <c r="T676" s="89"/>
      <c r="U676" s="42"/>
      <c r="V676" s="42"/>
      <c r="W676" s="42"/>
      <c r="X676" s="42"/>
      <c r="Y676" s="42"/>
      <c r="Z676" s="42"/>
      <c r="AA676" s="42"/>
      <c r="AB676" s="42"/>
      <c r="AC676" s="42"/>
      <c r="AD676" s="42"/>
      <c r="AE676" s="42"/>
      <c r="AT676" s="21" t="s">
        <v>191</v>
      </c>
      <c r="AU676" s="21" t="s">
        <v>86</v>
      </c>
    </row>
    <row r="677" s="13" customFormat="1">
      <c r="A677" s="13"/>
      <c r="B677" s="234"/>
      <c r="C677" s="235"/>
      <c r="D677" s="236" t="s">
        <v>193</v>
      </c>
      <c r="E677" s="237" t="s">
        <v>19</v>
      </c>
      <c r="F677" s="238" t="s">
        <v>1117</v>
      </c>
      <c r="G677" s="235"/>
      <c r="H677" s="239">
        <v>3.8900000000000001</v>
      </c>
      <c r="I677" s="240"/>
      <c r="J677" s="235"/>
      <c r="K677" s="235"/>
      <c r="L677" s="241"/>
      <c r="M677" s="242"/>
      <c r="N677" s="243"/>
      <c r="O677" s="243"/>
      <c r="P677" s="243"/>
      <c r="Q677" s="243"/>
      <c r="R677" s="243"/>
      <c r="S677" s="243"/>
      <c r="T677" s="244"/>
      <c r="U677" s="13"/>
      <c r="V677" s="13"/>
      <c r="W677" s="13"/>
      <c r="X677" s="13"/>
      <c r="Y677" s="13"/>
      <c r="Z677" s="13"/>
      <c r="AA677" s="13"/>
      <c r="AB677" s="13"/>
      <c r="AC677" s="13"/>
      <c r="AD677" s="13"/>
      <c r="AE677" s="13"/>
      <c r="AT677" s="245" t="s">
        <v>193</v>
      </c>
      <c r="AU677" s="245" t="s">
        <v>86</v>
      </c>
      <c r="AV677" s="13" t="s">
        <v>86</v>
      </c>
      <c r="AW677" s="13" t="s">
        <v>37</v>
      </c>
      <c r="AX677" s="13" t="s">
        <v>83</v>
      </c>
      <c r="AY677" s="245" t="s">
        <v>182</v>
      </c>
    </row>
    <row r="678" s="12" customFormat="1" ht="22.8" customHeight="1">
      <c r="A678" s="12"/>
      <c r="B678" s="200"/>
      <c r="C678" s="201"/>
      <c r="D678" s="202" t="s">
        <v>75</v>
      </c>
      <c r="E678" s="214" t="s">
        <v>249</v>
      </c>
      <c r="F678" s="214" t="s">
        <v>1118</v>
      </c>
      <c r="G678" s="201"/>
      <c r="H678" s="201"/>
      <c r="I678" s="204"/>
      <c r="J678" s="215">
        <f>BK678</f>
        <v>0</v>
      </c>
      <c r="K678" s="201"/>
      <c r="L678" s="206"/>
      <c r="M678" s="207"/>
      <c r="N678" s="208"/>
      <c r="O678" s="208"/>
      <c r="P678" s="209">
        <f>SUM(P679:P1046)</f>
        <v>0</v>
      </c>
      <c r="Q678" s="208"/>
      <c r="R678" s="209">
        <f>SUM(R679:R1046)</f>
        <v>106.40551435999998</v>
      </c>
      <c r="S678" s="208"/>
      <c r="T678" s="210">
        <f>SUM(T679:T1046)</f>
        <v>124.20380400000002</v>
      </c>
      <c r="U678" s="12"/>
      <c r="V678" s="12"/>
      <c r="W678" s="12"/>
      <c r="X678" s="12"/>
      <c r="Y678" s="12"/>
      <c r="Z678" s="12"/>
      <c r="AA678" s="12"/>
      <c r="AB678" s="12"/>
      <c r="AC678" s="12"/>
      <c r="AD678" s="12"/>
      <c r="AE678" s="12"/>
      <c r="AR678" s="211" t="s">
        <v>83</v>
      </c>
      <c r="AT678" s="212" t="s">
        <v>75</v>
      </c>
      <c r="AU678" s="212" t="s">
        <v>83</v>
      </c>
      <c r="AY678" s="211" t="s">
        <v>182</v>
      </c>
      <c r="BK678" s="213">
        <f>SUM(BK679:BK1046)</f>
        <v>0</v>
      </c>
    </row>
    <row r="679" s="2" customFormat="1" ht="24.15" customHeight="1">
      <c r="A679" s="42"/>
      <c r="B679" s="43"/>
      <c r="C679" s="216" t="s">
        <v>1119</v>
      </c>
      <c r="D679" s="216" t="s">
        <v>184</v>
      </c>
      <c r="E679" s="217" t="s">
        <v>1120</v>
      </c>
      <c r="F679" s="218" t="s">
        <v>1121</v>
      </c>
      <c r="G679" s="219" t="s">
        <v>206</v>
      </c>
      <c r="H679" s="220">
        <v>854.75199999999995</v>
      </c>
      <c r="I679" s="221"/>
      <c r="J679" s="222">
        <f>ROUND(I679*H679,2)</f>
        <v>0</v>
      </c>
      <c r="K679" s="218" t="s">
        <v>188</v>
      </c>
      <c r="L679" s="48"/>
      <c r="M679" s="223" t="s">
        <v>19</v>
      </c>
      <c r="N679" s="224" t="s">
        <v>47</v>
      </c>
      <c r="O679" s="88"/>
      <c r="P679" s="225">
        <f>O679*H679</f>
        <v>0</v>
      </c>
      <c r="Q679" s="225">
        <v>0</v>
      </c>
      <c r="R679" s="225">
        <f>Q679*H679</f>
        <v>0</v>
      </c>
      <c r="S679" s="225">
        <v>0</v>
      </c>
      <c r="T679" s="226">
        <f>S679*H679</f>
        <v>0</v>
      </c>
      <c r="U679" s="42"/>
      <c r="V679" s="42"/>
      <c r="W679" s="42"/>
      <c r="X679" s="42"/>
      <c r="Y679" s="42"/>
      <c r="Z679" s="42"/>
      <c r="AA679" s="42"/>
      <c r="AB679" s="42"/>
      <c r="AC679" s="42"/>
      <c r="AD679" s="42"/>
      <c r="AE679" s="42"/>
      <c r="AR679" s="227" t="s">
        <v>189</v>
      </c>
      <c r="AT679" s="227" t="s">
        <v>184</v>
      </c>
      <c r="AU679" s="227" t="s">
        <v>86</v>
      </c>
      <c r="AY679" s="21" t="s">
        <v>182</v>
      </c>
      <c r="BE679" s="228">
        <f>IF(N679="základní",J679,0)</f>
        <v>0</v>
      </c>
      <c r="BF679" s="228">
        <f>IF(N679="snížená",J679,0)</f>
        <v>0</v>
      </c>
      <c r="BG679" s="228">
        <f>IF(N679="zákl. přenesená",J679,0)</f>
        <v>0</v>
      </c>
      <c r="BH679" s="228">
        <f>IF(N679="sníž. přenesená",J679,0)</f>
        <v>0</v>
      </c>
      <c r="BI679" s="228">
        <f>IF(N679="nulová",J679,0)</f>
        <v>0</v>
      </c>
      <c r="BJ679" s="21" t="s">
        <v>83</v>
      </c>
      <c r="BK679" s="228">
        <f>ROUND(I679*H679,2)</f>
        <v>0</v>
      </c>
      <c r="BL679" s="21" t="s">
        <v>189</v>
      </c>
      <c r="BM679" s="227" t="s">
        <v>1122</v>
      </c>
    </row>
    <row r="680" s="2" customFormat="1">
      <c r="A680" s="42"/>
      <c r="B680" s="43"/>
      <c r="C680" s="44"/>
      <c r="D680" s="229" t="s">
        <v>191</v>
      </c>
      <c r="E680" s="44"/>
      <c r="F680" s="230" t="s">
        <v>1123</v>
      </c>
      <c r="G680" s="44"/>
      <c r="H680" s="44"/>
      <c r="I680" s="231"/>
      <c r="J680" s="44"/>
      <c r="K680" s="44"/>
      <c r="L680" s="48"/>
      <c r="M680" s="232"/>
      <c r="N680" s="233"/>
      <c r="O680" s="88"/>
      <c r="P680" s="88"/>
      <c r="Q680" s="88"/>
      <c r="R680" s="88"/>
      <c r="S680" s="88"/>
      <c r="T680" s="89"/>
      <c r="U680" s="42"/>
      <c r="V680" s="42"/>
      <c r="W680" s="42"/>
      <c r="X680" s="42"/>
      <c r="Y680" s="42"/>
      <c r="Z680" s="42"/>
      <c r="AA680" s="42"/>
      <c r="AB680" s="42"/>
      <c r="AC680" s="42"/>
      <c r="AD680" s="42"/>
      <c r="AE680" s="42"/>
      <c r="AT680" s="21" t="s">
        <v>191</v>
      </c>
      <c r="AU680" s="21" t="s">
        <v>86</v>
      </c>
    </row>
    <row r="681" s="13" customFormat="1">
      <c r="A681" s="13"/>
      <c r="B681" s="234"/>
      <c r="C681" s="235"/>
      <c r="D681" s="236" t="s">
        <v>193</v>
      </c>
      <c r="E681" s="237" t="s">
        <v>19</v>
      </c>
      <c r="F681" s="238" t="s">
        <v>1124</v>
      </c>
      <c r="G681" s="235"/>
      <c r="H681" s="239">
        <v>854.75199999999995</v>
      </c>
      <c r="I681" s="240"/>
      <c r="J681" s="235"/>
      <c r="K681" s="235"/>
      <c r="L681" s="241"/>
      <c r="M681" s="242"/>
      <c r="N681" s="243"/>
      <c r="O681" s="243"/>
      <c r="P681" s="243"/>
      <c r="Q681" s="243"/>
      <c r="R681" s="243"/>
      <c r="S681" s="243"/>
      <c r="T681" s="244"/>
      <c r="U681" s="13"/>
      <c r="V681" s="13"/>
      <c r="W681" s="13"/>
      <c r="X681" s="13"/>
      <c r="Y681" s="13"/>
      <c r="Z681" s="13"/>
      <c r="AA681" s="13"/>
      <c r="AB681" s="13"/>
      <c r="AC681" s="13"/>
      <c r="AD681" s="13"/>
      <c r="AE681" s="13"/>
      <c r="AT681" s="245" t="s">
        <v>193</v>
      </c>
      <c r="AU681" s="245" t="s">
        <v>86</v>
      </c>
      <c r="AV681" s="13" t="s">
        <v>86</v>
      </c>
      <c r="AW681" s="13" t="s">
        <v>37</v>
      </c>
      <c r="AX681" s="13" t="s">
        <v>83</v>
      </c>
      <c r="AY681" s="245" t="s">
        <v>182</v>
      </c>
    </row>
    <row r="682" s="2" customFormat="1" ht="24.15" customHeight="1">
      <c r="A682" s="42"/>
      <c r="B682" s="43"/>
      <c r="C682" s="216" t="s">
        <v>1125</v>
      </c>
      <c r="D682" s="216" t="s">
        <v>184</v>
      </c>
      <c r="E682" s="217" t="s">
        <v>1126</v>
      </c>
      <c r="F682" s="218" t="s">
        <v>1127</v>
      </c>
      <c r="G682" s="219" t="s">
        <v>206</v>
      </c>
      <c r="H682" s="220">
        <v>854.75199999999995</v>
      </c>
      <c r="I682" s="221"/>
      <c r="J682" s="222">
        <f>ROUND(I682*H682,2)</f>
        <v>0</v>
      </c>
      <c r="K682" s="218" t="s">
        <v>188</v>
      </c>
      <c r="L682" s="48"/>
      <c r="M682" s="223" t="s">
        <v>19</v>
      </c>
      <c r="N682" s="224" t="s">
        <v>47</v>
      </c>
      <c r="O682" s="88"/>
      <c r="P682" s="225">
        <f>O682*H682</f>
        <v>0</v>
      </c>
      <c r="Q682" s="225">
        <v>0</v>
      </c>
      <c r="R682" s="225">
        <f>Q682*H682</f>
        <v>0</v>
      </c>
      <c r="S682" s="225">
        <v>0</v>
      </c>
      <c r="T682" s="226">
        <f>S682*H682</f>
        <v>0</v>
      </c>
      <c r="U682" s="42"/>
      <c r="V682" s="42"/>
      <c r="W682" s="42"/>
      <c r="X682" s="42"/>
      <c r="Y682" s="42"/>
      <c r="Z682" s="42"/>
      <c r="AA682" s="42"/>
      <c r="AB682" s="42"/>
      <c r="AC682" s="42"/>
      <c r="AD682" s="42"/>
      <c r="AE682" s="42"/>
      <c r="AR682" s="227" t="s">
        <v>189</v>
      </c>
      <c r="AT682" s="227" t="s">
        <v>184</v>
      </c>
      <c r="AU682" s="227" t="s">
        <v>86</v>
      </c>
      <c r="AY682" s="21" t="s">
        <v>182</v>
      </c>
      <c r="BE682" s="228">
        <f>IF(N682="základní",J682,0)</f>
        <v>0</v>
      </c>
      <c r="BF682" s="228">
        <f>IF(N682="snížená",J682,0)</f>
        <v>0</v>
      </c>
      <c r="BG682" s="228">
        <f>IF(N682="zákl. přenesená",J682,0)</f>
        <v>0</v>
      </c>
      <c r="BH682" s="228">
        <f>IF(N682="sníž. přenesená",J682,0)</f>
        <v>0</v>
      </c>
      <c r="BI682" s="228">
        <f>IF(N682="nulová",J682,0)</f>
        <v>0</v>
      </c>
      <c r="BJ682" s="21" t="s">
        <v>83</v>
      </c>
      <c r="BK682" s="228">
        <f>ROUND(I682*H682,2)</f>
        <v>0</v>
      </c>
      <c r="BL682" s="21" t="s">
        <v>189</v>
      </c>
      <c r="BM682" s="227" t="s">
        <v>1128</v>
      </c>
    </row>
    <row r="683" s="2" customFormat="1">
      <c r="A683" s="42"/>
      <c r="B683" s="43"/>
      <c r="C683" s="44"/>
      <c r="D683" s="229" t="s">
        <v>191</v>
      </c>
      <c r="E683" s="44"/>
      <c r="F683" s="230" t="s">
        <v>1129</v>
      </c>
      <c r="G683" s="44"/>
      <c r="H683" s="44"/>
      <c r="I683" s="231"/>
      <c r="J683" s="44"/>
      <c r="K683" s="44"/>
      <c r="L683" s="48"/>
      <c r="M683" s="232"/>
      <c r="N683" s="233"/>
      <c r="O683" s="88"/>
      <c r="P683" s="88"/>
      <c r="Q683" s="88"/>
      <c r="R683" s="88"/>
      <c r="S683" s="88"/>
      <c r="T683" s="89"/>
      <c r="U683" s="42"/>
      <c r="V683" s="42"/>
      <c r="W683" s="42"/>
      <c r="X683" s="42"/>
      <c r="Y683" s="42"/>
      <c r="Z683" s="42"/>
      <c r="AA683" s="42"/>
      <c r="AB683" s="42"/>
      <c r="AC683" s="42"/>
      <c r="AD683" s="42"/>
      <c r="AE683" s="42"/>
      <c r="AT683" s="21" t="s">
        <v>191</v>
      </c>
      <c r="AU683" s="21" t="s">
        <v>86</v>
      </c>
    </row>
    <row r="684" s="13" customFormat="1">
      <c r="A684" s="13"/>
      <c r="B684" s="234"/>
      <c r="C684" s="235"/>
      <c r="D684" s="236" t="s">
        <v>193</v>
      </c>
      <c r="E684" s="237" t="s">
        <v>19</v>
      </c>
      <c r="F684" s="238" t="s">
        <v>1124</v>
      </c>
      <c r="G684" s="235"/>
      <c r="H684" s="239">
        <v>854.75199999999995</v>
      </c>
      <c r="I684" s="240"/>
      <c r="J684" s="235"/>
      <c r="K684" s="235"/>
      <c r="L684" s="241"/>
      <c r="M684" s="242"/>
      <c r="N684" s="243"/>
      <c r="O684" s="243"/>
      <c r="P684" s="243"/>
      <c r="Q684" s="243"/>
      <c r="R684" s="243"/>
      <c r="S684" s="243"/>
      <c r="T684" s="244"/>
      <c r="U684" s="13"/>
      <c r="V684" s="13"/>
      <c r="W684" s="13"/>
      <c r="X684" s="13"/>
      <c r="Y684" s="13"/>
      <c r="Z684" s="13"/>
      <c r="AA684" s="13"/>
      <c r="AB684" s="13"/>
      <c r="AC684" s="13"/>
      <c r="AD684" s="13"/>
      <c r="AE684" s="13"/>
      <c r="AT684" s="245" t="s">
        <v>193</v>
      </c>
      <c r="AU684" s="245" t="s">
        <v>86</v>
      </c>
      <c r="AV684" s="13" t="s">
        <v>86</v>
      </c>
      <c r="AW684" s="13" t="s">
        <v>37</v>
      </c>
      <c r="AX684" s="13" t="s">
        <v>83</v>
      </c>
      <c r="AY684" s="245" t="s">
        <v>182</v>
      </c>
    </row>
    <row r="685" s="2" customFormat="1" ht="24.15" customHeight="1">
      <c r="A685" s="42"/>
      <c r="B685" s="43"/>
      <c r="C685" s="216" t="s">
        <v>1130</v>
      </c>
      <c r="D685" s="216" t="s">
        <v>184</v>
      </c>
      <c r="E685" s="217" t="s">
        <v>1131</v>
      </c>
      <c r="F685" s="218" t="s">
        <v>1132</v>
      </c>
      <c r="G685" s="219" t="s">
        <v>560</v>
      </c>
      <c r="H685" s="220">
        <v>34.799999999999997</v>
      </c>
      <c r="I685" s="221"/>
      <c r="J685" s="222">
        <f>ROUND(I685*H685,2)</f>
        <v>0</v>
      </c>
      <c r="K685" s="218" t="s">
        <v>188</v>
      </c>
      <c r="L685" s="48"/>
      <c r="M685" s="223" t="s">
        <v>19</v>
      </c>
      <c r="N685" s="224" t="s">
        <v>47</v>
      </c>
      <c r="O685" s="88"/>
      <c r="P685" s="225">
        <f>O685*H685</f>
        <v>0</v>
      </c>
      <c r="Q685" s="225">
        <v>0.13095999999999999</v>
      </c>
      <c r="R685" s="225">
        <f>Q685*H685</f>
        <v>4.5574079999999997</v>
      </c>
      <c r="S685" s="225">
        <v>0</v>
      </c>
      <c r="T685" s="226">
        <f>S685*H685</f>
        <v>0</v>
      </c>
      <c r="U685" s="42"/>
      <c r="V685" s="42"/>
      <c r="W685" s="42"/>
      <c r="X685" s="42"/>
      <c r="Y685" s="42"/>
      <c r="Z685" s="42"/>
      <c r="AA685" s="42"/>
      <c r="AB685" s="42"/>
      <c r="AC685" s="42"/>
      <c r="AD685" s="42"/>
      <c r="AE685" s="42"/>
      <c r="AR685" s="227" t="s">
        <v>189</v>
      </c>
      <c r="AT685" s="227" t="s">
        <v>184</v>
      </c>
      <c r="AU685" s="227" t="s">
        <v>86</v>
      </c>
      <c r="AY685" s="21" t="s">
        <v>182</v>
      </c>
      <c r="BE685" s="228">
        <f>IF(N685="základní",J685,0)</f>
        <v>0</v>
      </c>
      <c r="BF685" s="228">
        <f>IF(N685="snížená",J685,0)</f>
        <v>0</v>
      </c>
      <c r="BG685" s="228">
        <f>IF(N685="zákl. přenesená",J685,0)</f>
        <v>0</v>
      </c>
      <c r="BH685" s="228">
        <f>IF(N685="sníž. přenesená",J685,0)</f>
        <v>0</v>
      </c>
      <c r="BI685" s="228">
        <f>IF(N685="nulová",J685,0)</f>
        <v>0</v>
      </c>
      <c r="BJ685" s="21" t="s">
        <v>83</v>
      </c>
      <c r="BK685" s="228">
        <f>ROUND(I685*H685,2)</f>
        <v>0</v>
      </c>
      <c r="BL685" s="21" t="s">
        <v>189</v>
      </c>
      <c r="BM685" s="227" t="s">
        <v>1133</v>
      </c>
    </row>
    <row r="686" s="2" customFormat="1">
      <c r="A686" s="42"/>
      <c r="B686" s="43"/>
      <c r="C686" s="44"/>
      <c r="D686" s="229" t="s">
        <v>191</v>
      </c>
      <c r="E686" s="44"/>
      <c r="F686" s="230" t="s">
        <v>1134</v>
      </c>
      <c r="G686" s="44"/>
      <c r="H686" s="44"/>
      <c r="I686" s="231"/>
      <c r="J686" s="44"/>
      <c r="K686" s="44"/>
      <c r="L686" s="48"/>
      <c r="M686" s="232"/>
      <c r="N686" s="233"/>
      <c r="O686" s="88"/>
      <c r="P686" s="88"/>
      <c r="Q686" s="88"/>
      <c r="R686" s="88"/>
      <c r="S686" s="88"/>
      <c r="T686" s="89"/>
      <c r="U686" s="42"/>
      <c r="V686" s="42"/>
      <c r="W686" s="42"/>
      <c r="X686" s="42"/>
      <c r="Y686" s="42"/>
      <c r="Z686" s="42"/>
      <c r="AA686" s="42"/>
      <c r="AB686" s="42"/>
      <c r="AC686" s="42"/>
      <c r="AD686" s="42"/>
      <c r="AE686" s="42"/>
      <c r="AT686" s="21" t="s">
        <v>191</v>
      </c>
      <c r="AU686" s="21" t="s">
        <v>86</v>
      </c>
    </row>
    <row r="687" s="13" customFormat="1">
      <c r="A687" s="13"/>
      <c r="B687" s="234"/>
      <c r="C687" s="235"/>
      <c r="D687" s="236" t="s">
        <v>193</v>
      </c>
      <c r="E687" s="237" t="s">
        <v>19</v>
      </c>
      <c r="F687" s="238" t="s">
        <v>1135</v>
      </c>
      <c r="G687" s="235"/>
      <c r="H687" s="239">
        <v>34.799999999999997</v>
      </c>
      <c r="I687" s="240"/>
      <c r="J687" s="235"/>
      <c r="K687" s="235"/>
      <c r="L687" s="241"/>
      <c r="M687" s="242"/>
      <c r="N687" s="243"/>
      <c r="O687" s="243"/>
      <c r="P687" s="243"/>
      <c r="Q687" s="243"/>
      <c r="R687" s="243"/>
      <c r="S687" s="243"/>
      <c r="T687" s="244"/>
      <c r="U687" s="13"/>
      <c r="V687" s="13"/>
      <c r="W687" s="13"/>
      <c r="X687" s="13"/>
      <c r="Y687" s="13"/>
      <c r="Z687" s="13"/>
      <c r="AA687" s="13"/>
      <c r="AB687" s="13"/>
      <c r="AC687" s="13"/>
      <c r="AD687" s="13"/>
      <c r="AE687" s="13"/>
      <c r="AT687" s="245" t="s">
        <v>193</v>
      </c>
      <c r="AU687" s="245" t="s">
        <v>86</v>
      </c>
      <c r="AV687" s="13" t="s">
        <v>86</v>
      </c>
      <c r="AW687" s="13" t="s">
        <v>37</v>
      </c>
      <c r="AX687" s="13" t="s">
        <v>83</v>
      </c>
      <c r="AY687" s="245" t="s">
        <v>182</v>
      </c>
    </row>
    <row r="688" s="2" customFormat="1" ht="21.75" customHeight="1">
      <c r="A688" s="42"/>
      <c r="B688" s="43"/>
      <c r="C688" s="267" t="s">
        <v>1136</v>
      </c>
      <c r="D688" s="267" t="s">
        <v>349</v>
      </c>
      <c r="E688" s="268" t="s">
        <v>1137</v>
      </c>
      <c r="F688" s="269" t="s">
        <v>1138</v>
      </c>
      <c r="G688" s="270" t="s">
        <v>598</v>
      </c>
      <c r="H688" s="271">
        <v>174</v>
      </c>
      <c r="I688" s="272"/>
      <c r="J688" s="273">
        <f>ROUND(I688*H688,2)</f>
        <v>0</v>
      </c>
      <c r="K688" s="269" t="s">
        <v>19</v>
      </c>
      <c r="L688" s="274"/>
      <c r="M688" s="275" t="s">
        <v>19</v>
      </c>
      <c r="N688" s="276" t="s">
        <v>47</v>
      </c>
      <c r="O688" s="88"/>
      <c r="P688" s="225">
        <f>O688*H688</f>
        <v>0</v>
      </c>
      <c r="Q688" s="225">
        <v>0.0080999999999999996</v>
      </c>
      <c r="R688" s="225">
        <f>Q688*H688</f>
        <v>1.4094</v>
      </c>
      <c r="S688" s="225">
        <v>0</v>
      </c>
      <c r="T688" s="226">
        <f>S688*H688</f>
        <v>0</v>
      </c>
      <c r="U688" s="42"/>
      <c r="V688" s="42"/>
      <c r="W688" s="42"/>
      <c r="X688" s="42"/>
      <c r="Y688" s="42"/>
      <c r="Z688" s="42"/>
      <c r="AA688" s="42"/>
      <c r="AB688" s="42"/>
      <c r="AC688" s="42"/>
      <c r="AD688" s="42"/>
      <c r="AE688" s="42"/>
      <c r="AR688" s="227" t="s">
        <v>243</v>
      </c>
      <c r="AT688" s="227" t="s">
        <v>349</v>
      </c>
      <c r="AU688" s="227" t="s">
        <v>86</v>
      </c>
      <c r="AY688" s="21" t="s">
        <v>182</v>
      </c>
      <c r="BE688" s="228">
        <f>IF(N688="základní",J688,0)</f>
        <v>0</v>
      </c>
      <c r="BF688" s="228">
        <f>IF(N688="snížená",J688,0)</f>
        <v>0</v>
      </c>
      <c r="BG688" s="228">
        <f>IF(N688="zákl. přenesená",J688,0)</f>
        <v>0</v>
      </c>
      <c r="BH688" s="228">
        <f>IF(N688="sníž. přenesená",J688,0)</f>
        <v>0</v>
      </c>
      <c r="BI688" s="228">
        <f>IF(N688="nulová",J688,0)</f>
        <v>0</v>
      </c>
      <c r="BJ688" s="21" t="s">
        <v>83</v>
      </c>
      <c r="BK688" s="228">
        <f>ROUND(I688*H688,2)</f>
        <v>0</v>
      </c>
      <c r="BL688" s="21" t="s">
        <v>189</v>
      </c>
      <c r="BM688" s="227" t="s">
        <v>1139</v>
      </c>
    </row>
    <row r="689" s="13" customFormat="1">
      <c r="A689" s="13"/>
      <c r="B689" s="234"/>
      <c r="C689" s="235"/>
      <c r="D689" s="236" t="s">
        <v>193</v>
      </c>
      <c r="E689" s="237" t="s">
        <v>19</v>
      </c>
      <c r="F689" s="238" t="s">
        <v>1140</v>
      </c>
      <c r="G689" s="235"/>
      <c r="H689" s="239">
        <v>174</v>
      </c>
      <c r="I689" s="240"/>
      <c r="J689" s="235"/>
      <c r="K689" s="235"/>
      <c r="L689" s="241"/>
      <c r="M689" s="242"/>
      <c r="N689" s="243"/>
      <c r="O689" s="243"/>
      <c r="P689" s="243"/>
      <c r="Q689" s="243"/>
      <c r="R689" s="243"/>
      <c r="S689" s="243"/>
      <c r="T689" s="244"/>
      <c r="U689" s="13"/>
      <c r="V689" s="13"/>
      <c r="W689" s="13"/>
      <c r="X689" s="13"/>
      <c r="Y689" s="13"/>
      <c r="Z689" s="13"/>
      <c r="AA689" s="13"/>
      <c r="AB689" s="13"/>
      <c r="AC689" s="13"/>
      <c r="AD689" s="13"/>
      <c r="AE689" s="13"/>
      <c r="AT689" s="245" t="s">
        <v>193</v>
      </c>
      <c r="AU689" s="245" t="s">
        <v>86</v>
      </c>
      <c r="AV689" s="13" t="s">
        <v>86</v>
      </c>
      <c r="AW689" s="13" t="s">
        <v>37</v>
      </c>
      <c r="AX689" s="13" t="s">
        <v>83</v>
      </c>
      <c r="AY689" s="245" t="s">
        <v>182</v>
      </c>
    </row>
    <row r="690" s="2" customFormat="1" ht="21.75" customHeight="1">
      <c r="A690" s="42"/>
      <c r="B690" s="43"/>
      <c r="C690" s="216" t="s">
        <v>1141</v>
      </c>
      <c r="D690" s="216" t="s">
        <v>184</v>
      </c>
      <c r="E690" s="217" t="s">
        <v>1142</v>
      </c>
      <c r="F690" s="218" t="s">
        <v>1143</v>
      </c>
      <c r="G690" s="219" t="s">
        <v>598</v>
      </c>
      <c r="H690" s="220">
        <v>11</v>
      </c>
      <c r="I690" s="221"/>
      <c r="J690" s="222">
        <f>ROUND(I690*H690,2)</f>
        <v>0</v>
      </c>
      <c r="K690" s="218" t="s">
        <v>19</v>
      </c>
      <c r="L690" s="48"/>
      <c r="M690" s="223" t="s">
        <v>19</v>
      </c>
      <c r="N690" s="224" t="s">
        <v>47</v>
      </c>
      <c r="O690" s="88"/>
      <c r="P690" s="225">
        <f>O690*H690</f>
        <v>0</v>
      </c>
      <c r="Q690" s="225">
        <v>0.0050000000000000001</v>
      </c>
      <c r="R690" s="225">
        <f>Q690*H690</f>
        <v>0.055</v>
      </c>
      <c r="S690" s="225">
        <v>0</v>
      </c>
      <c r="T690" s="226">
        <f>S690*H690</f>
        <v>0</v>
      </c>
      <c r="U690" s="42"/>
      <c r="V690" s="42"/>
      <c r="W690" s="42"/>
      <c r="X690" s="42"/>
      <c r="Y690" s="42"/>
      <c r="Z690" s="42"/>
      <c r="AA690" s="42"/>
      <c r="AB690" s="42"/>
      <c r="AC690" s="42"/>
      <c r="AD690" s="42"/>
      <c r="AE690" s="42"/>
      <c r="AR690" s="227" t="s">
        <v>189</v>
      </c>
      <c r="AT690" s="227" t="s">
        <v>184</v>
      </c>
      <c r="AU690" s="227" t="s">
        <v>86</v>
      </c>
      <c r="AY690" s="21" t="s">
        <v>182</v>
      </c>
      <c r="BE690" s="228">
        <f>IF(N690="základní",J690,0)</f>
        <v>0</v>
      </c>
      <c r="BF690" s="228">
        <f>IF(N690="snížená",J690,0)</f>
        <v>0</v>
      </c>
      <c r="BG690" s="228">
        <f>IF(N690="zákl. přenesená",J690,0)</f>
        <v>0</v>
      </c>
      <c r="BH690" s="228">
        <f>IF(N690="sníž. přenesená",J690,0)</f>
        <v>0</v>
      </c>
      <c r="BI690" s="228">
        <f>IF(N690="nulová",J690,0)</f>
        <v>0</v>
      </c>
      <c r="BJ690" s="21" t="s">
        <v>83</v>
      </c>
      <c r="BK690" s="228">
        <f>ROUND(I690*H690,2)</f>
        <v>0</v>
      </c>
      <c r="BL690" s="21" t="s">
        <v>189</v>
      </c>
      <c r="BM690" s="227" t="s">
        <v>1144</v>
      </c>
    </row>
    <row r="691" s="13" customFormat="1">
      <c r="A691" s="13"/>
      <c r="B691" s="234"/>
      <c r="C691" s="235"/>
      <c r="D691" s="236" t="s">
        <v>193</v>
      </c>
      <c r="E691" s="237" t="s">
        <v>19</v>
      </c>
      <c r="F691" s="238" t="s">
        <v>1145</v>
      </c>
      <c r="G691" s="235"/>
      <c r="H691" s="239">
        <v>11</v>
      </c>
      <c r="I691" s="240"/>
      <c r="J691" s="235"/>
      <c r="K691" s="235"/>
      <c r="L691" s="241"/>
      <c r="M691" s="242"/>
      <c r="N691" s="243"/>
      <c r="O691" s="243"/>
      <c r="P691" s="243"/>
      <c r="Q691" s="243"/>
      <c r="R691" s="243"/>
      <c r="S691" s="243"/>
      <c r="T691" s="244"/>
      <c r="U691" s="13"/>
      <c r="V691" s="13"/>
      <c r="W691" s="13"/>
      <c r="X691" s="13"/>
      <c r="Y691" s="13"/>
      <c r="Z691" s="13"/>
      <c r="AA691" s="13"/>
      <c r="AB691" s="13"/>
      <c r="AC691" s="13"/>
      <c r="AD691" s="13"/>
      <c r="AE691" s="13"/>
      <c r="AT691" s="245" t="s">
        <v>193</v>
      </c>
      <c r="AU691" s="245" t="s">
        <v>86</v>
      </c>
      <c r="AV691" s="13" t="s">
        <v>86</v>
      </c>
      <c r="AW691" s="13" t="s">
        <v>37</v>
      </c>
      <c r="AX691" s="13" t="s">
        <v>83</v>
      </c>
      <c r="AY691" s="245" t="s">
        <v>182</v>
      </c>
    </row>
    <row r="692" s="2" customFormat="1" ht="16.5" customHeight="1">
      <c r="A692" s="42"/>
      <c r="B692" s="43"/>
      <c r="C692" s="216" t="s">
        <v>1146</v>
      </c>
      <c r="D692" s="216" t="s">
        <v>184</v>
      </c>
      <c r="E692" s="217" t="s">
        <v>1147</v>
      </c>
      <c r="F692" s="218" t="s">
        <v>1148</v>
      </c>
      <c r="G692" s="219" t="s">
        <v>206</v>
      </c>
      <c r="H692" s="220">
        <v>854.75199999999995</v>
      </c>
      <c r="I692" s="221"/>
      <c r="J692" s="222">
        <f>ROUND(I692*H692,2)</f>
        <v>0</v>
      </c>
      <c r="K692" s="218" t="s">
        <v>188</v>
      </c>
      <c r="L692" s="48"/>
      <c r="M692" s="223" t="s">
        <v>19</v>
      </c>
      <c r="N692" s="224" t="s">
        <v>47</v>
      </c>
      <c r="O692" s="88"/>
      <c r="P692" s="225">
        <f>O692*H692</f>
        <v>0</v>
      </c>
      <c r="Q692" s="225">
        <v>1.0000000000000001E-05</v>
      </c>
      <c r="R692" s="225">
        <f>Q692*H692</f>
        <v>0.0085475199999999994</v>
      </c>
      <c r="S692" s="225">
        <v>0</v>
      </c>
      <c r="T692" s="226">
        <f>S692*H692</f>
        <v>0</v>
      </c>
      <c r="U692" s="42"/>
      <c r="V692" s="42"/>
      <c r="W692" s="42"/>
      <c r="X692" s="42"/>
      <c r="Y692" s="42"/>
      <c r="Z692" s="42"/>
      <c r="AA692" s="42"/>
      <c r="AB692" s="42"/>
      <c r="AC692" s="42"/>
      <c r="AD692" s="42"/>
      <c r="AE692" s="42"/>
      <c r="AR692" s="227" t="s">
        <v>189</v>
      </c>
      <c r="AT692" s="227" t="s">
        <v>184</v>
      </c>
      <c r="AU692" s="227" t="s">
        <v>86</v>
      </c>
      <c r="AY692" s="21" t="s">
        <v>182</v>
      </c>
      <c r="BE692" s="228">
        <f>IF(N692="základní",J692,0)</f>
        <v>0</v>
      </c>
      <c r="BF692" s="228">
        <f>IF(N692="snížená",J692,0)</f>
        <v>0</v>
      </c>
      <c r="BG692" s="228">
        <f>IF(N692="zákl. přenesená",J692,0)</f>
        <v>0</v>
      </c>
      <c r="BH692" s="228">
        <f>IF(N692="sníž. přenesená",J692,0)</f>
        <v>0</v>
      </c>
      <c r="BI692" s="228">
        <f>IF(N692="nulová",J692,0)</f>
        <v>0</v>
      </c>
      <c r="BJ692" s="21" t="s">
        <v>83</v>
      </c>
      <c r="BK692" s="228">
        <f>ROUND(I692*H692,2)</f>
        <v>0</v>
      </c>
      <c r="BL692" s="21" t="s">
        <v>189</v>
      </c>
      <c r="BM692" s="227" t="s">
        <v>1149</v>
      </c>
    </row>
    <row r="693" s="2" customFormat="1">
      <c r="A693" s="42"/>
      <c r="B693" s="43"/>
      <c r="C693" s="44"/>
      <c r="D693" s="229" t="s">
        <v>191</v>
      </c>
      <c r="E693" s="44"/>
      <c r="F693" s="230" t="s">
        <v>1150</v>
      </c>
      <c r="G693" s="44"/>
      <c r="H693" s="44"/>
      <c r="I693" s="231"/>
      <c r="J693" s="44"/>
      <c r="K693" s="44"/>
      <c r="L693" s="48"/>
      <c r="M693" s="232"/>
      <c r="N693" s="233"/>
      <c r="O693" s="88"/>
      <c r="P693" s="88"/>
      <c r="Q693" s="88"/>
      <c r="R693" s="88"/>
      <c r="S693" s="88"/>
      <c r="T693" s="89"/>
      <c r="U693" s="42"/>
      <c r="V693" s="42"/>
      <c r="W693" s="42"/>
      <c r="X693" s="42"/>
      <c r="Y693" s="42"/>
      <c r="Z693" s="42"/>
      <c r="AA693" s="42"/>
      <c r="AB693" s="42"/>
      <c r="AC693" s="42"/>
      <c r="AD693" s="42"/>
      <c r="AE693" s="42"/>
      <c r="AT693" s="21" t="s">
        <v>191</v>
      </c>
      <c r="AU693" s="21" t="s">
        <v>86</v>
      </c>
    </row>
    <row r="694" s="13" customFormat="1">
      <c r="A694" s="13"/>
      <c r="B694" s="234"/>
      <c r="C694" s="235"/>
      <c r="D694" s="236" t="s">
        <v>193</v>
      </c>
      <c r="E694" s="237" t="s">
        <v>19</v>
      </c>
      <c r="F694" s="238" t="s">
        <v>1124</v>
      </c>
      <c r="G694" s="235"/>
      <c r="H694" s="239">
        <v>854.75199999999995</v>
      </c>
      <c r="I694" s="240"/>
      <c r="J694" s="235"/>
      <c r="K694" s="235"/>
      <c r="L694" s="241"/>
      <c r="M694" s="242"/>
      <c r="N694" s="243"/>
      <c r="O694" s="243"/>
      <c r="P694" s="243"/>
      <c r="Q694" s="243"/>
      <c r="R694" s="243"/>
      <c r="S694" s="243"/>
      <c r="T694" s="244"/>
      <c r="U694" s="13"/>
      <c r="V694" s="13"/>
      <c r="W694" s="13"/>
      <c r="X694" s="13"/>
      <c r="Y694" s="13"/>
      <c r="Z694" s="13"/>
      <c r="AA694" s="13"/>
      <c r="AB694" s="13"/>
      <c r="AC694" s="13"/>
      <c r="AD694" s="13"/>
      <c r="AE694" s="13"/>
      <c r="AT694" s="245" t="s">
        <v>193</v>
      </c>
      <c r="AU694" s="245" t="s">
        <v>86</v>
      </c>
      <c r="AV694" s="13" t="s">
        <v>86</v>
      </c>
      <c r="AW694" s="13" t="s">
        <v>37</v>
      </c>
      <c r="AX694" s="13" t="s">
        <v>83</v>
      </c>
      <c r="AY694" s="245" t="s">
        <v>182</v>
      </c>
    </row>
    <row r="695" s="2" customFormat="1" ht="24.15" customHeight="1">
      <c r="A695" s="42"/>
      <c r="B695" s="43"/>
      <c r="C695" s="216" t="s">
        <v>1151</v>
      </c>
      <c r="D695" s="216" t="s">
        <v>184</v>
      </c>
      <c r="E695" s="217" t="s">
        <v>1152</v>
      </c>
      <c r="F695" s="218" t="s">
        <v>1153</v>
      </c>
      <c r="G695" s="219" t="s">
        <v>1154</v>
      </c>
      <c r="H695" s="220">
        <v>2</v>
      </c>
      <c r="I695" s="221"/>
      <c r="J695" s="222">
        <f>ROUND(I695*H695,2)</f>
        <v>0</v>
      </c>
      <c r="K695" s="218" t="s">
        <v>19</v>
      </c>
      <c r="L695" s="48"/>
      <c r="M695" s="223" t="s">
        <v>19</v>
      </c>
      <c r="N695" s="224" t="s">
        <v>47</v>
      </c>
      <c r="O695" s="88"/>
      <c r="P695" s="225">
        <f>O695*H695</f>
        <v>0</v>
      </c>
      <c r="Q695" s="225">
        <v>0.050000000000000003</v>
      </c>
      <c r="R695" s="225">
        <f>Q695*H695</f>
        <v>0.10000000000000001</v>
      </c>
      <c r="S695" s="225">
        <v>0</v>
      </c>
      <c r="T695" s="226">
        <f>S695*H695</f>
        <v>0</v>
      </c>
      <c r="U695" s="42"/>
      <c r="V695" s="42"/>
      <c r="W695" s="42"/>
      <c r="X695" s="42"/>
      <c r="Y695" s="42"/>
      <c r="Z695" s="42"/>
      <c r="AA695" s="42"/>
      <c r="AB695" s="42"/>
      <c r="AC695" s="42"/>
      <c r="AD695" s="42"/>
      <c r="AE695" s="42"/>
      <c r="AR695" s="227" t="s">
        <v>189</v>
      </c>
      <c r="AT695" s="227" t="s">
        <v>184</v>
      </c>
      <c r="AU695" s="227" t="s">
        <v>86</v>
      </c>
      <c r="AY695" s="21" t="s">
        <v>182</v>
      </c>
      <c r="BE695" s="228">
        <f>IF(N695="základní",J695,0)</f>
        <v>0</v>
      </c>
      <c r="BF695" s="228">
        <f>IF(N695="snížená",J695,0)</f>
        <v>0</v>
      </c>
      <c r="BG695" s="228">
        <f>IF(N695="zákl. přenesená",J695,0)</f>
        <v>0</v>
      </c>
      <c r="BH695" s="228">
        <f>IF(N695="sníž. přenesená",J695,0)</f>
        <v>0</v>
      </c>
      <c r="BI695" s="228">
        <f>IF(N695="nulová",J695,0)</f>
        <v>0</v>
      </c>
      <c r="BJ695" s="21" t="s">
        <v>83</v>
      </c>
      <c r="BK695" s="228">
        <f>ROUND(I695*H695,2)</f>
        <v>0</v>
      </c>
      <c r="BL695" s="21" t="s">
        <v>189</v>
      </c>
      <c r="BM695" s="227" t="s">
        <v>1155</v>
      </c>
    </row>
    <row r="696" s="13" customFormat="1">
      <c r="A696" s="13"/>
      <c r="B696" s="234"/>
      <c r="C696" s="235"/>
      <c r="D696" s="236" t="s">
        <v>193</v>
      </c>
      <c r="E696" s="237" t="s">
        <v>19</v>
      </c>
      <c r="F696" s="238" t="s">
        <v>1156</v>
      </c>
      <c r="G696" s="235"/>
      <c r="H696" s="239">
        <v>2</v>
      </c>
      <c r="I696" s="240"/>
      <c r="J696" s="235"/>
      <c r="K696" s="235"/>
      <c r="L696" s="241"/>
      <c r="M696" s="242"/>
      <c r="N696" s="243"/>
      <c r="O696" s="243"/>
      <c r="P696" s="243"/>
      <c r="Q696" s="243"/>
      <c r="R696" s="243"/>
      <c r="S696" s="243"/>
      <c r="T696" s="244"/>
      <c r="U696" s="13"/>
      <c r="V696" s="13"/>
      <c r="W696" s="13"/>
      <c r="X696" s="13"/>
      <c r="Y696" s="13"/>
      <c r="Z696" s="13"/>
      <c r="AA696" s="13"/>
      <c r="AB696" s="13"/>
      <c r="AC696" s="13"/>
      <c r="AD696" s="13"/>
      <c r="AE696" s="13"/>
      <c r="AT696" s="245" t="s">
        <v>193</v>
      </c>
      <c r="AU696" s="245" t="s">
        <v>86</v>
      </c>
      <c r="AV696" s="13" t="s">
        <v>86</v>
      </c>
      <c r="AW696" s="13" t="s">
        <v>37</v>
      </c>
      <c r="AX696" s="13" t="s">
        <v>83</v>
      </c>
      <c r="AY696" s="245" t="s">
        <v>182</v>
      </c>
    </row>
    <row r="697" s="2" customFormat="1" ht="24.15" customHeight="1">
      <c r="A697" s="42"/>
      <c r="B697" s="43"/>
      <c r="C697" s="216" t="s">
        <v>1157</v>
      </c>
      <c r="D697" s="216" t="s">
        <v>184</v>
      </c>
      <c r="E697" s="217" t="s">
        <v>1158</v>
      </c>
      <c r="F697" s="218" t="s">
        <v>1159</v>
      </c>
      <c r="G697" s="219" t="s">
        <v>187</v>
      </c>
      <c r="H697" s="220">
        <v>30.75</v>
      </c>
      <c r="I697" s="221"/>
      <c r="J697" s="222">
        <f>ROUND(I697*H697,2)</f>
        <v>0</v>
      </c>
      <c r="K697" s="218" t="s">
        <v>188</v>
      </c>
      <c r="L697" s="48"/>
      <c r="M697" s="223" t="s">
        <v>19</v>
      </c>
      <c r="N697" s="224" t="s">
        <v>47</v>
      </c>
      <c r="O697" s="88"/>
      <c r="P697" s="225">
        <f>O697*H697</f>
        <v>0</v>
      </c>
      <c r="Q697" s="225">
        <v>0</v>
      </c>
      <c r="R697" s="225">
        <f>Q697*H697</f>
        <v>0</v>
      </c>
      <c r="S697" s="225">
        <v>0</v>
      </c>
      <c r="T697" s="226">
        <f>S697*H697</f>
        <v>0</v>
      </c>
      <c r="U697" s="42"/>
      <c r="V697" s="42"/>
      <c r="W697" s="42"/>
      <c r="X697" s="42"/>
      <c r="Y697" s="42"/>
      <c r="Z697" s="42"/>
      <c r="AA697" s="42"/>
      <c r="AB697" s="42"/>
      <c r="AC697" s="42"/>
      <c r="AD697" s="42"/>
      <c r="AE697" s="42"/>
      <c r="AR697" s="227" t="s">
        <v>189</v>
      </c>
      <c r="AT697" s="227" t="s">
        <v>184</v>
      </c>
      <c r="AU697" s="227" t="s">
        <v>86</v>
      </c>
      <c r="AY697" s="21" t="s">
        <v>182</v>
      </c>
      <c r="BE697" s="228">
        <f>IF(N697="základní",J697,0)</f>
        <v>0</v>
      </c>
      <c r="BF697" s="228">
        <f>IF(N697="snížená",J697,0)</f>
        <v>0</v>
      </c>
      <c r="BG697" s="228">
        <f>IF(N697="zákl. přenesená",J697,0)</f>
        <v>0</v>
      </c>
      <c r="BH697" s="228">
        <f>IF(N697="sníž. přenesená",J697,0)</f>
        <v>0</v>
      </c>
      <c r="BI697" s="228">
        <f>IF(N697="nulová",J697,0)</f>
        <v>0</v>
      </c>
      <c r="BJ697" s="21" t="s">
        <v>83</v>
      </c>
      <c r="BK697" s="228">
        <f>ROUND(I697*H697,2)</f>
        <v>0</v>
      </c>
      <c r="BL697" s="21" t="s">
        <v>189</v>
      </c>
      <c r="BM697" s="227" t="s">
        <v>1160</v>
      </c>
    </row>
    <row r="698" s="2" customFormat="1">
      <c r="A698" s="42"/>
      <c r="B698" s="43"/>
      <c r="C698" s="44"/>
      <c r="D698" s="229" t="s">
        <v>191</v>
      </c>
      <c r="E698" s="44"/>
      <c r="F698" s="230" t="s">
        <v>1161</v>
      </c>
      <c r="G698" s="44"/>
      <c r="H698" s="44"/>
      <c r="I698" s="231"/>
      <c r="J698" s="44"/>
      <c r="K698" s="44"/>
      <c r="L698" s="48"/>
      <c r="M698" s="232"/>
      <c r="N698" s="233"/>
      <c r="O698" s="88"/>
      <c r="P698" s="88"/>
      <c r="Q698" s="88"/>
      <c r="R698" s="88"/>
      <c r="S698" s="88"/>
      <c r="T698" s="89"/>
      <c r="U698" s="42"/>
      <c r="V698" s="42"/>
      <c r="W698" s="42"/>
      <c r="X698" s="42"/>
      <c r="Y698" s="42"/>
      <c r="Z698" s="42"/>
      <c r="AA698" s="42"/>
      <c r="AB698" s="42"/>
      <c r="AC698" s="42"/>
      <c r="AD698" s="42"/>
      <c r="AE698" s="42"/>
      <c r="AT698" s="21" t="s">
        <v>191</v>
      </c>
      <c r="AU698" s="21" t="s">
        <v>86</v>
      </c>
    </row>
    <row r="699" s="13" customFormat="1">
      <c r="A699" s="13"/>
      <c r="B699" s="234"/>
      <c r="C699" s="235"/>
      <c r="D699" s="236" t="s">
        <v>193</v>
      </c>
      <c r="E699" s="237" t="s">
        <v>19</v>
      </c>
      <c r="F699" s="238" t="s">
        <v>1162</v>
      </c>
      <c r="G699" s="235"/>
      <c r="H699" s="239">
        <v>30.75</v>
      </c>
      <c r="I699" s="240"/>
      <c r="J699" s="235"/>
      <c r="K699" s="235"/>
      <c r="L699" s="241"/>
      <c r="M699" s="242"/>
      <c r="N699" s="243"/>
      <c r="O699" s="243"/>
      <c r="P699" s="243"/>
      <c r="Q699" s="243"/>
      <c r="R699" s="243"/>
      <c r="S699" s="243"/>
      <c r="T699" s="244"/>
      <c r="U699" s="13"/>
      <c r="V699" s="13"/>
      <c r="W699" s="13"/>
      <c r="X699" s="13"/>
      <c r="Y699" s="13"/>
      <c r="Z699" s="13"/>
      <c r="AA699" s="13"/>
      <c r="AB699" s="13"/>
      <c r="AC699" s="13"/>
      <c r="AD699" s="13"/>
      <c r="AE699" s="13"/>
      <c r="AT699" s="245" t="s">
        <v>193</v>
      </c>
      <c r="AU699" s="245" t="s">
        <v>86</v>
      </c>
      <c r="AV699" s="13" t="s">
        <v>86</v>
      </c>
      <c r="AW699" s="13" t="s">
        <v>37</v>
      </c>
      <c r="AX699" s="13" t="s">
        <v>83</v>
      </c>
      <c r="AY699" s="245" t="s">
        <v>182</v>
      </c>
    </row>
    <row r="700" s="2" customFormat="1" ht="24.15" customHeight="1">
      <c r="A700" s="42"/>
      <c r="B700" s="43"/>
      <c r="C700" s="216" t="s">
        <v>1163</v>
      </c>
      <c r="D700" s="216" t="s">
        <v>184</v>
      </c>
      <c r="E700" s="217" t="s">
        <v>1164</v>
      </c>
      <c r="F700" s="218" t="s">
        <v>1165</v>
      </c>
      <c r="G700" s="219" t="s">
        <v>187</v>
      </c>
      <c r="H700" s="220">
        <v>1322.25</v>
      </c>
      <c r="I700" s="221"/>
      <c r="J700" s="222">
        <f>ROUND(I700*H700,2)</f>
        <v>0</v>
      </c>
      <c r="K700" s="218" t="s">
        <v>188</v>
      </c>
      <c r="L700" s="48"/>
      <c r="M700" s="223" t="s">
        <v>19</v>
      </c>
      <c r="N700" s="224" t="s">
        <v>47</v>
      </c>
      <c r="O700" s="88"/>
      <c r="P700" s="225">
        <f>O700*H700</f>
        <v>0</v>
      </c>
      <c r="Q700" s="225">
        <v>0</v>
      </c>
      <c r="R700" s="225">
        <f>Q700*H700</f>
        <v>0</v>
      </c>
      <c r="S700" s="225">
        <v>0</v>
      </c>
      <c r="T700" s="226">
        <f>S700*H700</f>
        <v>0</v>
      </c>
      <c r="U700" s="42"/>
      <c r="V700" s="42"/>
      <c r="W700" s="42"/>
      <c r="X700" s="42"/>
      <c r="Y700" s="42"/>
      <c r="Z700" s="42"/>
      <c r="AA700" s="42"/>
      <c r="AB700" s="42"/>
      <c r="AC700" s="42"/>
      <c r="AD700" s="42"/>
      <c r="AE700" s="42"/>
      <c r="AR700" s="227" t="s">
        <v>189</v>
      </c>
      <c r="AT700" s="227" t="s">
        <v>184</v>
      </c>
      <c r="AU700" s="227" t="s">
        <v>86</v>
      </c>
      <c r="AY700" s="21" t="s">
        <v>182</v>
      </c>
      <c r="BE700" s="228">
        <f>IF(N700="základní",J700,0)</f>
        <v>0</v>
      </c>
      <c r="BF700" s="228">
        <f>IF(N700="snížená",J700,0)</f>
        <v>0</v>
      </c>
      <c r="BG700" s="228">
        <f>IF(N700="zákl. přenesená",J700,0)</f>
        <v>0</v>
      </c>
      <c r="BH700" s="228">
        <f>IF(N700="sníž. přenesená",J700,0)</f>
        <v>0</v>
      </c>
      <c r="BI700" s="228">
        <f>IF(N700="nulová",J700,0)</f>
        <v>0</v>
      </c>
      <c r="BJ700" s="21" t="s">
        <v>83</v>
      </c>
      <c r="BK700" s="228">
        <f>ROUND(I700*H700,2)</f>
        <v>0</v>
      </c>
      <c r="BL700" s="21" t="s">
        <v>189</v>
      </c>
      <c r="BM700" s="227" t="s">
        <v>1166</v>
      </c>
    </row>
    <row r="701" s="2" customFormat="1">
      <c r="A701" s="42"/>
      <c r="B701" s="43"/>
      <c r="C701" s="44"/>
      <c r="D701" s="229" t="s">
        <v>191</v>
      </c>
      <c r="E701" s="44"/>
      <c r="F701" s="230" t="s">
        <v>1167</v>
      </c>
      <c r="G701" s="44"/>
      <c r="H701" s="44"/>
      <c r="I701" s="231"/>
      <c r="J701" s="44"/>
      <c r="K701" s="44"/>
      <c r="L701" s="48"/>
      <c r="M701" s="232"/>
      <c r="N701" s="233"/>
      <c r="O701" s="88"/>
      <c r="P701" s="88"/>
      <c r="Q701" s="88"/>
      <c r="R701" s="88"/>
      <c r="S701" s="88"/>
      <c r="T701" s="89"/>
      <c r="U701" s="42"/>
      <c r="V701" s="42"/>
      <c r="W701" s="42"/>
      <c r="X701" s="42"/>
      <c r="Y701" s="42"/>
      <c r="Z701" s="42"/>
      <c r="AA701" s="42"/>
      <c r="AB701" s="42"/>
      <c r="AC701" s="42"/>
      <c r="AD701" s="42"/>
      <c r="AE701" s="42"/>
      <c r="AT701" s="21" t="s">
        <v>191</v>
      </c>
      <c r="AU701" s="21" t="s">
        <v>86</v>
      </c>
    </row>
    <row r="702" s="13" customFormat="1">
      <c r="A702" s="13"/>
      <c r="B702" s="234"/>
      <c r="C702" s="235"/>
      <c r="D702" s="236" t="s">
        <v>193</v>
      </c>
      <c r="E702" s="237" t="s">
        <v>19</v>
      </c>
      <c r="F702" s="238" t="s">
        <v>1168</v>
      </c>
      <c r="G702" s="235"/>
      <c r="H702" s="239">
        <v>1322.25</v>
      </c>
      <c r="I702" s="240"/>
      <c r="J702" s="235"/>
      <c r="K702" s="235"/>
      <c r="L702" s="241"/>
      <c r="M702" s="242"/>
      <c r="N702" s="243"/>
      <c r="O702" s="243"/>
      <c r="P702" s="243"/>
      <c r="Q702" s="243"/>
      <c r="R702" s="243"/>
      <c r="S702" s="243"/>
      <c r="T702" s="244"/>
      <c r="U702" s="13"/>
      <c r="V702" s="13"/>
      <c r="W702" s="13"/>
      <c r="X702" s="13"/>
      <c r="Y702" s="13"/>
      <c r="Z702" s="13"/>
      <c r="AA702" s="13"/>
      <c r="AB702" s="13"/>
      <c r="AC702" s="13"/>
      <c r="AD702" s="13"/>
      <c r="AE702" s="13"/>
      <c r="AT702" s="245" t="s">
        <v>193</v>
      </c>
      <c r="AU702" s="245" t="s">
        <v>86</v>
      </c>
      <c r="AV702" s="13" t="s">
        <v>86</v>
      </c>
      <c r="AW702" s="13" t="s">
        <v>37</v>
      </c>
      <c r="AX702" s="13" t="s">
        <v>83</v>
      </c>
      <c r="AY702" s="245" t="s">
        <v>182</v>
      </c>
    </row>
    <row r="703" s="2" customFormat="1" ht="24.15" customHeight="1">
      <c r="A703" s="42"/>
      <c r="B703" s="43"/>
      <c r="C703" s="216" t="s">
        <v>1169</v>
      </c>
      <c r="D703" s="216" t="s">
        <v>184</v>
      </c>
      <c r="E703" s="217" t="s">
        <v>1170</v>
      </c>
      <c r="F703" s="218" t="s">
        <v>1171</v>
      </c>
      <c r="G703" s="219" t="s">
        <v>187</v>
      </c>
      <c r="H703" s="220">
        <v>30.75</v>
      </c>
      <c r="I703" s="221"/>
      <c r="J703" s="222">
        <f>ROUND(I703*H703,2)</f>
        <v>0</v>
      </c>
      <c r="K703" s="218" t="s">
        <v>188</v>
      </c>
      <c r="L703" s="48"/>
      <c r="M703" s="223" t="s">
        <v>19</v>
      </c>
      <c r="N703" s="224" t="s">
        <v>47</v>
      </c>
      <c r="O703" s="88"/>
      <c r="P703" s="225">
        <f>O703*H703</f>
        <v>0</v>
      </c>
      <c r="Q703" s="225">
        <v>0</v>
      </c>
      <c r="R703" s="225">
        <f>Q703*H703</f>
        <v>0</v>
      </c>
      <c r="S703" s="225">
        <v>0</v>
      </c>
      <c r="T703" s="226">
        <f>S703*H703</f>
        <v>0</v>
      </c>
      <c r="U703" s="42"/>
      <c r="V703" s="42"/>
      <c r="W703" s="42"/>
      <c r="X703" s="42"/>
      <c r="Y703" s="42"/>
      <c r="Z703" s="42"/>
      <c r="AA703" s="42"/>
      <c r="AB703" s="42"/>
      <c r="AC703" s="42"/>
      <c r="AD703" s="42"/>
      <c r="AE703" s="42"/>
      <c r="AR703" s="227" t="s">
        <v>189</v>
      </c>
      <c r="AT703" s="227" t="s">
        <v>184</v>
      </c>
      <c r="AU703" s="227" t="s">
        <v>86</v>
      </c>
      <c r="AY703" s="21" t="s">
        <v>182</v>
      </c>
      <c r="BE703" s="228">
        <f>IF(N703="základní",J703,0)</f>
        <v>0</v>
      </c>
      <c r="BF703" s="228">
        <f>IF(N703="snížená",J703,0)</f>
        <v>0</v>
      </c>
      <c r="BG703" s="228">
        <f>IF(N703="zákl. přenesená",J703,0)</f>
        <v>0</v>
      </c>
      <c r="BH703" s="228">
        <f>IF(N703="sníž. přenesená",J703,0)</f>
        <v>0</v>
      </c>
      <c r="BI703" s="228">
        <f>IF(N703="nulová",J703,0)</f>
        <v>0</v>
      </c>
      <c r="BJ703" s="21" t="s">
        <v>83</v>
      </c>
      <c r="BK703" s="228">
        <f>ROUND(I703*H703,2)</f>
        <v>0</v>
      </c>
      <c r="BL703" s="21" t="s">
        <v>189</v>
      </c>
      <c r="BM703" s="227" t="s">
        <v>1172</v>
      </c>
    </row>
    <row r="704" s="2" customFormat="1">
      <c r="A704" s="42"/>
      <c r="B704" s="43"/>
      <c r="C704" s="44"/>
      <c r="D704" s="229" t="s">
        <v>191</v>
      </c>
      <c r="E704" s="44"/>
      <c r="F704" s="230" t="s">
        <v>1173</v>
      </c>
      <c r="G704" s="44"/>
      <c r="H704" s="44"/>
      <c r="I704" s="231"/>
      <c r="J704" s="44"/>
      <c r="K704" s="44"/>
      <c r="L704" s="48"/>
      <c r="M704" s="232"/>
      <c r="N704" s="233"/>
      <c r="O704" s="88"/>
      <c r="P704" s="88"/>
      <c r="Q704" s="88"/>
      <c r="R704" s="88"/>
      <c r="S704" s="88"/>
      <c r="T704" s="89"/>
      <c r="U704" s="42"/>
      <c r="V704" s="42"/>
      <c r="W704" s="42"/>
      <c r="X704" s="42"/>
      <c r="Y704" s="42"/>
      <c r="Z704" s="42"/>
      <c r="AA704" s="42"/>
      <c r="AB704" s="42"/>
      <c r="AC704" s="42"/>
      <c r="AD704" s="42"/>
      <c r="AE704" s="42"/>
      <c r="AT704" s="21" t="s">
        <v>191</v>
      </c>
      <c r="AU704" s="21" t="s">
        <v>86</v>
      </c>
    </row>
    <row r="705" s="13" customFormat="1">
      <c r="A705" s="13"/>
      <c r="B705" s="234"/>
      <c r="C705" s="235"/>
      <c r="D705" s="236" t="s">
        <v>193</v>
      </c>
      <c r="E705" s="237" t="s">
        <v>19</v>
      </c>
      <c r="F705" s="238" t="s">
        <v>1174</v>
      </c>
      <c r="G705" s="235"/>
      <c r="H705" s="239">
        <v>30.75</v>
      </c>
      <c r="I705" s="240"/>
      <c r="J705" s="235"/>
      <c r="K705" s="235"/>
      <c r="L705" s="241"/>
      <c r="M705" s="242"/>
      <c r="N705" s="243"/>
      <c r="O705" s="243"/>
      <c r="P705" s="243"/>
      <c r="Q705" s="243"/>
      <c r="R705" s="243"/>
      <c r="S705" s="243"/>
      <c r="T705" s="244"/>
      <c r="U705" s="13"/>
      <c r="V705" s="13"/>
      <c r="W705" s="13"/>
      <c r="X705" s="13"/>
      <c r="Y705" s="13"/>
      <c r="Z705" s="13"/>
      <c r="AA705" s="13"/>
      <c r="AB705" s="13"/>
      <c r="AC705" s="13"/>
      <c r="AD705" s="13"/>
      <c r="AE705" s="13"/>
      <c r="AT705" s="245" t="s">
        <v>193</v>
      </c>
      <c r="AU705" s="245" t="s">
        <v>86</v>
      </c>
      <c r="AV705" s="13" t="s">
        <v>86</v>
      </c>
      <c r="AW705" s="13" t="s">
        <v>37</v>
      </c>
      <c r="AX705" s="13" t="s">
        <v>83</v>
      </c>
      <c r="AY705" s="245" t="s">
        <v>182</v>
      </c>
    </row>
    <row r="706" s="2" customFormat="1" ht="16.5" customHeight="1">
      <c r="A706" s="42"/>
      <c r="B706" s="43"/>
      <c r="C706" s="216" t="s">
        <v>1175</v>
      </c>
      <c r="D706" s="216" t="s">
        <v>184</v>
      </c>
      <c r="E706" s="217" t="s">
        <v>1176</v>
      </c>
      <c r="F706" s="218" t="s">
        <v>1177</v>
      </c>
      <c r="G706" s="219" t="s">
        <v>187</v>
      </c>
      <c r="H706" s="220">
        <v>30.75</v>
      </c>
      <c r="I706" s="221"/>
      <c r="J706" s="222">
        <f>ROUND(I706*H706,2)</f>
        <v>0</v>
      </c>
      <c r="K706" s="218" t="s">
        <v>188</v>
      </c>
      <c r="L706" s="48"/>
      <c r="M706" s="223" t="s">
        <v>19</v>
      </c>
      <c r="N706" s="224" t="s">
        <v>47</v>
      </c>
      <c r="O706" s="88"/>
      <c r="P706" s="225">
        <f>O706*H706</f>
        <v>0</v>
      </c>
      <c r="Q706" s="225">
        <v>0</v>
      </c>
      <c r="R706" s="225">
        <f>Q706*H706</f>
        <v>0</v>
      </c>
      <c r="S706" s="225">
        <v>0</v>
      </c>
      <c r="T706" s="226">
        <f>S706*H706</f>
        <v>0</v>
      </c>
      <c r="U706" s="42"/>
      <c r="V706" s="42"/>
      <c r="W706" s="42"/>
      <c r="X706" s="42"/>
      <c r="Y706" s="42"/>
      <c r="Z706" s="42"/>
      <c r="AA706" s="42"/>
      <c r="AB706" s="42"/>
      <c r="AC706" s="42"/>
      <c r="AD706" s="42"/>
      <c r="AE706" s="42"/>
      <c r="AR706" s="227" t="s">
        <v>189</v>
      </c>
      <c r="AT706" s="227" t="s">
        <v>184</v>
      </c>
      <c r="AU706" s="227" t="s">
        <v>86</v>
      </c>
      <c r="AY706" s="21" t="s">
        <v>182</v>
      </c>
      <c r="BE706" s="228">
        <f>IF(N706="základní",J706,0)</f>
        <v>0</v>
      </c>
      <c r="BF706" s="228">
        <f>IF(N706="snížená",J706,0)</f>
        <v>0</v>
      </c>
      <c r="BG706" s="228">
        <f>IF(N706="zákl. přenesená",J706,0)</f>
        <v>0</v>
      </c>
      <c r="BH706" s="228">
        <f>IF(N706="sníž. přenesená",J706,0)</f>
        <v>0</v>
      </c>
      <c r="BI706" s="228">
        <f>IF(N706="nulová",J706,0)</f>
        <v>0</v>
      </c>
      <c r="BJ706" s="21" t="s">
        <v>83</v>
      </c>
      <c r="BK706" s="228">
        <f>ROUND(I706*H706,2)</f>
        <v>0</v>
      </c>
      <c r="BL706" s="21" t="s">
        <v>189</v>
      </c>
      <c r="BM706" s="227" t="s">
        <v>1178</v>
      </c>
    </row>
    <row r="707" s="2" customFormat="1">
      <c r="A707" s="42"/>
      <c r="B707" s="43"/>
      <c r="C707" s="44"/>
      <c r="D707" s="229" t="s">
        <v>191</v>
      </c>
      <c r="E707" s="44"/>
      <c r="F707" s="230" t="s">
        <v>1179</v>
      </c>
      <c r="G707" s="44"/>
      <c r="H707" s="44"/>
      <c r="I707" s="231"/>
      <c r="J707" s="44"/>
      <c r="K707" s="44"/>
      <c r="L707" s="48"/>
      <c r="M707" s="232"/>
      <c r="N707" s="233"/>
      <c r="O707" s="88"/>
      <c r="P707" s="88"/>
      <c r="Q707" s="88"/>
      <c r="R707" s="88"/>
      <c r="S707" s="88"/>
      <c r="T707" s="89"/>
      <c r="U707" s="42"/>
      <c r="V707" s="42"/>
      <c r="W707" s="42"/>
      <c r="X707" s="42"/>
      <c r="Y707" s="42"/>
      <c r="Z707" s="42"/>
      <c r="AA707" s="42"/>
      <c r="AB707" s="42"/>
      <c r="AC707" s="42"/>
      <c r="AD707" s="42"/>
      <c r="AE707" s="42"/>
      <c r="AT707" s="21" t="s">
        <v>191</v>
      </c>
      <c r="AU707" s="21" t="s">
        <v>86</v>
      </c>
    </row>
    <row r="708" s="13" customFormat="1">
      <c r="A708" s="13"/>
      <c r="B708" s="234"/>
      <c r="C708" s="235"/>
      <c r="D708" s="236" t="s">
        <v>193</v>
      </c>
      <c r="E708" s="237" t="s">
        <v>19</v>
      </c>
      <c r="F708" s="238" t="s">
        <v>1174</v>
      </c>
      <c r="G708" s="235"/>
      <c r="H708" s="239">
        <v>30.75</v>
      </c>
      <c r="I708" s="240"/>
      <c r="J708" s="235"/>
      <c r="K708" s="235"/>
      <c r="L708" s="241"/>
      <c r="M708" s="242"/>
      <c r="N708" s="243"/>
      <c r="O708" s="243"/>
      <c r="P708" s="243"/>
      <c r="Q708" s="243"/>
      <c r="R708" s="243"/>
      <c r="S708" s="243"/>
      <c r="T708" s="244"/>
      <c r="U708" s="13"/>
      <c r="V708" s="13"/>
      <c r="W708" s="13"/>
      <c r="X708" s="13"/>
      <c r="Y708" s="13"/>
      <c r="Z708" s="13"/>
      <c r="AA708" s="13"/>
      <c r="AB708" s="13"/>
      <c r="AC708" s="13"/>
      <c r="AD708" s="13"/>
      <c r="AE708" s="13"/>
      <c r="AT708" s="245" t="s">
        <v>193</v>
      </c>
      <c r="AU708" s="245" t="s">
        <v>86</v>
      </c>
      <c r="AV708" s="13" t="s">
        <v>86</v>
      </c>
      <c r="AW708" s="13" t="s">
        <v>37</v>
      </c>
      <c r="AX708" s="13" t="s">
        <v>83</v>
      </c>
      <c r="AY708" s="245" t="s">
        <v>182</v>
      </c>
    </row>
    <row r="709" s="2" customFormat="1" ht="24.15" customHeight="1">
      <c r="A709" s="42"/>
      <c r="B709" s="43"/>
      <c r="C709" s="216" t="s">
        <v>1180</v>
      </c>
      <c r="D709" s="216" t="s">
        <v>184</v>
      </c>
      <c r="E709" s="217" t="s">
        <v>1181</v>
      </c>
      <c r="F709" s="218" t="s">
        <v>1182</v>
      </c>
      <c r="G709" s="219" t="s">
        <v>187</v>
      </c>
      <c r="H709" s="220">
        <v>1322.25</v>
      </c>
      <c r="I709" s="221"/>
      <c r="J709" s="222">
        <f>ROUND(I709*H709,2)</f>
        <v>0</v>
      </c>
      <c r="K709" s="218" t="s">
        <v>188</v>
      </c>
      <c r="L709" s="48"/>
      <c r="M709" s="223" t="s">
        <v>19</v>
      </c>
      <c r="N709" s="224" t="s">
        <v>47</v>
      </c>
      <c r="O709" s="88"/>
      <c r="P709" s="225">
        <f>O709*H709</f>
        <v>0</v>
      </c>
      <c r="Q709" s="225">
        <v>0</v>
      </c>
      <c r="R709" s="225">
        <f>Q709*H709</f>
        <v>0</v>
      </c>
      <c r="S709" s="225">
        <v>0</v>
      </c>
      <c r="T709" s="226">
        <f>S709*H709</f>
        <v>0</v>
      </c>
      <c r="U709" s="42"/>
      <c r="V709" s="42"/>
      <c r="W709" s="42"/>
      <c r="X709" s="42"/>
      <c r="Y709" s="42"/>
      <c r="Z709" s="42"/>
      <c r="AA709" s="42"/>
      <c r="AB709" s="42"/>
      <c r="AC709" s="42"/>
      <c r="AD709" s="42"/>
      <c r="AE709" s="42"/>
      <c r="AR709" s="227" t="s">
        <v>189</v>
      </c>
      <c r="AT709" s="227" t="s">
        <v>184</v>
      </c>
      <c r="AU709" s="227" t="s">
        <v>86</v>
      </c>
      <c r="AY709" s="21" t="s">
        <v>182</v>
      </c>
      <c r="BE709" s="228">
        <f>IF(N709="základní",J709,0)</f>
        <v>0</v>
      </c>
      <c r="BF709" s="228">
        <f>IF(N709="snížená",J709,0)</f>
        <v>0</v>
      </c>
      <c r="BG709" s="228">
        <f>IF(N709="zákl. přenesená",J709,0)</f>
        <v>0</v>
      </c>
      <c r="BH709" s="228">
        <f>IF(N709="sníž. přenesená",J709,0)</f>
        <v>0</v>
      </c>
      <c r="BI709" s="228">
        <f>IF(N709="nulová",J709,0)</f>
        <v>0</v>
      </c>
      <c r="BJ709" s="21" t="s">
        <v>83</v>
      </c>
      <c r="BK709" s="228">
        <f>ROUND(I709*H709,2)</f>
        <v>0</v>
      </c>
      <c r="BL709" s="21" t="s">
        <v>189</v>
      </c>
      <c r="BM709" s="227" t="s">
        <v>1183</v>
      </c>
    </row>
    <row r="710" s="2" customFormat="1">
      <c r="A710" s="42"/>
      <c r="B710" s="43"/>
      <c r="C710" s="44"/>
      <c r="D710" s="229" t="s">
        <v>191</v>
      </c>
      <c r="E710" s="44"/>
      <c r="F710" s="230" t="s">
        <v>1184</v>
      </c>
      <c r="G710" s="44"/>
      <c r="H710" s="44"/>
      <c r="I710" s="231"/>
      <c r="J710" s="44"/>
      <c r="K710" s="44"/>
      <c r="L710" s="48"/>
      <c r="M710" s="232"/>
      <c r="N710" s="233"/>
      <c r="O710" s="88"/>
      <c r="P710" s="88"/>
      <c r="Q710" s="88"/>
      <c r="R710" s="88"/>
      <c r="S710" s="88"/>
      <c r="T710" s="89"/>
      <c r="U710" s="42"/>
      <c r="V710" s="42"/>
      <c r="W710" s="42"/>
      <c r="X710" s="42"/>
      <c r="Y710" s="42"/>
      <c r="Z710" s="42"/>
      <c r="AA710" s="42"/>
      <c r="AB710" s="42"/>
      <c r="AC710" s="42"/>
      <c r="AD710" s="42"/>
      <c r="AE710" s="42"/>
      <c r="AT710" s="21" t="s">
        <v>191</v>
      </c>
      <c r="AU710" s="21" t="s">
        <v>86</v>
      </c>
    </row>
    <row r="711" s="13" customFormat="1">
      <c r="A711" s="13"/>
      <c r="B711" s="234"/>
      <c r="C711" s="235"/>
      <c r="D711" s="236" t="s">
        <v>193</v>
      </c>
      <c r="E711" s="237" t="s">
        <v>19</v>
      </c>
      <c r="F711" s="238" t="s">
        <v>1168</v>
      </c>
      <c r="G711" s="235"/>
      <c r="H711" s="239">
        <v>1322.25</v>
      </c>
      <c r="I711" s="240"/>
      <c r="J711" s="235"/>
      <c r="K711" s="235"/>
      <c r="L711" s="241"/>
      <c r="M711" s="242"/>
      <c r="N711" s="243"/>
      <c r="O711" s="243"/>
      <c r="P711" s="243"/>
      <c r="Q711" s="243"/>
      <c r="R711" s="243"/>
      <c r="S711" s="243"/>
      <c r="T711" s="244"/>
      <c r="U711" s="13"/>
      <c r="V711" s="13"/>
      <c r="W711" s="13"/>
      <c r="X711" s="13"/>
      <c r="Y711" s="13"/>
      <c r="Z711" s="13"/>
      <c r="AA711" s="13"/>
      <c r="AB711" s="13"/>
      <c r="AC711" s="13"/>
      <c r="AD711" s="13"/>
      <c r="AE711" s="13"/>
      <c r="AT711" s="245" t="s">
        <v>193</v>
      </c>
      <c r="AU711" s="245" t="s">
        <v>86</v>
      </c>
      <c r="AV711" s="13" t="s">
        <v>86</v>
      </c>
      <c r="AW711" s="13" t="s">
        <v>37</v>
      </c>
      <c r="AX711" s="13" t="s">
        <v>83</v>
      </c>
      <c r="AY711" s="245" t="s">
        <v>182</v>
      </c>
    </row>
    <row r="712" s="2" customFormat="1" ht="16.5" customHeight="1">
      <c r="A712" s="42"/>
      <c r="B712" s="43"/>
      <c r="C712" s="216" t="s">
        <v>1185</v>
      </c>
      <c r="D712" s="216" t="s">
        <v>184</v>
      </c>
      <c r="E712" s="217" t="s">
        <v>1186</v>
      </c>
      <c r="F712" s="218" t="s">
        <v>1187</v>
      </c>
      <c r="G712" s="219" t="s">
        <v>187</v>
      </c>
      <c r="H712" s="220">
        <v>30.75</v>
      </c>
      <c r="I712" s="221"/>
      <c r="J712" s="222">
        <f>ROUND(I712*H712,2)</f>
        <v>0</v>
      </c>
      <c r="K712" s="218" t="s">
        <v>188</v>
      </c>
      <c r="L712" s="48"/>
      <c r="M712" s="223" t="s">
        <v>19</v>
      </c>
      <c r="N712" s="224" t="s">
        <v>47</v>
      </c>
      <c r="O712" s="88"/>
      <c r="P712" s="225">
        <f>O712*H712</f>
        <v>0</v>
      </c>
      <c r="Q712" s="225">
        <v>0</v>
      </c>
      <c r="R712" s="225">
        <f>Q712*H712</f>
        <v>0</v>
      </c>
      <c r="S712" s="225">
        <v>0</v>
      </c>
      <c r="T712" s="226">
        <f>S712*H712</f>
        <v>0</v>
      </c>
      <c r="U712" s="42"/>
      <c r="V712" s="42"/>
      <c r="W712" s="42"/>
      <c r="X712" s="42"/>
      <c r="Y712" s="42"/>
      <c r="Z712" s="42"/>
      <c r="AA712" s="42"/>
      <c r="AB712" s="42"/>
      <c r="AC712" s="42"/>
      <c r="AD712" s="42"/>
      <c r="AE712" s="42"/>
      <c r="AR712" s="227" t="s">
        <v>189</v>
      </c>
      <c r="AT712" s="227" t="s">
        <v>184</v>
      </c>
      <c r="AU712" s="227" t="s">
        <v>86</v>
      </c>
      <c r="AY712" s="21" t="s">
        <v>182</v>
      </c>
      <c r="BE712" s="228">
        <f>IF(N712="základní",J712,0)</f>
        <v>0</v>
      </c>
      <c r="BF712" s="228">
        <f>IF(N712="snížená",J712,0)</f>
        <v>0</v>
      </c>
      <c r="BG712" s="228">
        <f>IF(N712="zákl. přenesená",J712,0)</f>
        <v>0</v>
      </c>
      <c r="BH712" s="228">
        <f>IF(N712="sníž. přenesená",J712,0)</f>
        <v>0</v>
      </c>
      <c r="BI712" s="228">
        <f>IF(N712="nulová",J712,0)</f>
        <v>0</v>
      </c>
      <c r="BJ712" s="21" t="s">
        <v>83</v>
      </c>
      <c r="BK712" s="228">
        <f>ROUND(I712*H712,2)</f>
        <v>0</v>
      </c>
      <c r="BL712" s="21" t="s">
        <v>189</v>
      </c>
      <c r="BM712" s="227" t="s">
        <v>1188</v>
      </c>
    </row>
    <row r="713" s="2" customFormat="1">
      <c r="A713" s="42"/>
      <c r="B713" s="43"/>
      <c r="C713" s="44"/>
      <c r="D713" s="229" t="s">
        <v>191</v>
      </c>
      <c r="E713" s="44"/>
      <c r="F713" s="230" t="s">
        <v>1189</v>
      </c>
      <c r="G713" s="44"/>
      <c r="H713" s="44"/>
      <c r="I713" s="231"/>
      <c r="J713" s="44"/>
      <c r="K713" s="44"/>
      <c r="L713" s="48"/>
      <c r="M713" s="232"/>
      <c r="N713" s="233"/>
      <c r="O713" s="88"/>
      <c r="P713" s="88"/>
      <c r="Q713" s="88"/>
      <c r="R713" s="88"/>
      <c r="S713" s="88"/>
      <c r="T713" s="89"/>
      <c r="U713" s="42"/>
      <c r="V713" s="42"/>
      <c r="W713" s="42"/>
      <c r="X713" s="42"/>
      <c r="Y713" s="42"/>
      <c r="Z713" s="42"/>
      <c r="AA713" s="42"/>
      <c r="AB713" s="42"/>
      <c r="AC713" s="42"/>
      <c r="AD713" s="42"/>
      <c r="AE713" s="42"/>
      <c r="AT713" s="21" t="s">
        <v>191</v>
      </c>
      <c r="AU713" s="21" t="s">
        <v>86</v>
      </c>
    </row>
    <row r="714" s="13" customFormat="1">
      <c r="A714" s="13"/>
      <c r="B714" s="234"/>
      <c r="C714" s="235"/>
      <c r="D714" s="236" t="s">
        <v>193</v>
      </c>
      <c r="E714" s="237" t="s">
        <v>19</v>
      </c>
      <c r="F714" s="238" t="s">
        <v>1174</v>
      </c>
      <c r="G714" s="235"/>
      <c r="H714" s="239">
        <v>30.75</v>
      </c>
      <c r="I714" s="240"/>
      <c r="J714" s="235"/>
      <c r="K714" s="235"/>
      <c r="L714" s="241"/>
      <c r="M714" s="242"/>
      <c r="N714" s="243"/>
      <c r="O714" s="243"/>
      <c r="P714" s="243"/>
      <c r="Q714" s="243"/>
      <c r="R714" s="243"/>
      <c r="S714" s="243"/>
      <c r="T714" s="244"/>
      <c r="U714" s="13"/>
      <c r="V714" s="13"/>
      <c r="W714" s="13"/>
      <c r="X714" s="13"/>
      <c r="Y714" s="13"/>
      <c r="Z714" s="13"/>
      <c r="AA714" s="13"/>
      <c r="AB714" s="13"/>
      <c r="AC714" s="13"/>
      <c r="AD714" s="13"/>
      <c r="AE714" s="13"/>
      <c r="AT714" s="245" t="s">
        <v>193</v>
      </c>
      <c r="AU714" s="245" t="s">
        <v>86</v>
      </c>
      <c r="AV714" s="13" t="s">
        <v>86</v>
      </c>
      <c r="AW714" s="13" t="s">
        <v>37</v>
      </c>
      <c r="AX714" s="13" t="s">
        <v>83</v>
      </c>
      <c r="AY714" s="245" t="s">
        <v>182</v>
      </c>
    </row>
    <row r="715" s="2" customFormat="1" ht="24.15" customHeight="1">
      <c r="A715" s="42"/>
      <c r="B715" s="43"/>
      <c r="C715" s="216" t="s">
        <v>1190</v>
      </c>
      <c r="D715" s="216" t="s">
        <v>184</v>
      </c>
      <c r="E715" s="217" t="s">
        <v>1191</v>
      </c>
      <c r="F715" s="218" t="s">
        <v>1192</v>
      </c>
      <c r="G715" s="219" t="s">
        <v>187</v>
      </c>
      <c r="H715" s="220">
        <v>60.560000000000002</v>
      </c>
      <c r="I715" s="221"/>
      <c r="J715" s="222">
        <f>ROUND(I715*H715,2)</f>
        <v>0</v>
      </c>
      <c r="K715" s="218" t="s">
        <v>188</v>
      </c>
      <c r="L715" s="48"/>
      <c r="M715" s="223" t="s">
        <v>19</v>
      </c>
      <c r="N715" s="224" t="s">
        <v>47</v>
      </c>
      <c r="O715" s="88"/>
      <c r="P715" s="225">
        <f>O715*H715</f>
        <v>0</v>
      </c>
      <c r="Q715" s="225">
        <v>0.00012999999999999999</v>
      </c>
      <c r="R715" s="225">
        <f>Q715*H715</f>
        <v>0.0078727999999999992</v>
      </c>
      <c r="S715" s="225">
        <v>0</v>
      </c>
      <c r="T715" s="226">
        <f>S715*H715</f>
        <v>0</v>
      </c>
      <c r="U715" s="42"/>
      <c r="V715" s="42"/>
      <c r="W715" s="42"/>
      <c r="X715" s="42"/>
      <c r="Y715" s="42"/>
      <c r="Z715" s="42"/>
      <c r="AA715" s="42"/>
      <c r="AB715" s="42"/>
      <c r="AC715" s="42"/>
      <c r="AD715" s="42"/>
      <c r="AE715" s="42"/>
      <c r="AR715" s="227" t="s">
        <v>189</v>
      </c>
      <c r="AT715" s="227" t="s">
        <v>184</v>
      </c>
      <c r="AU715" s="227" t="s">
        <v>86</v>
      </c>
      <c r="AY715" s="21" t="s">
        <v>182</v>
      </c>
      <c r="BE715" s="228">
        <f>IF(N715="základní",J715,0)</f>
        <v>0</v>
      </c>
      <c r="BF715" s="228">
        <f>IF(N715="snížená",J715,0)</f>
        <v>0</v>
      </c>
      <c r="BG715" s="228">
        <f>IF(N715="zákl. přenesená",J715,0)</f>
        <v>0</v>
      </c>
      <c r="BH715" s="228">
        <f>IF(N715="sníž. přenesená",J715,0)</f>
        <v>0</v>
      </c>
      <c r="BI715" s="228">
        <f>IF(N715="nulová",J715,0)</f>
        <v>0</v>
      </c>
      <c r="BJ715" s="21" t="s">
        <v>83</v>
      </c>
      <c r="BK715" s="228">
        <f>ROUND(I715*H715,2)</f>
        <v>0</v>
      </c>
      <c r="BL715" s="21" t="s">
        <v>189</v>
      </c>
      <c r="BM715" s="227" t="s">
        <v>1193</v>
      </c>
    </row>
    <row r="716" s="2" customFormat="1">
      <c r="A716" s="42"/>
      <c r="B716" s="43"/>
      <c r="C716" s="44"/>
      <c r="D716" s="229" t="s">
        <v>191</v>
      </c>
      <c r="E716" s="44"/>
      <c r="F716" s="230" t="s">
        <v>1194</v>
      </c>
      <c r="G716" s="44"/>
      <c r="H716" s="44"/>
      <c r="I716" s="231"/>
      <c r="J716" s="44"/>
      <c r="K716" s="44"/>
      <c r="L716" s="48"/>
      <c r="M716" s="232"/>
      <c r="N716" s="233"/>
      <c r="O716" s="88"/>
      <c r="P716" s="88"/>
      <c r="Q716" s="88"/>
      <c r="R716" s="88"/>
      <c r="S716" s="88"/>
      <c r="T716" s="89"/>
      <c r="U716" s="42"/>
      <c r="V716" s="42"/>
      <c r="W716" s="42"/>
      <c r="X716" s="42"/>
      <c r="Y716" s="42"/>
      <c r="Z716" s="42"/>
      <c r="AA716" s="42"/>
      <c r="AB716" s="42"/>
      <c r="AC716" s="42"/>
      <c r="AD716" s="42"/>
      <c r="AE716" s="42"/>
      <c r="AT716" s="21" t="s">
        <v>191</v>
      </c>
      <c r="AU716" s="21" t="s">
        <v>86</v>
      </c>
    </row>
    <row r="717" s="13" customFormat="1">
      <c r="A717" s="13"/>
      <c r="B717" s="234"/>
      <c r="C717" s="235"/>
      <c r="D717" s="236" t="s">
        <v>193</v>
      </c>
      <c r="E717" s="237" t="s">
        <v>19</v>
      </c>
      <c r="F717" s="238" t="s">
        <v>894</v>
      </c>
      <c r="G717" s="235"/>
      <c r="H717" s="239">
        <v>60.560000000000002</v>
      </c>
      <c r="I717" s="240"/>
      <c r="J717" s="235"/>
      <c r="K717" s="235"/>
      <c r="L717" s="241"/>
      <c r="M717" s="242"/>
      <c r="N717" s="243"/>
      <c r="O717" s="243"/>
      <c r="P717" s="243"/>
      <c r="Q717" s="243"/>
      <c r="R717" s="243"/>
      <c r="S717" s="243"/>
      <c r="T717" s="244"/>
      <c r="U717" s="13"/>
      <c r="V717" s="13"/>
      <c r="W717" s="13"/>
      <c r="X717" s="13"/>
      <c r="Y717" s="13"/>
      <c r="Z717" s="13"/>
      <c r="AA717" s="13"/>
      <c r="AB717" s="13"/>
      <c r="AC717" s="13"/>
      <c r="AD717" s="13"/>
      <c r="AE717" s="13"/>
      <c r="AT717" s="245" t="s">
        <v>193</v>
      </c>
      <c r="AU717" s="245" t="s">
        <v>86</v>
      </c>
      <c r="AV717" s="13" t="s">
        <v>86</v>
      </c>
      <c r="AW717" s="13" t="s">
        <v>37</v>
      </c>
      <c r="AX717" s="13" t="s">
        <v>83</v>
      </c>
      <c r="AY717" s="245" t="s">
        <v>182</v>
      </c>
    </row>
    <row r="718" s="2" customFormat="1" ht="24.15" customHeight="1">
      <c r="A718" s="42"/>
      <c r="B718" s="43"/>
      <c r="C718" s="216" t="s">
        <v>1195</v>
      </c>
      <c r="D718" s="216" t="s">
        <v>184</v>
      </c>
      <c r="E718" s="217" t="s">
        <v>1196</v>
      </c>
      <c r="F718" s="218" t="s">
        <v>1197</v>
      </c>
      <c r="G718" s="219" t="s">
        <v>187</v>
      </c>
      <c r="H718" s="220">
        <v>177.96000000000001</v>
      </c>
      <c r="I718" s="221"/>
      <c r="J718" s="222">
        <f>ROUND(I718*H718,2)</f>
        <v>0</v>
      </c>
      <c r="K718" s="218" t="s">
        <v>188</v>
      </c>
      <c r="L718" s="48"/>
      <c r="M718" s="223" t="s">
        <v>19</v>
      </c>
      <c r="N718" s="224" t="s">
        <v>47</v>
      </c>
      <c r="O718" s="88"/>
      <c r="P718" s="225">
        <f>O718*H718</f>
        <v>0</v>
      </c>
      <c r="Q718" s="225">
        <v>0.00021000000000000001</v>
      </c>
      <c r="R718" s="225">
        <f>Q718*H718</f>
        <v>0.037371600000000005</v>
      </c>
      <c r="S718" s="225">
        <v>0</v>
      </c>
      <c r="T718" s="226">
        <f>S718*H718</f>
        <v>0</v>
      </c>
      <c r="U718" s="42"/>
      <c r="V718" s="42"/>
      <c r="W718" s="42"/>
      <c r="X718" s="42"/>
      <c r="Y718" s="42"/>
      <c r="Z718" s="42"/>
      <c r="AA718" s="42"/>
      <c r="AB718" s="42"/>
      <c r="AC718" s="42"/>
      <c r="AD718" s="42"/>
      <c r="AE718" s="42"/>
      <c r="AR718" s="227" t="s">
        <v>189</v>
      </c>
      <c r="AT718" s="227" t="s">
        <v>184</v>
      </c>
      <c r="AU718" s="227" t="s">
        <v>86</v>
      </c>
      <c r="AY718" s="21" t="s">
        <v>182</v>
      </c>
      <c r="BE718" s="228">
        <f>IF(N718="základní",J718,0)</f>
        <v>0</v>
      </c>
      <c r="BF718" s="228">
        <f>IF(N718="snížená",J718,0)</f>
        <v>0</v>
      </c>
      <c r="BG718" s="228">
        <f>IF(N718="zákl. přenesená",J718,0)</f>
        <v>0</v>
      </c>
      <c r="BH718" s="228">
        <f>IF(N718="sníž. přenesená",J718,0)</f>
        <v>0</v>
      </c>
      <c r="BI718" s="228">
        <f>IF(N718="nulová",J718,0)</f>
        <v>0</v>
      </c>
      <c r="BJ718" s="21" t="s">
        <v>83</v>
      </c>
      <c r="BK718" s="228">
        <f>ROUND(I718*H718,2)</f>
        <v>0</v>
      </c>
      <c r="BL718" s="21" t="s">
        <v>189</v>
      </c>
      <c r="BM718" s="227" t="s">
        <v>1198</v>
      </c>
    </row>
    <row r="719" s="2" customFormat="1">
      <c r="A719" s="42"/>
      <c r="B719" s="43"/>
      <c r="C719" s="44"/>
      <c r="D719" s="229" t="s">
        <v>191</v>
      </c>
      <c r="E719" s="44"/>
      <c r="F719" s="230" t="s">
        <v>1199</v>
      </c>
      <c r="G719" s="44"/>
      <c r="H719" s="44"/>
      <c r="I719" s="231"/>
      <c r="J719" s="44"/>
      <c r="K719" s="44"/>
      <c r="L719" s="48"/>
      <c r="M719" s="232"/>
      <c r="N719" s="233"/>
      <c r="O719" s="88"/>
      <c r="P719" s="88"/>
      <c r="Q719" s="88"/>
      <c r="R719" s="88"/>
      <c r="S719" s="88"/>
      <c r="T719" s="89"/>
      <c r="U719" s="42"/>
      <c r="V719" s="42"/>
      <c r="W719" s="42"/>
      <c r="X719" s="42"/>
      <c r="Y719" s="42"/>
      <c r="Z719" s="42"/>
      <c r="AA719" s="42"/>
      <c r="AB719" s="42"/>
      <c r="AC719" s="42"/>
      <c r="AD719" s="42"/>
      <c r="AE719" s="42"/>
      <c r="AT719" s="21" t="s">
        <v>191</v>
      </c>
      <c r="AU719" s="21" t="s">
        <v>86</v>
      </c>
    </row>
    <row r="720" s="13" customFormat="1">
      <c r="A720" s="13"/>
      <c r="B720" s="234"/>
      <c r="C720" s="235"/>
      <c r="D720" s="236" t="s">
        <v>193</v>
      </c>
      <c r="E720" s="237" t="s">
        <v>19</v>
      </c>
      <c r="F720" s="238" t="s">
        <v>1200</v>
      </c>
      <c r="G720" s="235"/>
      <c r="H720" s="239">
        <v>177.96000000000001</v>
      </c>
      <c r="I720" s="240"/>
      <c r="J720" s="235"/>
      <c r="K720" s="235"/>
      <c r="L720" s="241"/>
      <c r="M720" s="242"/>
      <c r="N720" s="243"/>
      <c r="O720" s="243"/>
      <c r="P720" s="243"/>
      <c r="Q720" s="243"/>
      <c r="R720" s="243"/>
      <c r="S720" s="243"/>
      <c r="T720" s="244"/>
      <c r="U720" s="13"/>
      <c r="V720" s="13"/>
      <c r="W720" s="13"/>
      <c r="X720" s="13"/>
      <c r="Y720" s="13"/>
      <c r="Z720" s="13"/>
      <c r="AA720" s="13"/>
      <c r="AB720" s="13"/>
      <c r="AC720" s="13"/>
      <c r="AD720" s="13"/>
      <c r="AE720" s="13"/>
      <c r="AT720" s="245" t="s">
        <v>193</v>
      </c>
      <c r="AU720" s="245" t="s">
        <v>86</v>
      </c>
      <c r="AV720" s="13" t="s">
        <v>86</v>
      </c>
      <c r="AW720" s="13" t="s">
        <v>37</v>
      </c>
      <c r="AX720" s="13" t="s">
        <v>83</v>
      </c>
      <c r="AY720" s="245" t="s">
        <v>182</v>
      </c>
    </row>
    <row r="721" s="2" customFormat="1" ht="24.15" customHeight="1">
      <c r="A721" s="42"/>
      <c r="B721" s="43"/>
      <c r="C721" s="216" t="s">
        <v>1201</v>
      </c>
      <c r="D721" s="216" t="s">
        <v>184</v>
      </c>
      <c r="E721" s="217" t="s">
        <v>1202</v>
      </c>
      <c r="F721" s="218" t="s">
        <v>1203</v>
      </c>
      <c r="G721" s="219" t="s">
        <v>187</v>
      </c>
      <c r="H721" s="220">
        <v>52.063000000000002</v>
      </c>
      <c r="I721" s="221"/>
      <c r="J721" s="222">
        <f>ROUND(I721*H721,2)</f>
        <v>0</v>
      </c>
      <c r="K721" s="218" t="s">
        <v>188</v>
      </c>
      <c r="L721" s="48"/>
      <c r="M721" s="223" t="s">
        <v>19</v>
      </c>
      <c r="N721" s="224" t="s">
        <v>47</v>
      </c>
      <c r="O721" s="88"/>
      <c r="P721" s="225">
        <f>O721*H721</f>
        <v>0</v>
      </c>
      <c r="Q721" s="225">
        <v>3.0000000000000001E-05</v>
      </c>
      <c r="R721" s="225">
        <f>Q721*H721</f>
        <v>0.00156189</v>
      </c>
      <c r="S721" s="225">
        <v>0</v>
      </c>
      <c r="T721" s="226">
        <f>S721*H721</f>
        <v>0</v>
      </c>
      <c r="U721" s="42"/>
      <c r="V721" s="42"/>
      <c r="W721" s="42"/>
      <c r="X721" s="42"/>
      <c r="Y721" s="42"/>
      <c r="Z721" s="42"/>
      <c r="AA721" s="42"/>
      <c r="AB721" s="42"/>
      <c r="AC721" s="42"/>
      <c r="AD721" s="42"/>
      <c r="AE721" s="42"/>
      <c r="AR721" s="227" t="s">
        <v>189</v>
      </c>
      <c r="AT721" s="227" t="s">
        <v>184</v>
      </c>
      <c r="AU721" s="227" t="s">
        <v>86</v>
      </c>
      <c r="AY721" s="21" t="s">
        <v>182</v>
      </c>
      <c r="BE721" s="228">
        <f>IF(N721="základní",J721,0)</f>
        <v>0</v>
      </c>
      <c r="BF721" s="228">
        <f>IF(N721="snížená",J721,0)</f>
        <v>0</v>
      </c>
      <c r="BG721" s="228">
        <f>IF(N721="zákl. přenesená",J721,0)</f>
        <v>0</v>
      </c>
      <c r="BH721" s="228">
        <f>IF(N721="sníž. přenesená",J721,0)</f>
        <v>0</v>
      </c>
      <c r="BI721" s="228">
        <f>IF(N721="nulová",J721,0)</f>
        <v>0</v>
      </c>
      <c r="BJ721" s="21" t="s">
        <v>83</v>
      </c>
      <c r="BK721" s="228">
        <f>ROUND(I721*H721,2)</f>
        <v>0</v>
      </c>
      <c r="BL721" s="21" t="s">
        <v>189</v>
      </c>
      <c r="BM721" s="227" t="s">
        <v>1204</v>
      </c>
    </row>
    <row r="722" s="2" customFormat="1">
      <c r="A722" s="42"/>
      <c r="B722" s="43"/>
      <c r="C722" s="44"/>
      <c r="D722" s="229" t="s">
        <v>191</v>
      </c>
      <c r="E722" s="44"/>
      <c r="F722" s="230" t="s">
        <v>1205</v>
      </c>
      <c r="G722" s="44"/>
      <c r="H722" s="44"/>
      <c r="I722" s="231"/>
      <c r="J722" s="44"/>
      <c r="K722" s="44"/>
      <c r="L722" s="48"/>
      <c r="M722" s="232"/>
      <c r="N722" s="233"/>
      <c r="O722" s="88"/>
      <c r="P722" s="88"/>
      <c r="Q722" s="88"/>
      <c r="R722" s="88"/>
      <c r="S722" s="88"/>
      <c r="T722" s="89"/>
      <c r="U722" s="42"/>
      <c r="V722" s="42"/>
      <c r="W722" s="42"/>
      <c r="X722" s="42"/>
      <c r="Y722" s="42"/>
      <c r="Z722" s="42"/>
      <c r="AA722" s="42"/>
      <c r="AB722" s="42"/>
      <c r="AC722" s="42"/>
      <c r="AD722" s="42"/>
      <c r="AE722" s="42"/>
      <c r="AT722" s="21" t="s">
        <v>191</v>
      </c>
      <c r="AU722" s="21" t="s">
        <v>86</v>
      </c>
    </row>
    <row r="723" s="13" customFormat="1">
      <c r="A723" s="13"/>
      <c r="B723" s="234"/>
      <c r="C723" s="235"/>
      <c r="D723" s="236" t="s">
        <v>193</v>
      </c>
      <c r="E723" s="237" t="s">
        <v>19</v>
      </c>
      <c r="F723" s="238" t="s">
        <v>1206</v>
      </c>
      <c r="G723" s="235"/>
      <c r="H723" s="239">
        <v>52.063000000000002</v>
      </c>
      <c r="I723" s="240"/>
      <c r="J723" s="235"/>
      <c r="K723" s="235"/>
      <c r="L723" s="241"/>
      <c r="M723" s="242"/>
      <c r="N723" s="243"/>
      <c r="O723" s="243"/>
      <c r="P723" s="243"/>
      <c r="Q723" s="243"/>
      <c r="R723" s="243"/>
      <c r="S723" s="243"/>
      <c r="T723" s="244"/>
      <c r="U723" s="13"/>
      <c r="V723" s="13"/>
      <c r="W723" s="13"/>
      <c r="X723" s="13"/>
      <c r="Y723" s="13"/>
      <c r="Z723" s="13"/>
      <c r="AA723" s="13"/>
      <c r="AB723" s="13"/>
      <c r="AC723" s="13"/>
      <c r="AD723" s="13"/>
      <c r="AE723" s="13"/>
      <c r="AT723" s="245" t="s">
        <v>193</v>
      </c>
      <c r="AU723" s="245" t="s">
        <v>86</v>
      </c>
      <c r="AV723" s="13" t="s">
        <v>86</v>
      </c>
      <c r="AW723" s="13" t="s">
        <v>37</v>
      </c>
      <c r="AX723" s="13" t="s">
        <v>83</v>
      </c>
      <c r="AY723" s="245" t="s">
        <v>182</v>
      </c>
    </row>
    <row r="724" s="2" customFormat="1" ht="21.75" customHeight="1">
      <c r="A724" s="42"/>
      <c r="B724" s="43"/>
      <c r="C724" s="216" t="s">
        <v>1207</v>
      </c>
      <c r="D724" s="216" t="s">
        <v>184</v>
      </c>
      <c r="E724" s="217" t="s">
        <v>1208</v>
      </c>
      <c r="F724" s="218" t="s">
        <v>1209</v>
      </c>
      <c r="G724" s="219" t="s">
        <v>187</v>
      </c>
      <c r="H724" s="220">
        <v>239.19200000000001</v>
      </c>
      <c r="I724" s="221"/>
      <c r="J724" s="222">
        <f>ROUND(I724*H724,2)</f>
        <v>0</v>
      </c>
      <c r="K724" s="218" t="s">
        <v>188</v>
      </c>
      <c r="L724" s="48"/>
      <c r="M724" s="223" t="s">
        <v>19</v>
      </c>
      <c r="N724" s="224" t="s">
        <v>47</v>
      </c>
      <c r="O724" s="88"/>
      <c r="P724" s="225">
        <f>O724*H724</f>
        <v>0</v>
      </c>
      <c r="Q724" s="225">
        <v>1.0000000000000001E-05</v>
      </c>
      <c r="R724" s="225">
        <f>Q724*H724</f>
        <v>0.0023919200000000001</v>
      </c>
      <c r="S724" s="225">
        <v>0</v>
      </c>
      <c r="T724" s="226">
        <f>S724*H724</f>
        <v>0</v>
      </c>
      <c r="U724" s="42"/>
      <c r="V724" s="42"/>
      <c r="W724" s="42"/>
      <c r="X724" s="42"/>
      <c r="Y724" s="42"/>
      <c r="Z724" s="42"/>
      <c r="AA724" s="42"/>
      <c r="AB724" s="42"/>
      <c r="AC724" s="42"/>
      <c r="AD724" s="42"/>
      <c r="AE724" s="42"/>
      <c r="AR724" s="227" t="s">
        <v>189</v>
      </c>
      <c r="AT724" s="227" t="s">
        <v>184</v>
      </c>
      <c r="AU724" s="227" t="s">
        <v>86</v>
      </c>
      <c r="AY724" s="21" t="s">
        <v>182</v>
      </c>
      <c r="BE724" s="228">
        <f>IF(N724="základní",J724,0)</f>
        <v>0</v>
      </c>
      <c r="BF724" s="228">
        <f>IF(N724="snížená",J724,0)</f>
        <v>0</v>
      </c>
      <c r="BG724" s="228">
        <f>IF(N724="zákl. přenesená",J724,0)</f>
        <v>0</v>
      </c>
      <c r="BH724" s="228">
        <f>IF(N724="sníž. přenesená",J724,0)</f>
        <v>0</v>
      </c>
      <c r="BI724" s="228">
        <f>IF(N724="nulová",J724,0)</f>
        <v>0</v>
      </c>
      <c r="BJ724" s="21" t="s">
        <v>83</v>
      </c>
      <c r="BK724" s="228">
        <f>ROUND(I724*H724,2)</f>
        <v>0</v>
      </c>
      <c r="BL724" s="21" t="s">
        <v>189</v>
      </c>
      <c r="BM724" s="227" t="s">
        <v>1210</v>
      </c>
    </row>
    <row r="725" s="2" customFormat="1">
      <c r="A725" s="42"/>
      <c r="B725" s="43"/>
      <c r="C725" s="44"/>
      <c r="D725" s="229" t="s">
        <v>191</v>
      </c>
      <c r="E725" s="44"/>
      <c r="F725" s="230" t="s">
        <v>1211</v>
      </c>
      <c r="G725" s="44"/>
      <c r="H725" s="44"/>
      <c r="I725" s="231"/>
      <c r="J725" s="44"/>
      <c r="K725" s="44"/>
      <c r="L725" s="48"/>
      <c r="M725" s="232"/>
      <c r="N725" s="233"/>
      <c r="O725" s="88"/>
      <c r="P725" s="88"/>
      <c r="Q725" s="88"/>
      <c r="R725" s="88"/>
      <c r="S725" s="88"/>
      <c r="T725" s="89"/>
      <c r="U725" s="42"/>
      <c r="V725" s="42"/>
      <c r="W725" s="42"/>
      <c r="X725" s="42"/>
      <c r="Y725" s="42"/>
      <c r="Z725" s="42"/>
      <c r="AA725" s="42"/>
      <c r="AB725" s="42"/>
      <c r="AC725" s="42"/>
      <c r="AD725" s="42"/>
      <c r="AE725" s="42"/>
      <c r="AT725" s="21" t="s">
        <v>191</v>
      </c>
      <c r="AU725" s="21" t="s">
        <v>86</v>
      </c>
    </row>
    <row r="726" s="13" customFormat="1">
      <c r="A726" s="13"/>
      <c r="B726" s="234"/>
      <c r="C726" s="235"/>
      <c r="D726" s="236" t="s">
        <v>193</v>
      </c>
      <c r="E726" s="237" t="s">
        <v>19</v>
      </c>
      <c r="F726" s="238" t="s">
        <v>1212</v>
      </c>
      <c r="G726" s="235"/>
      <c r="H726" s="239">
        <v>239.19200000000001</v>
      </c>
      <c r="I726" s="240"/>
      <c r="J726" s="235"/>
      <c r="K726" s="235"/>
      <c r="L726" s="241"/>
      <c r="M726" s="242"/>
      <c r="N726" s="243"/>
      <c r="O726" s="243"/>
      <c r="P726" s="243"/>
      <c r="Q726" s="243"/>
      <c r="R726" s="243"/>
      <c r="S726" s="243"/>
      <c r="T726" s="244"/>
      <c r="U726" s="13"/>
      <c r="V726" s="13"/>
      <c r="W726" s="13"/>
      <c r="X726" s="13"/>
      <c r="Y726" s="13"/>
      <c r="Z726" s="13"/>
      <c r="AA726" s="13"/>
      <c r="AB726" s="13"/>
      <c r="AC726" s="13"/>
      <c r="AD726" s="13"/>
      <c r="AE726" s="13"/>
      <c r="AT726" s="245" t="s">
        <v>193</v>
      </c>
      <c r="AU726" s="245" t="s">
        <v>86</v>
      </c>
      <c r="AV726" s="13" t="s">
        <v>86</v>
      </c>
      <c r="AW726" s="13" t="s">
        <v>37</v>
      </c>
      <c r="AX726" s="13" t="s">
        <v>83</v>
      </c>
      <c r="AY726" s="245" t="s">
        <v>182</v>
      </c>
    </row>
    <row r="727" s="2" customFormat="1" ht="21.75" customHeight="1">
      <c r="A727" s="42"/>
      <c r="B727" s="43"/>
      <c r="C727" s="216" t="s">
        <v>1213</v>
      </c>
      <c r="D727" s="216" t="s">
        <v>184</v>
      </c>
      <c r="E727" s="217" t="s">
        <v>1214</v>
      </c>
      <c r="F727" s="218" t="s">
        <v>1215</v>
      </c>
      <c r="G727" s="219" t="s">
        <v>187</v>
      </c>
      <c r="H727" s="220">
        <v>4.5460000000000003</v>
      </c>
      <c r="I727" s="221"/>
      <c r="J727" s="222">
        <f>ROUND(I727*H727,2)</f>
        <v>0</v>
      </c>
      <c r="K727" s="218" t="s">
        <v>188</v>
      </c>
      <c r="L727" s="48"/>
      <c r="M727" s="223" t="s">
        <v>19</v>
      </c>
      <c r="N727" s="224" t="s">
        <v>47</v>
      </c>
      <c r="O727" s="88"/>
      <c r="P727" s="225">
        <f>O727*H727</f>
        <v>0</v>
      </c>
      <c r="Q727" s="225">
        <v>0.0050699999999999999</v>
      </c>
      <c r="R727" s="225">
        <f>Q727*H727</f>
        <v>0.023048220000000001</v>
      </c>
      <c r="S727" s="225">
        <v>0</v>
      </c>
      <c r="T727" s="226">
        <f>S727*H727</f>
        <v>0</v>
      </c>
      <c r="U727" s="42"/>
      <c r="V727" s="42"/>
      <c r="W727" s="42"/>
      <c r="X727" s="42"/>
      <c r="Y727" s="42"/>
      <c r="Z727" s="42"/>
      <c r="AA727" s="42"/>
      <c r="AB727" s="42"/>
      <c r="AC727" s="42"/>
      <c r="AD727" s="42"/>
      <c r="AE727" s="42"/>
      <c r="AR727" s="227" t="s">
        <v>189</v>
      </c>
      <c r="AT727" s="227" t="s">
        <v>184</v>
      </c>
      <c r="AU727" s="227" t="s">
        <v>86</v>
      </c>
      <c r="AY727" s="21" t="s">
        <v>182</v>
      </c>
      <c r="BE727" s="228">
        <f>IF(N727="základní",J727,0)</f>
        <v>0</v>
      </c>
      <c r="BF727" s="228">
        <f>IF(N727="snížená",J727,0)</f>
        <v>0</v>
      </c>
      <c r="BG727" s="228">
        <f>IF(N727="zákl. přenesená",J727,0)</f>
        <v>0</v>
      </c>
      <c r="BH727" s="228">
        <f>IF(N727="sníž. přenesená",J727,0)</f>
        <v>0</v>
      </c>
      <c r="BI727" s="228">
        <f>IF(N727="nulová",J727,0)</f>
        <v>0</v>
      </c>
      <c r="BJ727" s="21" t="s">
        <v>83</v>
      </c>
      <c r="BK727" s="228">
        <f>ROUND(I727*H727,2)</f>
        <v>0</v>
      </c>
      <c r="BL727" s="21" t="s">
        <v>189</v>
      </c>
      <c r="BM727" s="227" t="s">
        <v>1216</v>
      </c>
    </row>
    <row r="728" s="2" customFormat="1">
      <c r="A728" s="42"/>
      <c r="B728" s="43"/>
      <c r="C728" s="44"/>
      <c r="D728" s="229" t="s">
        <v>191</v>
      </c>
      <c r="E728" s="44"/>
      <c r="F728" s="230" t="s">
        <v>1217</v>
      </c>
      <c r="G728" s="44"/>
      <c r="H728" s="44"/>
      <c r="I728" s="231"/>
      <c r="J728" s="44"/>
      <c r="K728" s="44"/>
      <c r="L728" s="48"/>
      <c r="M728" s="232"/>
      <c r="N728" s="233"/>
      <c r="O728" s="88"/>
      <c r="P728" s="88"/>
      <c r="Q728" s="88"/>
      <c r="R728" s="88"/>
      <c r="S728" s="88"/>
      <c r="T728" s="89"/>
      <c r="U728" s="42"/>
      <c r="V728" s="42"/>
      <c r="W728" s="42"/>
      <c r="X728" s="42"/>
      <c r="Y728" s="42"/>
      <c r="Z728" s="42"/>
      <c r="AA728" s="42"/>
      <c r="AB728" s="42"/>
      <c r="AC728" s="42"/>
      <c r="AD728" s="42"/>
      <c r="AE728" s="42"/>
      <c r="AT728" s="21" t="s">
        <v>191</v>
      </c>
      <c r="AU728" s="21" t="s">
        <v>86</v>
      </c>
    </row>
    <row r="729" s="13" customFormat="1">
      <c r="A729" s="13"/>
      <c r="B729" s="234"/>
      <c r="C729" s="235"/>
      <c r="D729" s="236" t="s">
        <v>193</v>
      </c>
      <c r="E729" s="237" t="s">
        <v>19</v>
      </c>
      <c r="F729" s="238" t="s">
        <v>1218</v>
      </c>
      <c r="G729" s="235"/>
      <c r="H729" s="239">
        <v>4.5460000000000003</v>
      </c>
      <c r="I729" s="240"/>
      <c r="J729" s="235"/>
      <c r="K729" s="235"/>
      <c r="L729" s="241"/>
      <c r="M729" s="242"/>
      <c r="N729" s="243"/>
      <c r="O729" s="243"/>
      <c r="P729" s="243"/>
      <c r="Q729" s="243"/>
      <c r="R729" s="243"/>
      <c r="S729" s="243"/>
      <c r="T729" s="244"/>
      <c r="U729" s="13"/>
      <c r="V729" s="13"/>
      <c r="W729" s="13"/>
      <c r="X729" s="13"/>
      <c r="Y729" s="13"/>
      <c r="Z729" s="13"/>
      <c r="AA729" s="13"/>
      <c r="AB729" s="13"/>
      <c r="AC729" s="13"/>
      <c r="AD729" s="13"/>
      <c r="AE729" s="13"/>
      <c r="AT729" s="245" t="s">
        <v>193</v>
      </c>
      <c r="AU729" s="245" t="s">
        <v>86</v>
      </c>
      <c r="AV729" s="13" t="s">
        <v>86</v>
      </c>
      <c r="AW729" s="13" t="s">
        <v>37</v>
      </c>
      <c r="AX729" s="13" t="s">
        <v>83</v>
      </c>
      <c r="AY729" s="245" t="s">
        <v>182</v>
      </c>
    </row>
    <row r="730" s="2" customFormat="1" ht="16.5" customHeight="1">
      <c r="A730" s="42"/>
      <c r="B730" s="43"/>
      <c r="C730" s="216" t="s">
        <v>1219</v>
      </c>
      <c r="D730" s="216" t="s">
        <v>184</v>
      </c>
      <c r="E730" s="217" t="s">
        <v>1220</v>
      </c>
      <c r="F730" s="218" t="s">
        <v>1221</v>
      </c>
      <c r="G730" s="219" t="s">
        <v>598</v>
      </c>
      <c r="H730" s="220">
        <v>1</v>
      </c>
      <c r="I730" s="221"/>
      <c r="J730" s="222">
        <f>ROUND(I730*H730,2)</f>
        <v>0</v>
      </c>
      <c r="K730" s="218" t="s">
        <v>188</v>
      </c>
      <c r="L730" s="48"/>
      <c r="M730" s="223" t="s">
        <v>19</v>
      </c>
      <c r="N730" s="224" t="s">
        <v>47</v>
      </c>
      <c r="O730" s="88"/>
      <c r="P730" s="225">
        <f>O730*H730</f>
        <v>0</v>
      </c>
      <c r="Q730" s="225">
        <v>0.00018000000000000001</v>
      </c>
      <c r="R730" s="225">
        <f>Q730*H730</f>
        <v>0.00018000000000000001</v>
      </c>
      <c r="S730" s="225">
        <v>0</v>
      </c>
      <c r="T730" s="226">
        <f>S730*H730</f>
        <v>0</v>
      </c>
      <c r="U730" s="42"/>
      <c r="V730" s="42"/>
      <c r="W730" s="42"/>
      <c r="X730" s="42"/>
      <c r="Y730" s="42"/>
      <c r="Z730" s="42"/>
      <c r="AA730" s="42"/>
      <c r="AB730" s="42"/>
      <c r="AC730" s="42"/>
      <c r="AD730" s="42"/>
      <c r="AE730" s="42"/>
      <c r="AR730" s="227" t="s">
        <v>189</v>
      </c>
      <c r="AT730" s="227" t="s">
        <v>184</v>
      </c>
      <c r="AU730" s="227" t="s">
        <v>86</v>
      </c>
      <c r="AY730" s="21" t="s">
        <v>182</v>
      </c>
      <c r="BE730" s="228">
        <f>IF(N730="základní",J730,0)</f>
        <v>0</v>
      </c>
      <c r="BF730" s="228">
        <f>IF(N730="snížená",J730,0)</f>
        <v>0</v>
      </c>
      <c r="BG730" s="228">
        <f>IF(N730="zákl. přenesená",J730,0)</f>
        <v>0</v>
      </c>
      <c r="BH730" s="228">
        <f>IF(N730="sníž. přenesená",J730,0)</f>
        <v>0</v>
      </c>
      <c r="BI730" s="228">
        <f>IF(N730="nulová",J730,0)</f>
        <v>0</v>
      </c>
      <c r="BJ730" s="21" t="s">
        <v>83</v>
      </c>
      <c r="BK730" s="228">
        <f>ROUND(I730*H730,2)</f>
        <v>0</v>
      </c>
      <c r="BL730" s="21" t="s">
        <v>189</v>
      </c>
      <c r="BM730" s="227" t="s">
        <v>1222</v>
      </c>
    </row>
    <row r="731" s="2" customFormat="1">
      <c r="A731" s="42"/>
      <c r="B731" s="43"/>
      <c r="C731" s="44"/>
      <c r="D731" s="229" t="s">
        <v>191</v>
      </c>
      <c r="E731" s="44"/>
      <c r="F731" s="230" t="s">
        <v>1223</v>
      </c>
      <c r="G731" s="44"/>
      <c r="H731" s="44"/>
      <c r="I731" s="231"/>
      <c r="J731" s="44"/>
      <c r="K731" s="44"/>
      <c r="L731" s="48"/>
      <c r="M731" s="232"/>
      <c r="N731" s="233"/>
      <c r="O731" s="88"/>
      <c r="P731" s="88"/>
      <c r="Q731" s="88"/>
      <c r="R731" s="88"/>
      <c r="S731" s="88"/>
      <c r="T731" s="89"/>
      <c r="U731" s="42"/>
      <c r="V731" s="42"/>
      <c r="W731" s="42"/>
      <c r="X731" s="42"/>
      <c r="Y731" s="42"/>
      <c r="Z731" s="42"/>
      <c r="AA731" s="42"/>
      <c r="AB731" s="42"/>
      <c r="AC731" s="42"/>
      <c r="AD731" s="42"/>
      <c r="AE731" s="42"/>
      <c r="AT731" s="21" t="s">
        <v>191</v>
      </c>
      <c r="AU731" s="21" t="s">
        <v>86</v>
      </c>
    </row>
    <row r="732" s="13" customFormat="1">
      <c r="A732" s="13"/>
      <c r="B732" s="234"/>
      <c r="C732" s="235"/>
      <c r="D732" s="236" t="s">
        <v>193</v>
      </c>
      <c r="E732" s="237" t="s">
        <v>19</v>
      </c>
      <c r="F732" s="238" t="s">
        <v>1224</v>
      </c>
      <c r="G732" s="235"/>
      <c r="H732" s="239">
        <v>1</v>
      </c>
      <c r="I732" s="240"/>
      <c r="J732" s="235"/>
      <c r="K732" s="235"/>
      <c r="L732" s="241"/>
      <c r="M732" s="242"/>
      <c r="N732" s="243"/>
      <c r="O732" s="243"/>
      <c r="P732" s="243"/>
      <c r="Q732" s="243"/>
      <c r="R732" s="243"/>
      <c r="S732" s="243"/>
      <c r="T732" s="244"/>
      <c r="U732" s="13"/>
      <c r="V732" s="13"/>
      <c r="W732" s="13"/>
      <c r="X732" s="13"/>
      <c r="Y732" s="13"/>
      <c r="Z732" s="13"/>
      <c r="AA732" s="13"/>
      <c r="AB732" s="13"/>
      <c r="AC732" s="13"/>
      <c r="AD732" s="13"/>
      <c r="AE732" s="13"/>
      <c r="AT732" s="245" t="s">
        <v>193</v>
      </c>
      <c r="AU732" s="245" t="s">
        <v>86</v>
      </c>
      <c r="AV732" s="13" t="s">
        <v>86</v>
      </c>
      <c r="AW732" s="13" t="s">
        <v>37</v>
      </c>
      <c r="AX732" s="13" t="s">
        <v>83</v>
      </c>
      <c r="AY732" s="245" t="s">
        <v>182</v>
      </c>
    </row>
    <row r="733" s="2" customFormat="1" ht="16.5" customHeight="1">
      <c r="A733" s="42"/>
      <c r="B733" s="43"/>
      <c r="C733" s="267" t="s">
        <v>1225</v>
      </c>
      <c r="D733" s="267" t="s">
        <v>349</v>
      </c>
      <c r="E733" s="268" t="s">
        <v>1226</v>
      </c>
      <c r="F733" s="269" t="s">
        <v>1227</v>
      </c>
      <c r="G733" s="270" t="s">
        <v>598</v>
      </c>
      <c r="H733" s="271">
        <v>1</v>
      </c>
      <c r="I733" s="272"/>
      <c r="J733" s="273">
        <f>ROUND(I733*H733,2)</f>
        <v>0</v>
      </c>
      <c r="K733" s="269" t="s">
        <v>188</v>
      </c>
      <c r="L733" s="274"/>
      <c r="M733" s="275" t="s">
        <v>19</v>
      </c>
      <c r="N733" s="276" t="s">
        <v>47</v>
      </c>
      <c r="O733" s="88"/>
      <c r="P733" s="225">
        <f>O733*H733</f>
        <v>0</v>
      </c>
      <c r="Q733" s="225">
        <v>0.012</v>
      </c>
      <c r="R733" s="225">
        <f>Q733*H733</f>
        <v>0.012</v>
      </c>
      <c r="S733" s="225">
        <v>0</v>
      </c>
      <c r="T733" s="226">
        <f>S733*H733</f>
        <v>0</v>
      </c>
      <c r="U733" s="42"/>
      <c r="V733" s="42"/>
      <c r="W733" s="42"/>
      <c r="X733" s="42"/>
      <c r="Y733" s="42"/>
      <c r="Z733" s="42"/>
      <c r="AA733" s="42"/>
      <c r="AB733" s="42"/>
      <c r="AC733" s="42"/>
      <c r="AD733" s="42"/>
      <c r="AE733" s="42"/>
      <c r="AR733" s="227" t="s">
        <v>243</v>
      </c>
      <c r="AT733" s="227" t="s">
        <v>349</v>
      </c>
      <c r="AU733" s="227" t="s">
        <v>86</v>
      </c>
      <c r="AY733" s="21" t="s">
        <v>182</v>
      </c>
      <c r="BE733" s="228">
        <f>IF(N733="základní",J733,0)</f>
        <v>0</v>
      </c>
      <c r="BF733" s="228">
        <f>IF(N733="snížená",J733,0)</f>
        <v>0</v>
      </c>
      <c r="BG733" s="228">
        <f>IF(N733="zákl. přenesená",J733,0)</f>
        <v>0</v>
      </c>
      <c r="BH733" s="228">
        <f>IF(N733="sníž. přenesená",J733,0)</f>
        <v>0</v>
      </c>
      <c r="BI733" s="228">
        <f>IF(N733="nulová",J733,0)</f>
        <v>0</v>
      </c>
      <c r="BJ733" s="21" t="s">
        <v>83</v>
      </c>
      <c r="BK733" s="228">
        <f>ROUND(I733*H733,2)</f>
        <v>0</v>
      </c>
      <c r="BL733" s="21" t="s">
        <v>189</v>
      </c>
      <c r="BM733" s="227" t="s">
        <v>1228</v>
      </c>
    </row>
    <row r="734" s="2" customFormat="1" ht="24.15" customHeight="1">
      <c r="A734" s="42"/>
      <c r="B734" s="43"/>
      <c r="C734" s="216" t="s">
        <v>1229</v>
      </c>
      <c r="D734" s="216" t="s">
        <v>184</v>
      </c>
      <c r="E734" s="217" t="s">
        <v>1230</v>
      </c>
      <c r="F734" s="218" t="s">
        <v>1231</v>
      </c>
      <c r="G734" s="219" t="s">
        <v>598</v>
      </c>
      <c r="H734" s="220">
        <v>88</v>
      </c>
      <c r="I734" s="221"/>
      <c r="J734" s="222">
        <f>ROUND(I734*H734,2)</f>
        <v>0</v>
      </c>
      <c r="K734" s="218" t="s">
        <v>188</v>
      </c>
      <c r="L734" s="48"/>
      <c r="M734" s="223" t="s">
        <v>19</v>
      </c>
      <c r="N734" s="224" t="s">
        <v>47</v>
      </c>
      <c r="O734" s="88"/>
      <c r="P734" s="225">
        <f>O734*H734</f>
        <v>0</v>
      </c>
      <c r="Q734" s="225">
        <v>2.0000000000000002E-05</v>
      </c>
      <c r="R734" s="225">
        <f>Q734*H734</f>
        <v>0.0017600000000000001</v>
      </c>
      <c r="S734" s="225">
        <v>0</v>
      </c>
      <c r="T734" s="226">
        <f>S734*H734</f>
        <v>0</v>
      </c>
      <c r="U734" s="42"/>
      <c r="V734" s="42"/>
      <c r="W734" s="42"/>
      <c r="X734" s="42"/>
      <c r="Y734" s="42"/>
      <c r="Z734" s="42"/>
      <c r="AA734" s="42"/>
      <c r="AB734" s="42"/>
      <c r="AC734" s="42"/>
      <c r="AD734" s="42"/>
      <c r="AE734" s="42"/>
      <c r="AR734" s="227" t="s">
        <v>189</v>
      </c>
      <c r="AT734" s="227" t="s">
        <v>184</v>
      </c>
      <c r="AU734" s="227" t="s">
        <v>86</v>
      </c>
      <c r="AY734" s="21" t="s">
        <v>182</v>
      </c>
      <c r="BE734" s="228">
        <f>IF(N734="základní",J734,0)</f>
        <v>0</v>
      </c>
      <c r="BF734" s="228">
        <f>IF(N734="snížená",J734,0)</f>
        <v>0</v>
      </c>
      <c r="BG734" s="228">
        <f>IF(N734="zákl. přenesená",J734,0)</f>
        <v>0</v>
      </c>
      <c r="BH734" s="228">
        <f>IF(N734="sníž. přenesená",J734,0)</f>
        <v>0</v>
      </c>
      <c r="BI734" s="228">
        <f>IF(N734="nulová",J734,0)</f>
        <v>0</v>
      </c>
      <c r="BJ734" s="21" t="s">
        <v>83</v>
      </c>
      <c r="BK734" s="228">
        <f>ROUND(I734*H734,2)</f>
        <v>0</v>
      </c>
      <c r="BL734" s="21" t="s">
        <v>189</v>
      </c>
      <c r="BM734" s="227" t="s">
        <v>1232</v>
      </c>
    </row>
    <row r="735" s="2" customFormat="1">
      <c r="A735" s="42"/>
      <c r="B735" s="43"/>
      <c r="C735" s="44"/>
      <c r="D735" s="229" t="s">
        <v>191</v>
      </c>
      <c r="E735" s="44"/>
      <c r="F735" s="230" t="s">
        <v>1233</v>
      </c>
      <c r="G735" s="44"/>
      <c r="H735" s="44"/>
      <c r="I735" s="231"/>
      <c r="J735" s="44"/>
      <c r="K735" s="44"/>
      <c r="L735" s="48"/>
      <c r="M735" s="232"/>
      <c r="N735" s="233"/>
      <c r="O735" s="88"/>
      <c r="P735" s="88"/>
      <c r="Q735" s="88"/>
      <c r="R735" s="88"/>
      <c r="S735" s="88"/>
      <c r="T735" s="89"/>
      <c r="U735" s="42"/>
      <c r="V735" s="42"/>
      <c r="W735" s="42"/>
      <c r="X735" s="42"/>
      <c r="Y735" s="42"/>
      <c r="Z735" s="42"/>
      <c r="AA735" s="42"/>
      <c r="AB735" s="42"/>
      <c r="AC735" s="42"/>
      <c r="AD735" s="42"/>
      <c r="AE735" s="42"/>
      <c r="AT735" s="21" t="s">
        <v>191</v>
      </c>
      <c r="AU735" s="21" t="s">
        <v>86</v>
      </c>
    </row>
    <row r="736" s="13" customFormat="1">
      <c r="A736" s="13"/>
      <c r="B736" s="234"/>
      <c r="C736" s="235"/>
      <c r="D736" s="236" t="s">
        <v>193</v>
      </c>
      <c r="E736" s="237" t="s">
        <v>19</v>
      </c>
      <c r="F736" s="238" t="s">
        <v>1234</v>
      </c>
      <c r="G736" s="235"/>
      <c r="H736" s="239">
        <v>88</v>
      </c>
      <c r="I736" s="240"/>
      <c r="J736" s="235"/>
      <c r="K736" s="235"/>
      <c r="L736" s="241"/>
      <c r="M736" s="242"/>
      <c r="N736" s="243"/>
      <c r="O736" s="243"/>
      <c r="P736" s="243"/>
      <c r="Q736" s="243"/>
      <c r="R736" s="243"/>
      <c r="S736" s="243"/>
      <c r="T736" s="244"/>
      <c r="U736" s="13"/>
      <c r="V736" s="13"/>
      <c r="W736" s="13"/>
      <c r="X736" s="13"/>
      <c r="Y736" s="13"/>
      <c r="Z736" s="13"/>
      <c r="AA736" s="13"/>
      <c r="AB736" s="13"/>
      <c r="AC736" s="13"/>
      <c r="AD736" s="13"/>
      <c r="AE736" s="13"/>
      <c r="AT736" s="245" t="s">
        <v>193</v>
      </c>
      <c r="AU736" s="245" t="s">
        <v>86</v>
      </c>
      <c r="AV736" s="13" t="s">
        <v>86</v>
      </c>
      <c r="AW736" s="13" t="s">
        <v>37</v>
      </c>
      <c r="AX736" s="13" t="s">
        <v>83</v>
      </c>
      <c r="AY736" s="245" t="s">
        <v>182</v>
      </c>
    </row>
    <row r="737" s="2" customFormat="1" ht="24.15" customHeight="1">
      <c r="A737" s="42"/>
      <c r="B737" s="43"/>
      <c r="C737" s="216" t="s">
        <v>1235</v>
      </c>
      <c r="D737" s="216" t="s">
        <v>184</v>
      </c>
      <c r="E737" s="217" t="s">
        <v>1236</v>
      </c>
      <c r="F737" s="218" t="s">
        <v>1237</v>
      </c>
      <c r="G737" s="219" t="s">
        <v>598</v>
      </c>
      <c r="H737" s="220">
        <v>262</v>
      </c>
      <c r="I737" s="221"/>
      <c r="J737" s="222">
        <f>ROUND(I737*H737,2)</f>
        <v>0</v>
      </c>
      <c r="K737" s="218" t="s">
        <v>188</v>
      </c>
      <c r="L737" s="48"/>
      <c r="M737" s="223" t="s">
        <v>19</v>
      </c>
      <c r="N737" s="224" t="s">
        <v>47</v>
      </c>
      <c r="O737" s="88"/>
      <c r="P737" s="225">
        <f>O737*H737</f>
        <v>0</v>
      </c>
      <c r="Q737" s="225">
        <v>4.0000000000000003E-05</v>
      </c>
      <c r="R737" s="225">
        <f>Q737*H737</f>
        <v>0.010480000000000002</v>
      </c>
      <c r="S737" s="225">
        <v>0</v>
      </c>
      <c r="T737" s="226">
        <f>S737*H737</f>
        <v>0</v>
      </c>
      <c r="U737" s="42"/>
      <c r="V737" s="42"/>
      <c r="W737" s="42"/>
      <c r="X737" s="42"/>
      <c r="Y737" s="42"/>
      <c r="Z737" s="42"/>
      <c r="AA737" s="42"/>
      <c r="AB737" s="42"/>
      <c r="AC737" s="42"/>
      <c r="AD737" s="42"/>
      <c r="AE737" s="42"/>
      <c r="AR737" s="227" t="s">
        <v>189</v>
      </c>
      <c r="AT737" s="227" t="s">
        <v>184</v>
      </c>
      <c r="AU737" s="227" t="s">
        <v>86</v>
      </c>
      <c r="AY737" s="21" t="s">
        <v>182</v>
      </c>
      <c r="BE737" s="228">
        <f>IF(N737="základní",J737,0)</f>
        <v>0</v>
      </c>
      <c r="BF737" s="228">
        <f>IF(N737="snížená",J737,0)</f>
        <v>0</v>
      </c>
      <c r="BG737" s="228">
        <f>IF(N737="zákl. přenesená",J737,0)</f>
        <v>0</v>
      </c>
      <c r="BH737" s="228">
        <f>IF(N737="sníž. přenesená",J737,0)</f>
        <v>0</v>
      </c>
      <c r="BI737" s="228">
        <f>IF(N737="nulová",J737,0)</f>
        <v>0</v>
      </c>
      <c r="BJ737" s="21" t="s">
        <v>83</v>
      </c>
      <c r="BK737" s="228">
        <f>ROUND(I737*H737,2)</f>
        <v>0</v>
      </c>
      <c r="BL737" s="21" t="s">
        <v>189</v>
      </c>
      <c r="BM737" s="227" t="s">
        <v>1238</v>
      </c>
    </row>
    <row r="738" s="2" customFormat="1">
      <c r="A738" s="42"/>
      <c r="B738" s="43"/>
      <c r="C738" s="44"/>
      <c r="D738" s="229" t="s">
        <v>191</v>
      </c>
      <c r="E738" s="44"/>
      <c r="F738" s="230" t="s">
        <v>1239</v>
      </c>
      <c r="G738" s="44"/>
      <c r="H738" s="44"/>
      <c r="I738" s="231"/>
      <c r="J738" s="44"/>
      <c r="K738" s="44"/>
      <c r="L738" s="48"/>
      <c r="M738" s="232"/>
      <c r="N738" s="233"/>
      <c r="O738" s="88"/>
      <c r="P738" s="88"/>
      <c r="Q738" s="88"/>
      <c r="R738" s="88"/>
      <c r="S738" s="88"/>
      <c r="T738" s="89"/>
      <c r="U738" s="42"/>
      <c r="V738" s="42"/>
      <c r="W738" s="42"/>
      <c r="X738" s="42"/>
      <c r="Y738" s="42"/>
      <c r="Z738" s="42"/>
      <c r="AA738" s="42"/>
      <c r="AB738" s="42"/>
      <c r="AC738" s="42"/>
      <c r="AD738" s="42"/>
      <c r="AE738" s="42"/>
      <c r="AT738" s="21" t="s">
        <v>191</v>
      </c>
      <c r="AU738" s="21" t="s">
        <v>86</v>
      </c>
    </row>
    <row r="739" s="13" customFormat="1">
      <c r="A739" s="13"/>
      <c r="B739" s="234"/>
      <c r="C739" s="235"/>
      <c r="D739" s="236" t="s">
        <v>193</v>
      </c>
      <c r="E739" s="237" t="s">
        <v>19</v>
      </c>
      <c r="F739" s="238" t="s">
        <v>1240</v>
      </c>
      <c r="G739" s="235"/>
      <c r="H739" s="239">
        <v>262</v>
      </c>
      <c r="I739" s="240"/>
      <c r="J739" s="235"/>
      <c r="K739" s="235"/>
      <c r="L739" s="241"/>
      <c r="M739" s="242"/>
      <c r="N739" s="243"/>
      <c r="O739" s="243"/>
      <c r="P739" s="243"/>
      <c r="Q739" s="243"/>
      <c r="R739" s="243"/>
      <c r="S739" s="243"/>
      <c r="T739" s="244"/>
      <c r="U739" s="13"/>
      <c r="V739" s="13"/>
      <c r="W739" s="13"/>
      <c r="X739" s="13"/>
      <c r="Y739" s="13"/>
      <c r="Z739" s="13"/>
      <c r="AA739" s="13"/>
      <c r="AB739" s="13"/>
      <c r="AC739" s="13"/>
      <c r="AD739" s="13"/>
      <c r="AE739" s="13"/>
      <c r="AT739" s="245" t="s">
        <v>193</v>
      </c>
      <c r="AU739" s="245" t="s">
        <v>86</v>
      </c>
      <c r="AV739" s="13" t="s">
        <v>86</v>
      </c>
      <c r="AW739" s="13" t="s">
        <v>37</v>
      </c>
      <c r="AX739" s="13" t="s">
        <v>83</v>
      </c>
      <c r="AY739" s="245" t="s">
        <v>182</v>
      </c>
    </row>
    <row r="740" s="14" customFormat="1">
      <c r="A740" s="14"/>
      <c r="B740" s="246"/>
      <c r="C740" s="247"/>
      <c r="D740" s="236" t="s">
        <v>193</v>
      </c>
      <c r="E740" s="248" t="s">
        <v>19</v>
      </c>
      <c r="F740" s="249" t="s">
        <v>1241</v>
      </c>
      <c r="G740" s="247"/>
      <c r="H740" s="248" t="s">
        <v>19</v>
      </c>
      <c r="I740" s="250"/>
      <c r="J740" s="247"/>
      <c r="K740" s="247"/>
      <c r="L740" s="251"/>
      <c r="M740" s="252"/>
      <c r="N740" s="253"/>
      <c r="O740" s="253"/>
      <c r="P740" s="253"/>
      <c r="Q740" s="253"/>
      <c r="R740" s="253"/>
      <c r="S740" s="253"/>
      <c r="T740" s="254"/>
      <c r="U740" s="14"/>
      <c r="V740" s="14"/>
      <c r="W740" s="14"/>
      <c r="X740" s="14"/>
      <c r="Y740" s="14"/>
      <c r="Z740" s="14"/>
      <c r="AA740" s="14"/>
      <c r="AB740" s="14"/>
      <c r="AC740" s="14"/>
      <c r="AD740" s="14"/>
      <c r="AE740" s="14"/>
      <c r="AT740" s="255" t="s">
        <v>193</v>
      </c>
      <c r="AU740" s="255" t="s">
        <v>86</v>
      </c>
      <c r="AV740" s="14" t="s">
        <v>83</v>
      </c>
      <c r="AW740" s="14" t="s">
        <v>37</v>
      </c>
      <c r="AX740" s="14" t="s">
        <v>76</v>
      </c>
      <c r="AY740" s="255" t="s">
        <v>182</v>
      </c>
    </row>
    <row r="741" s="2" customFormat="1" ht="24.15" customHeight="1">
      <c r="A741" s="42"/>
      <c r="B741" s="43"/>
      <c r="C741" s="216" t="s">
        <v>1242</v>
      </c>
      <c r="D741" s="216" t="s">
        <v>184</v>
      </c>
      <c r="E741" s="217" t="s">
        <v>1243</v>
      </c>
      <c r="F741" s="218" t="s">
        <v>1244</v>
      </c>
      <c r="G741" s="219" t="s">
        <v>598</v>
      </c>
      <c r="H741" s="220">
        <v>80</v>
      </c>
      <c r="I741" s="221"/>
      <c r="J741" s="222">
        <f>ROUND(I741*H741,2)</f>
        <v>0</v>
      </c>
      <c r="K741" s="218" t="s">
        <v>188</v>
      </c>
      <c r="L741" s="48"/>
      <c r="M741" s="223" t="s">
        <v>19</v>
      </c>
      <c r="N741" s="224" t="s">
        <v>47</v>
      </c>
      <c r="O741" s="88"/>
      <c r="P741" s="225">
        <f>O741*H741</f>
        <v>0</v>
      </c>
      <c r="Q741" s="225">
        <v>4.0000000000000003E-05</v>
      </c>
      <c r="R741" s="225">
        <f>Q741*H741</f>
        <v>0.0032000000000000002</v>
      </c>
      <c r="S741" s="225">
        <v>0</v>
      </c>
      <c r="T741" s="226">
        <f>S741*H741</f>
        <v>0</v>
      </c>
      <c r="U741" s="42"/>
      <c r="V741" s="42"/>
      <c r="W741" s="42"/>
      <c r="X741" s="42"/>
      <c r="Y741" s="42"/>
      <c r="Z741" s="42"/>
      <c r="AA741" s="42"/>
      <c r="AB741" s="42"/>
      <c r="AC741" s="42"/>
      <c r="AD741" s="42"/>
      <c r="AE741" s="42"/>
      <c r="AR741" s="227" t="s">
        <v>189</v>
      </c>
      <c r="AT741" s="227" t="s">
        <v>184</v>
      </c>
      <c r="AU741" s="227" t="s">
        <v>86</v>
      </c>
      <c r="AY741" s="21" t="s">
        <v>182</v>
      </c>
      <c r="BE741" s="228">
        <f>IF(N741="základní",J741,0)</f>
        <v>0</v>
      </c>
      <c r="BF741" s="228">
        <f>IF(N741="snížená",J741,0)</f>
        <v>0</v>
      </c>
      <c r="BG741" s="228">
        <f>IF(N741="zákl. přenesená",J741,0)</f>
        <v>0</v>
      </c>
      <c r="BH741" s="228">
        <f>IF(N741="sníž. přenesená",J741,0)</f>
        <v>0</v>
      </c>
      <c r="BI741" s="228">
        <f>IF(N741="nulová",J741,0)</f>
        <v>0</v>
      </c>
      <c r="BJ741" s="21" t="s">
        <v>83</v>
      </c>
      <c r="BK741" s="228">
        <f>ROUND(I741*H741,2)</f>
        <v>0</v>
      </c>
      <c r="BL741" s="21" t="s">
        <v>189</v>
      </c>
      <c r="BM741" s="227" t="s">
        <v>1245</v>
      </c>
    </row>
    <row r="742" s="2" customFormat="1">
      <c r="A742" s="42"/>
      <c r="B742" s="43"/>
      <c r="C742" s="44"/>
      <c r="D742" s="229" t="s">
        <v>191</v>
      </c>
      <c r="E742" s="44"/>
      <c r="F742" s="230" t="s">
        <v>1246</v>
      </c>
      <c r="G742" s="44"/>
      <c r="H742" s="44"/>
      <c r="I742" s="231"/>
      <c r="J742" s="44"/>
      <c r="K742" s="44"/>
      <c r="L742" s="48"/>
      <c r="M742" s="232"/>
      <c r="N742" s="233"/>
      <c r="O742" s="88"/>
      <c r="P742" s="88"/>
      <c r="Q742" s="88"/>
      <c r="R742" s="88"/>
      <c r="S742" s="88"/>
      <c r="T742" s="89"/>
      <c r="U742" s="42"/>
      <c r="V742" s="42"/>
      <c r="W742" s="42"/>
      <c r="X742" s="42"/>
      <c r="Y742" s="42"/>
      <c r="Z742" s="42"/>
      <c r="AA742" s="42"/>
      <c r="AB742" s="42"/>
      <c r="AC742" s="42"/>
      <c r="AD742" s="42"/>
      <c r="AE742" s="42"/>
      <c r="AT742" s="21" t="s">
        <v>191</v>
      </c>
      <c r="AU742" s="21" t="s">
        <v>86</v>
      </c>
    </row>
    <row r="743" s="13" customFormat="1">
      <c r="A743" s="13"/>
      <c r="B743" s="234"/>
      <c r="C743" s="235"/>
      <c r="D743" s="236" t="s">
        <v>193</v>
      </c>
      <c r="E743" s="237" t="s">
        <v>19</v>
      </c>
      <c r="F743" s="238" t="s">
        <v>1247</v>
      </c>
      <c r="G743" s="235"/>
      <c r="H743" s="239">
        <v>80</v>
      </c>
      <c r="I743" s="240"/>
      <c r="J743" s="235"/>
      <c r="K743" s="235"/>
      <c r="L743" s="241"/>
      <c r="M743" s="242"/>
      <c r="N743" s="243"/>
      <c r="O743" s="243"/>
      <c r="P743" s="243"/>
      <c r="Q743" s="243"/>
      <c r="R743" s="243"/>
      <c r="S743" s="243"/>
      <c r="T743" s="244"/>
      <c r="U743" s="13"/>
      <c r="V743" s="13"/>
      <c r="W743" s="13"/>
      <c r="X743" s="13"/>
      <c r="Y743" s="13"/>
      <c r="Z743" s="13"/>
      <c r="AA743" s="13"/>
      <c r="AB743" s="13"/>
      <c r="AC743" s="13"/>
      <c r="AD743" s="13"/>
      <c r="AE743" s="13"/>
      <c r="AT743" s="245" t="s">
        <v>193</v>
      </c>
      <c r="AU743" s="245" t="s">
        <v>86</v>
      </c>
      <c r="AV743" s="13" t="s">
        <v>86</v>
      </c>
      <c r="AW743" s="13" t="s">
        <v>37</v>
      </c>
      <c r="AX743" s="13" t="s">
        <v>83</v>
      </c>
      <c r="AY743" s="245" t="s">
        <v>182</v>
      </c>
    </row>
    <row r="744" s="2" customFormat="1" ht="24.15" customHeight="1">
      <c r="A744" s="42"/>
      <c r="B744" s="43"/>
      <c r="C744" s="216" t="s">
        <v>1248</v>
      </c>
      <c r="D744" s="216" t="s">
        <v>184</v>
      </c>
      <c r="E744" s="217" t="s">
        <v>1249</v>
      </c>
      <c r="F744" s="218" t="s">
        <v>1250</v>
      </c>
      <c r="G744" s="219" t="s">
        <v>598</v>
      </c>
      <c r="H744" s="220">
        <v>276</v>
      </c>
      <c r="I744" s="221"/>
      <c r="J744" s="222">
        <f>ROUND(I744*H744,2)</f>
        <v>0</v>
      </c>
      <c r="K744" s="218" t="s">
        <v>188</v>
      </c>
      <c r="L744" s="48"/>
      <c r="M744" s="223" t="s">
        <v>19</v>
      </c>
      <c r="N744" s="224" t="s">
        <v>47</v>
      </c>
      <c r="O744" s="88"/>
      <c r="P744" s="225">
        <f>O744*H744</f>
        <v>0</v>
      </c>
      <c r="Q744" s="225">
        <v>0.00016000000000000001</v>
      </c>
      <c r="R744" s="225">
        <f>Q744*H744</f>
        <v>0.044160000000000005</v>
      </c>
      <c r="S744" s="225">
        <v>0</v>
      </c>
      <c r="T744" s="226">
        <f>S744*H744</f>
        <v>0</v>
      </c>
      <c r="U744" s="42"/>
      <c r="V744" s="42"/>
      <c r="W744" s="42"/>
      <c r="X744" s="42"/>
      <c r="Y744" s="42"/>
      <c r="Z744" s="42"/>
      <c r="AA744" s="42"/>
      <c r="AB744" s="42"/>
      <c r="AC744" s="42"/>
      <c r="AD744" s="42"/>
      <c r="AE744" s="42"/>
      <c r="AR744" s="227" t="s">
        <v>189</v>
      </c>
      <c r="AT744" s="227" t="s">
        <v>184</v>
      </c>
      <c r="AU744" s="227" t="s">
        <v>86</v>
      </c>
      <c r="AY744" s="21" t="s">
        <v>182</v>
      </c>
      <c r="BE744" s="228">
        <f>IF(N744="základní",J744,0)</f>
        <v>0</v>
      </c>
      <c r="BF744" s="228">
        <f>IF(N744="snížená",J744,0)</f>
        <v>0</v>
      </c>
      <c r="BG744" s="228">
        <f>IF(N744="zákl. přenesená",J744,0)</f>
        <v>0</v>
      </c>
      <c r="BH744" s="228">
        <f>IF(N744="sníž. přenesená",J744,0)</f>
        <v>0</v>
      </c>
      <c r="BI744" s="228">
        <f>IF(N744="nulová",J744,0)</f>
        <v>0</v>
      </c>
      <c r="BJ744" s="21" t="s">
        <v>83</v>
      </c>
      <c r="BK744" s="228">
        <f>ROUND(I744*H744,2)</f>
        <v>0</v>
      </c>
      <c r="BL744" s="21" t="s">
        <v>189</v>
      </c>
      <c r="BM744" s="227" t="s">
        <v>1251</v>
      </c>
    </row>
    <row r="745" s="2" customFormat="1">
      <c r="A745" s="42"/>
      <c r="B745" s="43"/>
      <c r="C745" s="44"/>
      <c r="D745" s="229" t="s">
        <v>191</v>
      </c>
      <c r="E745" s="44"/>
      <c r="F745" s="230" t="s">
        <v>1252</v>
      </c>
      <c r="G745" s="44"/>
      <c r="H745" s="44"/>
      <c r="I745" s="231"/>
      <c r="J745" s="44"/>
      <c r="K745" s="44"/>
      <c r="L745" s="48"/>
      <c r="M745" s="232"/>
      <c r="N745" s="233"/>
      <c r="O745" s="88"/>
      <c r="P745" s="88"/>
      <c r="Q745" s="88"/>
      <c r="R745" s="88"/>
      <c r="S745" s="88"/>
      <c r="T745" s="89"/>
      <c r="U745" s="42"/>
      <c r="V745" s="42"/>
      <c r="W745" s="42"/>
      <c r="X745" s="42"/>
      <c r="Y745" s="42"/>
      <c r="Z745" s="42"/>
      <c r="AA745" s="42"/>
      <c r="AB745" s="42"/>
      <c r="AC745" s="42"/>
      <c r="AD745" s="42"/>
      <c r="AE745" s="42"/>
      <c r="AT745" s="21" t="s">
        <v>191</v>
      </c>
      <c r="AU745" s="21" t="s">
        <v>86</v>
      </c>
    </row>
    <row r="746" s="13" customFormat="1">
      <c r="A746" s="13"/>
      <c r="B746" s="234"/>
      <c r="C746" s="235"/>
      <c r="D746" s="236" t="s">
        <v>193</v>
      </c>
      <c r="E746" s="237" t="s">
        <v>19</v>
      </c>
      <c r="F746" s="238" t="s">
        <v>1253</v>
      </c>
      <c r="G746" s="235"/>
      <c r="H746" s="239">
        <v>276</v>
      </c>
      <c r="I746" s="240"/>
      <c r="J746" s="235"/>
      <c r="K746" s="235"/>
      <c r="L746" s="241"/>
      <c r="M746" s="242"/>
      <c r="N746" s="243"/>
      <c r="O746" s="243"/>
      <c r="P746" s="243"/>
      <c r="Q746" s="243"/>
      <c r="R746" s="243"/>
      <c r="S746" s="243"/>
      <c r="T746" s="244"/>
      <c r="U746" s="13"/>
      <c r="V746" s="13"/>
      <c r="W746" s="13"/>
      <c r="X746" s="13"/>
      <c r="Y746" s="13"/>
      <c r="Z746" s="13"/>
      <c r="AA746" s="13"/>
      <c r="AB746" s="13"/>
      <c r="AC746" s="13"/>
      <c r="AD746" s="13"/>
      <c r="AE746" s="13"/>
      <c r="AT746" s="245" t="s">
        <v>193</v>
      </c>
      <c r="AU746" s="245" t="s">
        <v>86</v>
      </c>
      <c r="AV746" s="13" t="s">
        <v>86</v>
      </c>
      <c r="AW746" s="13" t="s">
        <v>37</v>
      </c>
      <c r="AX746" s="13" t="s">
        <v>83</v>
      </c>
      <c r="AY746" s="245" t="s">
        <v>182</v>
      </c>
    </row>
    <row r="747" s="2" customFormat="1" ht="21.75" customHeight="1">
      <c r="A747" s="42"/>
      <c r="B747" s="43"/>
      <c r="C747" s="216" t="s">
        <v>1254</v>
      </c>
      <c r="D747" s="216" t="s">
        <v>184</v>
      </c>
      <c r="E747" s="217" t="s">
        <v>1255</v>
      </c>
      <c r="F747" s="218" t="s">
        <v>1256</v>
      </c>
      <c r="G747" s="219" t="s">
        <v>598</v>
      </c>
      <c r="H747" s="220">
        <v>88</v>
      </c>
      <c r="I747" s="221"/>
      <c r="J747" s="222">
        <f>ROUND(I747*H747,2)</f>
        <v>0</v>
      </c>
      <c r="K747" s="218" t="s">
        <v>188</v>
      </c>
      <c r="L747" s="48"/>
      <c r="M747" s="223" t="s">
        <v>19</v>
      </c>
      <c r="N747" s="224" t="s">
        <v>47</v>
      </c>
      <c r="O747" s="88"/>
      <c r="P747" s="225">
        <f>O747*H747</f>
        <v>0</v>
      </c>
      <c r="Q747" s="225">
        <v>4.0000000000000003E-05</v>
      </c>
      <c r="R747" s="225">
        <f>Q747*H747</f>
        <v>0.0035200000000000001</v>
      </c>
      <c r="S747" s="225">
        <v>0</v>
      </c>
      <c r="T747" s="226">
        <f>S747*H747</f>
        <v>0</v>
      </c>
      <c r="U747" s="42"/>
      <c r="V747" s="42"/>
      <c r="W747" s="42"/>
      <c r="X747" s="42"/>
      <c r="Y747" s="42"/>
      <c r="Z747" s="42"/>
      <c r="AA747" s="42"/>
      <c r="AB747" s="42"/>
      <c r="AC747" s="42"/>
      <c r="AD747" s="42"/>
      <c r="AE747" s="42"/>
      <c r="AR747" s="227" t="s">
        <v>189</v>
      </c>
      <c r="AT747" s="227" t="s">
        <v>184</v>
      </c>
      <c r="AU747" s="227" t="s">
        <v>86</v>
      </c>
      <c r="AY747" s="21" t="s">
        <v>182</v>
      </c>
      <c r="BE747" s="228">
        <f>IF(N747="základní",J747,0)</f>
        <v>0</v>
      </c>
      <c r="BF747" s="228">
        <f>IF(N747="snížená",J747,0)</f>
        <v>0</v>
      </c>
      <c r="BG747" s="228">
        <f>IF(N747="zákl. přenesená",J747,0)</f>
        <v>0</v>
      </c>
      <c r="BH747" s="228">
        <f>IF(N747="sníž. přenesená",J747,0)</f>
        <v>0</v>
      </c>
      <c r="BI747" s="228">
        <f>IF(N747="nulová",J747,0)</f>
        <v>0</v>
      </c>
      <c r="BJ747" s="21" t="s">
        <v>83</v>
      </c>
      <c r="BK747" s="228">
        <f>ROUND(I747*H747,2)</f>
        <v>0</v>
      </c>
      <c r="BL747" s="21" t="s">
        <v>189</v>
      </c>
      <c r="BM747" s="227" t="s">
        <v>1257</v>
      </c>
    </row>
    <row r="748" s="2" customFormat="1">
      <c r="A748" s="42"/>
      <c r="B748" s="43"/>
      <c r="C748" s="44"/>
      <c r="D748" s="229" t="s">
        <v>191</v>
      </c>
      <c r="E748" s="44"/>
      <c r="F748" s="230" t="s">
        <v>1258</v>
      </c>
      <c r="G748" s="44"/>
      <c r="H748" s="44"/>
      <c r="I748" s="231"/>
      <c r="J748" s="44"/>
      <c r="K748" s="44"/>
      <c r="L748" s="48"/>
      <c r="M748" s="232"/>
      <c r="N748" s="233"/>
      <c r="O748" s="88"/>
      <c r="P748" s="88"/>
      <c r="Q748" s="88"/>
      <c r="R748" s="88"/>
      <c r="S748" s="88"/>
      <c r="T748" s="89"/>
      <c r="U748" s="42"/>
      <c r="V748" s="42"/>
      <c r="W748" s="42"/>
      <c r="X748" s="42"/>
      <c r="Y748" s="42"/>
      <c r="Z748" s="42"/>
      <c r="AA748" s="42"/>
      <c r="AB748" s="42"/>
      <c r="AC748" s="42"/>
      <c r="AD748" s="42"/>
      <c r="AE748" s="42"/>
      <c r="AT748" s="21" t="s">
        <v>191</v>
      </c>
      <c r="AU748" s="21" t="s">
        <v>86</v>
      </c>
    </row>
    <row r="749" s="13" customFormat="1">
      <c r="A749" s="13"/>
      <c r="B749" s="234"/>
      <c r="C749" s="235"/>
      <c r="D749" s="236" t="s">
        <v>193</v>
      </c>
      <c r="E749" s="237" t="s">
        <v>19</v>
      </c>
      <c r="F749" s="238" t="s">
        <v>1259</v>
      </c>
      <c r="G749" s="235"/>
      <c r="H749" s="239">
        <v>88</v>
      </c>
      <c r="I749" s="240"/>
      <c r="J749" s="235"/>
      <c r="K749" s="235"/>
      <c r="L749" s="241"/>
      <c r="M749" s="242"/>
      <c r="N749" s="243"/>
      <c r="O749" s="243"/>
      <c r="P749" s="243"/>
      <c r="Q749" s="243"/>
      <c r="R749" s="243"/>
      <c r="S749" s="243"/>
      <c r="T749" s="244"/>
      <c r="U749" s="13"/>
      <c r="V749" s="13"/>
      <c r="W749" s="13"/>
      <c r="X749" s="13"/>
      <c r="Y749" s="13"/>
      <c r="Z749" s="13"/>
      <c r="AA749" s="13"/>
      <c r="AB749" s="13"/>
      <c r="AC749" s="13"/>
      <c r="AD749" s="13"/>
      <c r="AE749" s="13"/>
      <c r="AT749" s="245" t="s">
        <v>193</v>
      </c>
      <c r="AU749" s="245" t="s">
        <v>86</v>
      </c>
      <c r="AV749" s="13" t="s">
        <v>86</v>
      </c>
      <c r="AW749" s="13" t="s">
        <v>37</v>
      </c>
      <c r="AX749" s="13" t="s">
        <v>83</v>
      </c>
      <c r="AY749" s="245" t="s">
        <v>182</v>
      </c>
    </row>
    <row r="750" s="2" customFormat="1">
      <c r="A750" s="42"/>
      <c r="B750" s="43"/>
      <c r="C750" s="216" t="s">
        <v>1260</v>
      </c>
      <c r="D750" s="216" t="s">
        <v>184</v>
      </c>
      <c r="E750" s="217" t="s">
        <v>1261</v>
      </c>
      <c r="F750" s="218" t="s">
        <v>1262</v>
      </c>
      <c r="G750" s="219" t="s">
        <v>1154</v>
      </c>
      <c r="H750" s="220">
        <v>1</v>
      </c>
      <c r="I750" s="221"/>
      <c r="J750" s="222">
        <f>ROUND(I750*H750,2)</f>
        <v>0</v>
      </c>
      <c r="K750" s="218" t="s">
        <v>19</v>
      </c>
      <c r="L750" s="48"/>
      <c r="M750" s="223" t="s">
        <v>19</v>
      </c>
      <c r="N750" s="224" t="s">
        <v>47</v>
      </c>
      <c r="O750" s="88"/>
      <c r="P750" s="225">
        <f>O750*H750</f>
        <v>0</v>
      </c>
      <c r="Q750" s="225">
        <v>0</v>
      </c>
      <c r="R750" s="225">
        <f>Q750*H750</f>
        <v>0</v>
      </c>
      <c r="S750" s="225">
        <v>0</v>
      </c>
      <c r="T750" s="226">
        <f>S750*H750</f>
        <v>0</v>
      </c>
      <c r="U750" s="42"/>
      <c r="V750" s="42"/>
      <c r="W750" s="42"/>
      <c r="X750" s="42"/>
      <c r="Y750" s="42"/>
      <c r="Z750" s="42"/>
      <c r="AA750" s="42"/>
      <c r="AB750" s="42"/>
      <c r="AC750" s="42"/>
      <c r="AD750" s="42"/>
      <c r="AE750" s="42"/>
      <c r="AR750" s="227" t="s">
        <v>189</v>
      </c>
      <c r="AT750" s="227" t="s">
        <v>184</v>
      </c>
      <c r="AU750" s="227" t="s">
        <v>86</v>
      </c>
      <c r="AY750" s="21" t="s">
        <v>182</v>
      </c>
      <c r="BE750" s="228">
        <f>IF(N750="základní",J750,0)</f>
        <v>0</v>
      </c>
      <c r="BF750" s="228">
        <f>IF(N750="snížená",J750,0)</f>
        <v>0</v>
      </c>
      <c r="BG750" s="228">
        <f>IF(N750="zákl. přenesená",J750,0)</f>
        <v>0</v>
      </c>
      <c r="BH750" s="228">
        <f>IF(N750="sníž. přenesená",J750,0)</f>
        <v>0</v>
      </c>
      <c r="BI750" s="228">
        <f>IF(N750="nulová",J750,0)</f>
        <v>0</v>
      </c>
      <c r="BJ750" s="21" t="s">
        <v>83</v>
      </c>
      <c r="BK750" s="228">
        <f>ROUND(I750*H750,2)</f>
        <v>0</v>
      </c>
      <c r="BL750" s="21" t="s">
        <v>189</v>
      </c>
      <c r="BM750" s="227" t="s">
        <v>1263</v>
      </c>
    </row>
    <row r="751" s="2" customFormat="1" ht="16.5" customHeight="1">
      <c r="A751" s="42"/>
      <c r="B751" s="43"/>
      <c r="C751" s="216" t="s">
        <v>1264</v>
      </c>
      <c r="D751" s="216" t="s">
        <v>184</v>
      </c>
      <c r="E751" s="217" t="s">
        <v>1265</v>
      </c>
      <c r="F751" s="218" t="s">
        <v>1266</v>
      </c>
      <c r="G751" s="219" t="s">
        <v>560</v>
      </c>
      <c r="H751" s="220">
        <v>88.950000000000003</v>
      </c>
      <c r="I751" s="221"/>
      <c r="J751" s="222">
        <f>ROUND(I751*H751,2)</f>
        <v>0</v>
      </c>
      <c r="K751" s="218" t="s">
        <v>19</v>
      </c>
      <c r="L751" s="48"/>
      <c r="M751" s="223" t="s">
        <v>19</v>
      </c>
      <c r="N751" s="224" t="s">
        <v>47</v>
      </c>
      <c r="O751" s="88"/>
      <c r="P751" s="225">
        <f>O751*H751</f>
        <v>0</v>
      </c>
      <c r="Q751" s="225">
        <v>8.0000000000000007E-05</v>
      </c>
      <c r="R751" s="225">
        <f>Q751*H751</f>
        <v>0.0071160000000000008</v>
      </c>
      <c r="S751" s="225">
        <v>0</v>
      </c>
      <c r="T751" s="226">
        <f>S751*H751</f>
        <v>0</v>
      </c>
      <c r="U751" s="42"/>
      <c r="V751" s="42"/>
      <c r="W751" s="42"/>
      <c r="X751" s="42"/>
      <c r="Y751" s="42"/>
      <c r="Z751" s="42"/>
      <c r="AA751" s="42"/>
      <c r="AB751" s="42"/>
      <c r="AC751" s="42"/>
      <c r="AD751" s="42"/>
      <c r="AE751" s="42"/>
      <c r="AR751" s="227" t="s">
        <v>189</v>
      </c>
      <c r="AT751" s="227" t="s">
        <v>184</v>
      </c>
      <c r="AU751" s="227" t="s">
        <v>86</v>
      </c>
      <c r="AY751" s="21" t="s">
        <v>182</v>
      </c>
      <c r="BE751" s="228">
        <f>IF(N751="základní",J751,0)</f>
        <v>0</v>
      </c>
      <c r="BF751" s="228">
        <f>IF(N751="snížená",J751,0)</f>
        <v>0</v>
      </c>
      <c r="BG751" s="228">
        <f>IF(N751="zákl. přenesená",J751,0)</f>
        <v>0</v>
      </c>
      <c r="BH751" s="228">
        <f>IF(N751="sníž. přenesená",J751,0)</f>
        <v>0</v>
      </c>
      <c r="BI751" s="228">
        <f>IF(N751="nulová",J751,0)</f>
        <v>0</v>
      </c>
      <c r="BJ751" s="21" t="s">
        <v>83</v>
      </c>
      <c r="BK751" s="228">
        <f>ROUND(I751*H751,2)</f>
        <v>0</v>
      </c>
      <c r="BL751" s="21" t="s">
        <v>189</v>
      </c>
      <c r="BM751" s="227" t="s">
        <v>1267</v>
      </c>
    </row>
    <row r="752" s="13" customFormat="1">
      <c r="A752" s="13"/>
      <c r="B752" s="234"/>
      <c r="C752" s="235"/>
      <c r="D752" s="236" t="s">
        <v>193</v>
      </c>
      <c r="E752" s="237" t="s">
        <v>19</v>
      </c>
      <c r="F752" s="238" t="s">
        <v>1268</v>
      </c>
      <c r="G752" s="235"/>
      <c r="H752" s="239">
        <v>13</v>
      </c>
      <c r="I752" s="240"/>
      <c r="J752" s="235"/>
      <c r="K752" s="235"/>
      <c r="L752" s="241"/>
      <c r="M752" s="242"/>
      <c r="N752" s="243"/>
      <c r="O752" s="243"/>
      <c r="P752" s="243"/>
      <c r="Q752" s="243"/>
      <c r="R752" s="243"/>
      <c r="S752" s="243"/>
      <c r="T752" s="244"/>
      <c r="U752" s="13"/>
      <c r="V752" s="13"/>
      <c r="W752" s="13"/>
      <c r="X752" s="13"/>
      <c r="Y752" s="13"/>
      <c r="Z752" s="13"/>
      <c r="AA752" s="13"/>
      <c r="AB752" s="13"/>
      <c r="AC752" s="13"/>
      <c r="AD752" s="13"/>
      <c r="AE752" s="13"/>
      <c r="AT752" s="245" t="s">
        <v>193</v>
      </c>
      <c r="AU752" s="245" t="s">
        <v>86</v>
      </c>
      <c r="AV752" s="13" t="s">
        <v>86</v>
      </c>
      <c r="AW752" s="13" t="s">
        <v>37</v>
      </c>
      <c r="AX752" s="13" t="s">
        <v>76</v>
      </c>
      <c r="AY752" s="245" t="s">
        <v>182</v>
      </c>
    </row>
    <row r="753" s="13" customFormat="1">
      <c r="A753" s="13"/>
      <c r="B753" s="234"/>
      <c r="C753" s="235"/>
      <c r="D753" s="236" t="s">
        <v>193</v>
      </c>
      <c r="E753" s="237" t="s">
        <v>19</v>
      </c>
      <c r="F753" s="238" t="s">
        <v>1269</v>
      </c>
      <c r="G753" s="235"/>
      <c r="H753" s="239">
        <v>15</v>
      </c>
      <c r="I753" s="240"/>
      <c r="J753" s="235"/>
      <c r="K753" s="235"/>
      <c r="L753" s="241"/>
      <c r="M753" s="242"/>
      <c r="N753" s="243"/>
      <c r="O753" s="243"/>
      <c r="P753" s="243"/>
      <c r="Q753" s="243"/>
      <c r="R753" s="243"/>
      <c r="S753" s="243"/>
      <c r="T753" s="244"/>
      <c r="U753" s="13"/>
      <c r="V753" s="13"/>
      <c r="W753" s="13"/>
      <c r="X753" s="13"/>
      <c r="Y753" s="13"/>
      <c r="Z753" s="13"/>
      <c r="AA753" s="13"/>
      <c r="AB753" s="13"/>
      <c r="AC753" s="13"/>
      <c r="AD753" s="13"/>
      <c r="AE753" s="13"/>
      <c r="AT753" s="245" t="s">
        <v>193</v>
      </c>
      <c r="AU753" s="245" t="s">
        <v>86</v>
      </c>
      <c r="AV753" s="13" t="s">
        <v>86</v>
      </c>
      <c r="AW753" s="13" t="s">
        <v>37</v>
      </c>
      <c r="AX753" s="13" t="s">
        <v>76</v>
      </c>
      <c r="AY753" s="245" t="s">
        <v>182</v>
      </c>
    </row>
    <row r="754" s="13" customFormat="1">
      <c r="A754" s="13"/>
      <c r="B754" s="234"/>
      <c r="C754" s="235"/>
      <c r="D754" s="236" t="s">
        <v>193</v>
      </c>
      <c r="E754" s="237" t="s">
        <v>19</v>
      </c>
      <c r="F754" s="238" t="s">
        <v>1270</v>
      </c>
      <c r="G754" s="235"/>
      <c r="H754" s="239">
        <v>24.949999999999999</v>
      </c>
      <c r="I754" s="240"/>
      <c r="J754" s="235"/>
      <c r="K754" s="235"/>
      <c r="L754" s="241"/>
      <c r="M754" s="242"/>
      <c r="N754" s="243"/>
      <c r="O754" s="243"/>
      <c r="P754" s="243"/>
      <c r="Q754" s="243"/>
      <c r="R754" s="243"/>
      <c r="S754" s="243"/>
      <c r="T754" s="244"/>
      <c r="U754" s="13"/>
      <c r="V754" s="13"/>
      <c r="W754" s="13"/>
      <c r="X754" s="13"/>
      <c r="Y754" s="13"/>
      <c r="Z754" s="13"/>
      <c r="AA754" s="13"/>
      <c r="AB754" s="13"/>
      <c r="AC754" s="13"/>
      <c r="AD754" s="13"/>
      <c r="AE754" s="13"/>
      <c r="AT754" s="245" t="s">
        <v>193</v>
      </c>
      <c r="AU754" s="245" t="s">
        <v>86</v>
      </c>
      <c r="AV754" s="13" t="s">
        <v>86</v>
      </c>
      <c r="AW754" s="13" t="s">
        <v>37</v>
      </c>
      <c r="AX754" s="13" t="s">
        <v>76</v>
      </c>
      <c r="AY754" s="245" t="s">
        <v>182</v>
      </c>
    </row>
    <row r="755" s="13" customFormat="1">
      <c r="A755" s="13"/>
      <c r="B755" s="234"/>
      <c r="C755" s="235"/>
      <c r="D755" s="236" t="s">
        <v>193</v>
      </c>
      <c r="E755" s="237" t="s">
        <v>19</v>
      </c>
      <c r="F755" s="238" t="s">
        <v>1271</v>
      </c>
      <c r="G755" s="235"/>
      <c r="H755" s="239">
        <v>36</v>
      </c>
      <c r="I755" s="240"/>
      <c r="J755" s="235"/>
      <c r="K755" s="235"/>
      <c r="L755" s="241"/>
      <c r="M755" s="242"/>
      <c r="N755" s="243"/>
      <c r="O755" s="243"/>
      <c r="P755" s="243"/>
      <c r="Q755" s="243"/>
      <c r="R755" s="243"/>
      <c r="S755" s="243"/>
      <c r="T755" s="244"/>
      <c r="U755" s="13"/>
      <c r="V755" s="13"/>
      <c r="W755" s="13"/>
      <c r="X755" s="13"/>
      <c r="Y755" s="13"/>
      <c r="Z755" s="13"/>
      <c r="AA755" s="13"/>
      <c r="AB755" s="13"/>
      <c r="AC755" s="13"/>
      <c r="AD755" s="13"/>
      <c r="AE755" s="13"/>
      <c r="AT755" s="245" t="s">
        <v>193</v>
      </c>
      <c r="AU755" s="245" t="s">
        <v>86</v>
      </c>
      <c r="AV755" s="13" t="s">
        <v>86</v>
      </c>
      <c r="AW755" s="13" t="s">
        <v>37</v>
      </c>
      <c r="AX755" s="13" t="s">
        <v>76</v>
      </c>
      <c r="AY755" s="245" t="s">
        <v>182</v>
      </c>
    </row>
    <row r="756" s="14" customFormat="1">
      <c r="A756" s="14"/>
      <c r="B756" s="246"/>
      <c r="C756" s="247"/>
      <c r="D756" s="236" t="s">
        <v>193</v>
      </c>
      <c r="E756" s="248" t="s">
        <v>19</v>
      </c>
      <c r="F756" s="249" t="s">
        <v>989</v>
      </c>
      <c r="G756" s="247"/>
      <c r="H756" s="248" t="s">
        <v>19</v>
      </c>
      <c r="I756" s="250"/>
      <c r="J756" s="247"/>
      <c r="K756" s="247"/>
      <c r="L756" s="251"/>
      <c r="M756" s="252"/>
      <c r="N756" s="253"/>
      <c r="O756" s="253"/>
      <c r="P756" s="253"/>
      <c r="Q756" s="253"/>
      <c r="R756" s="253"/>
      <c r="S756" s="253"/>
      <c r="T756" s="254"/>
      <c r="U756" s="14"/>
      <c r="V756" s="14"/>
      <c r="W756" s="14"/>
      <c r="X756" s="14"/>
      <c r="Y756" s="14"/>
      <c r="Z756" s="14"/>
      <c r="AA756" s="14"/>
      <c r="AB756" s="14"/>
      <c r="AC756" s="14"/>
      <c r="AD756" s="14"/>
      <c r="AE756" s="14"/>
      <c r="AT756" s="255" t="s">
        <v>193</v>
      </c>
      <c r="AU756" s="255" t="s">
        <v>86</v>
      </c>
      <c r="AV756" s="14" t="s">
        <v>83</v>
      </c>
      <c r="AW756" s="14" t="s">
        <v>37</v>
      </c>
      <c r="AX756" s="14" t="s">
        <v>76</v>
      </c>
      <c r="AY756" s="255" t="s">
        <v>182</v>
      </c>
    </row>
    <row r="757" s="15" customFormat="1">
      <c r="A757" s="15"/>
      <c r="B757" s="256"/>
      <c r="C757" s="257"/>
      <c r="D757" s="236" t="s">
        <v>193</v>
      </c>
      <c r="E757" s="258" t="s">
        <v>19</v>
      </c>
      <c r="F757" s="259" t="s">
        <v>202</v>
      </c>
      <c r="G757" s="257"/>
      <c r="H757" s="260">
        <v>88.950000000000003</v>
      </c>
      <c r="I757" s="261"/>
      <c r="J757" s="257"/>
      <c r="K757" s="257"/>
      <c r="L757" s="262"/>
      <c r="M757" s="263"/>
      <c r="N757" s="264"/>
      <c r="O757" s="264"/>
      <c r="P757" s="264"/>
      <c r="Q757" s="264"/>
      <c r="R757" s="264"/>
      <c r="S757" s="264"/>
      <c r="T757" s="265"/>
      <c r="U757" s="15"/>
      <c r="V757" s="15"/>
      <c r="W757" s="15"/>
      <c r="X757" s="15"/>
      <c r="Y757" s="15"/>
      <c r="Z757" s="15"/>
      <c r="AA757" s="15"/>
      <c r="AB757" s="15"/>
      <c r="AC757" s="15"/>
      <c r="AD757" s="15"/>
      <c r="AE757" s="15"/>
      <c r="AT757" s="266" t="s">
        <v>193</v>
      </c>
      <c r="AU757" s="266" t="s">
        <v>86</v>
      </c>
      <c r="AV757" s="15" t="s">
        <v>189</v>
      </c>
      <c r="AW757" s="15" t="s">
        <v>37</v>
      </c>
      <c r="AX757" s="15" t="s">
        <v>83</v>
      </c>
      <c r="AY757" s="266" t="s">
        <v>182</v>
      </c>
    </row>
    <row r="758" s="2" customFormat="1" ht="16.5" customHeight="1">
      <c r="A758" s="42"/>
      <c r="B758" s="43"/>
      <c r="C758" s="216" t="s">
        <v>1272</v>
      </c>
      <c r="D758" s="216" t="s">
        <v>184</v>
      </c>
      <c r="E758" s="217" t="s">
        <v>1273</v>
      </c>
      <c r="F758" s="218" t="s">
        <v>1274</v>
      </c>
      <c r="G758" s="219" t="s">
        <v>560</v>
      </c>
      <c r="H758" s="220">
        <v>79.299999999999997</v>
      </c>
      <c r="I758" s="221"/>
      <c r="J758" s="222">
        <f>ROUND(I758*H758,2)</f>
        <v>0</v>
      </c>
      <c r="K758" s="218" t="s">
        <v>19</v>
      </c>
      <c r="L758" s="48"/>
      <c r="M758" s="223" t="s">
        <v>19</v>
      </c>
      <c r="N758" s="224" t="s">
        <v>47</v>
      </c>
      <c r="O758" s="88"/>
      <c r="P758" s="225">
        <f>O758*H758</f>
        <v>0</v>
      </c>
      <c r="Q758" s="225">
        <v>8.0000000000000007E-05</v>
      </c>
      <c r="R758" s="225">
        <f>Q758*H758</f>
        <v>0.0063440000000000007</v>
      </c>
      <c r="S758" s="225">
        <v>0</v>
      </c>
      <c r="T758" s="226">
        <f>S758*H758</f>
        <v>0</v>
      </c>
      <c r="U758" s="42"/>
      <c r="V758" s="42"/>
      <c r="W758" s="42"/>
      <c r="X758" s="42"/>
      <c r="Y758" s="42"/>
      <c r="Z758" s="42"/>
      <c r="AA758" s="42"/>
      <c r="AB758" s="42"/>
      <c r="AC758" s="42"/>
      <c r="AD758" s="42"/>
      <c r="AE758" s="42"/>
      <c r="AR758" s="227" t="s">
        <v>189</v>
      </c>
      <c r="AT758" s="227" t="s">
        <v>184</v>
      </c>
      <c r="AU758" s="227" t="s">
        <v>86</v>
      </c>
      <c r="AY758" s="21" t="s">
        <v>182</v>
      </c>
      <c r="BE758" s="228">
        <f>IF(N758="základní",J758,0)</f>
        <v>0</v>
      </c>
      <c r="BF758" s="228">
        <f>IF(N758="snížená",J758,0)</f>
        <v>0</v>
      </c>
      <c r="BG758" s="228">
        <f>IF(N758="zákl. přenesená",J758,0)</f>
        <v>0</v>
      </c>
      <c r="BH758" s="228">
        <f>IF(N758="sníž. přenesená",J758,0)</f>
        <v>0</v>
      </c>
      <c r="BI758" s="228">
        <f>IF(N758="nulová",J758,0)</f>
        <v>0</v>
      </c>
      <c r="BJ758" s="21" t="s">
        <v>83</v>
      </c>
      <c r="BK758" s="228">
        <f>ROUND(I758*H758,2)</f>
        <v>0</v>
      </c>
      <c r="BL758" s="21" t="s">
        <v>189</v>
      </c>
      <c r="BM758" s="227" t="s">
        <v>1275</v>
      </c>
    </row>
    <row r="759" s="13" customFormat="1">
      <c r="A759" s="13"/>
      <c r="B759" s="234"/>
      <c r="C759" s="235"/>
      <c r="D759" s="236" t="s">
        <v>193</v>
      </c>
      <c r="E759" s="237" t="s">
        <v>19</v>
      </c>
      <c r="F759" s="238" t="s">
        <v>1276</v>
      </c>
      <c r="G759" s="235"/>
      <c r="H759" s="239">
        <v>19.300000000000001</v>
      </c>
      <c r="I759" s="240"/>
      <c r="J759" s="235"/>
      <c r="K759" s="235"/>
      <c r="L759" s="241"/>
      <c r="M759" s="242"/>
      <c r="N759" s="243"/>
      <c r="O759" s="243"/>
      <c r="P759" s="243"/>
      <c r="Q759" s="243"/>
      <c r="R759" s="243"/>
      <c r="S759" s="243"/>
      <c r="T759" s="244"/>
      <c r="U759" s="13"/>
      <c r="V759" s="13"/>
      <c r="W759" s="13"/>
      <c r="X759" s="13"/>
      <c r="Y759" s="13"/>
      <c r="Z759" s="13"/>
      <c r="AA759" s="13"/>
      <c r="AB759" s="13"/>
      <c r="AC759" s="13"/>
      <c r="AD759" s="13"/>
      <c r="AE759" s="13"/>
      <c r="AT759" s="245" t="s">
        <v>193</v>
      </c>
      <c r="AU759" s="245" t="s">
        <v>86</v>
      </c>
      <c r="AV759" s="13" t="s">
        <v>86</v>
      </c>
      <c r="AW759" s="13" t="s">
        <v>37</v>
      </c>
      <c r="AX759" s="13" t="s">
        <v>76</v>
      </c>
      <c r="AY759" s="245" t="s">
        <v>182</v>
      </c>
    </row>
    <row r="760" s="13" customFormat="1">
      <c r="A760" s="13"/>
      <c r="B760" s="234"/>
      <c r="C760" s="235"/>
      <c r="D760" s="236" t="s">
        <v>193</v>
      </c>
      <c r="E760" s="237" t="s">
        <v>19</v>
      </c>
      <c r="F760" s="238" t="s">
        <v>1277</v>
      </c>
      <c r="G760" s="235"/>
      <c r="H760" s="239">
        <v>60</v>
      </c>
      <c r="I760" s="240"/>
      <c r="J760" s="235"/>
      <c r="K760" s="235"/>
      <c r="L760" s="241"/>
      <c r="M760" s="242"/>
      <c r="N760" s="243"/>
      <c r="O760" s="243"/>
      <c r="P760" s="243"/>
      <c r="Q760" s="243"/>
      <c r="R760" s="243"/>
      <c r="S760" s="243"/>
      <c r="T760" s="244"/>
      <c r="U760" s="13"/>
      <c r="V760" s="13"/>
      <c r="W760" s="13"/>
      <c r="X760" s="13"/>
      <c r="Y760" s="13"/>
      <c r="Z760" s="13"/>
      <c r="AA760" s="13"/>
      <c r="AB760" s="13"/>
      <c r="AC760" s="13"/>
      <c r="AD760" s="13"/>
      <c r="AE760" s="13"/>
      <c r="AT760" s="245" t="s">
        <v>193</v>
      </c>
      <c r="AU760" s="245" t="s">
        <v>86</v>
      </c>
      <c r="AV760" s="13" t="s">
        <v>86</v>
      </c>
      <c r="AW760" s="13" t="s">
        <v>37</v>
      </c>
      <c r="AX760" s="13" t="s">
        <v>76</v>
      </c>
      <c r="AY760" s="245" t="s">
        <v>182</v>
      </c>
    </row>
    <row r="761" s="14" customFormat="1">
      <c r="A761" s="14"/>
      <c r="B761" s="246"/>
      <c r="C761" s="247"/>
      <c r="D761" s="236" t="s">
        <v>193</v>
      </c>
      <c r="E761" s="248" t="s">
        <v>19</v>
      </c>
      <c r="F761" s="249" t="s">
        <v>989</v>
      </c>
      <c r="G761" s="247"/>
      <c r="H761" s="248" t="s">
        <v>19</v>
      </c>
      <c r="I761" s="250"/>
      <c r="J761" s="247"/>
      <c r="K761" s="247"/>
      <c r="L761" s="251"/>
      <c r="M761" s="252"/>
      <c r="N761" s="253"/>
      <c r="O761" s="253"/>
      <c r="P761" s="253"/>
      <c r="Q761" s="253"/>
      <c r="R761" s="253"/>
      <c r="S761" s="253"/>
      <c r="T761" s="254"/>
      <c r="U761" s="14"/>
      <c r="V761" s="14"/>
      <c r="W761" s="14"/>
      <c r="X761" s="14"/>
      <c r="Y761" s="14"/>
      <c r="Z761" s="14"/>
      <c r="AA761" s="14"/>
      <c r="AB761" s="14"/>
      <c r="AC761" s="14"/>
      <c r="AD761" s="14"/>
      <c r="AE761" s="14"/>
      <c r="AT761" s="255" t="s">
        <v>193</v>
      </c>
      <c r="AU761" s="255" t="s">
        <v>86</v>
      </c>
      <c r="AV761" s="14" t="s">
        <v>83</v>
      </c>
      <c r="AW761" s="14" t="s">
        <v>37</v>
      </c>
      <c r="AX761" s="14" t="s">
        <v>76</v>
      </c>
      <c r="AY761" s="255" t="s">
        <v>182</v>
      </c>
    </row>
    <row r="762" s="15" customFormat="1">
      <c r="A762" s="15"/>
      <c r="B762" s="256"/>
      <c r="C762" s="257"/>
      <c r="D762" s="236" t="s">
        <v>193</v>
      </c>
      <c r="E762" s="258" t="s">
        <v>19</v>
      </c>
      <c r="F762" s="259" t="s">
        <v>202</v>
      </c>
      <c r="G762" s="257"/>
      <c r="H762" s="260">
        <v>79.299999999999997</v>
      </c>
      <c r="I762" s="261"/>
      <c r="J762" s="257"/>
      <c r="K762" s="257"/>
      <c r="L762" s="262"/>
      <c r="M762" s="263"/>
      <c r="N762" s="264"/>
      <c r="O762" s="264"/>
      <c r="P762" s="264"/>
      <c r="Q762" s="264"/>
      <c r="R762" s="264"/>
      <c r="S762" s="264"/>
      <c r="T762" s="265"/>
      <c r="U762" s="15"/>
      <c r="V762" s="15"/>
      <c r="W762" s="15"/>
      <c r="X762" s="15"/>
      <c r="Y762" s="15"/>
      <c r="Z762" s="15"/>
      <c r="AA762" s="15"/>
      <c r="AB762" s="15"/>
      <c r="AC762" s="15"/>
      <c r="AD762" s="15"/>
      <c r="AE762" s="15"/>
      <c r="AT762" s="266" t="s">
        <v>193</v>
      </c>
      <c r="AU762" s="266" t="s">
        <v>86</v>
      </c>
      <c r="AV762" s="15" t="s">
        <v>189</v>
      </c>
      <c r="AW762" s="15" t="s">
        <v>37</v>
      </c>
      <c r="AX762" s="15" t="s">
        <v>83</v>
      </c>
      <c r="AY762" s="266" t="s">
        <v>182</v>
      </c>
    </row>
    <row r="763" s="2" customFormat="1" ht="16.5" customHeight="1">
      <c r="A763" s="42"/>
      <c r="B763" s="43"/>
      <c r="C763" s="216" t="s">
        <v>1278</v>
      </c>
      <c r="D763" s="216" t="s">
        <v>184</v>
      </c>
      <c r="E763" s="217" t="s">
        <v>1279</v>
      </c>
      <c r="F763" s="218" t="s">
        <v>1280</v>
      </c>
      <c r="G763" s="219" t="s">
        <v>187</v>
      </c>
      <c r="H763" s="220">
        <v>148.75899999999999</v>
      </c>
      <c r="I763" s="221"/>
      <c r="J763" s="222">
        <f>ROUND(I763*H763,2)</f>
        <v>0</v>
      </c>
      <c r="K763" s="218" t="s">
        <v>188</v>
      </c>
      <c r="L763" s="48"/>
      <c r="M763" s="223" t="s">
        <v>19</v>
      </c>
      <c r="N763" s="224" t="s">
        <v>47</v>
      </c>
      <c r="O763" s="88"/>
      <c r="P763" s="225">
        <f>O763*H763</f>
        <v>0</v>
      </c>
      <c r="Q763" s="225">
        <v>0</v>
      </c>
      <c r="R763" s="225">
        <f>Q763*H763</f>
        <v>0</v>
      </c>
      <c r="S763" s="225">
        <v>0.066000000000000003</v>
      </c>
      <c r="T763" s="226">
        <f>S763*H763</f>
        <v>9.8180940000000003</v>
      </c>
      <c r="U763" s="42"/>
      <c r="V763" s="42"/>
      <c r="W763" s="42"/>
      <c r="X763" s="42"/>
      <c r="Y763" s="42"/>
      <c r="Z763" s="42"/>
      <c r="AA763" s="42"/>
      <c r="AB763" s="42"/>
      <c r="AC763" s="42"/>
      <c r="AD763" s="42"/>
      <c r="AE763" s="42"/>
      <c r="AR763" s="227" t="s">
        <v>189</v>
      </c>
      <c r="AT763" s="227" t="s">
        <v>184</v>
      </c>
      <c r="AU763" s="227" t="s">
        <v>86</v>
      </c>
      <c r="AY763" s="21" t="s">
        <v>182</v>
      </c>
      <c r="BE763" s="228">
        <f>IF(N763="základní",J763,0)</f>
        <v>0</v>
      </c>
      <c r="BF763" s="228">
        <f>IF(N763="snížená",J763,0)</f>
        <v>0</v>
      </c>
      <c r="BG763" s="228">
        <f>IF(N763="zákl. přenesená",J763,0)</f>
        <v>0</v>
      </c>
      <c r="BH763" s="228">
        <f>IF(N763="sníž. přenesená",J763,0)</f>
        <v>0</v>
      </c>
      <c r="BI763" s="228">
        <f>IF(N763="nulová",J763,0)</f>
        <v>0</v>
      </c>
      <c r="BJ763" s="21" t="s">
        <v>83</v>
      </c>
      <c r="BK763" s="228">
        <f>ROUND(I763*H763,2)</f>
        <v>0</v>
      </c>
      <c r="BL763" s="21" t="s">
        <v>189</v>
      </c>
      <c r="BM763" s="227" t="s">
        <v>1281</v>
      </c>
    </row>
    <row r="764" s="2" customFormat="1">
      <c r="A764" s="42"/>
      <c r="B764" s="43"/>
      <c r="C764" s="44"/>
      <c r="D764" s="229" t="s">
        <v>191</v>
      </c>
      <c r="E764" s="44"/>
      <c r="F764" s="230" t="s">
        <v>1282</v>
      </c>
      <c r="G764" s="44"/>
      <c r="H764" s="44"/>
      <c r="I764" s="231"/>
      <c r="J764" s="44"/>
      <c r="K764" s="44"/>
      <c r="L764" s="48"/>
      <c r="M764" s="232"/>
      <c r="N764" s="233"/>
      <c r="O764" s="88"/>
      <c r="P764" s="88"/>
      <c r="Q764" s="88"/>
      <c r="R764" s="88"/>
      <c r="S764" s="88"/>
      <c r="T764" s="89"/>
      <c r="U764" s="42"/>
      <c r="V764" s="42"/>
      <c r="W764" s="42"/>
      <c r="X764" s="42"/>
      <c r="Y764" s="42"/>
      <c r="Z764" s="42"/>
      <c r="AA764" s="42"/>
      <c r="AB764" s="42"/>
      <c r="AC764" s="42"/>
      <c r="AD764" s="42"/>
      <c r="AE764" s="42"/>
      <c r="AT764" s="21" t="s">
        <v>191</v>
      </c>
      <c r="AU764" s="21" t="s">
        <v>86</v>
      </c>
    </row>
    <row r="765" s="13" customFormat="1">
      <c r="A765" s="13"/>
      <c r="B765" s="234"/>
      <c r="C765" s="235"/>
      <c r="D765" s="236" t="s">
        <v>193</v>
      </c>
      <c r="E765" s="237" t="s">
        <v>19</v>
      </c>
      <c r="F765" s="238" t="s">
        <v>1283</v>
      </c>
      <c r="G765" s="235"/>
      <c r="H765" s="239">
        <v>32.662999999999997</v>
      </c>
      <c r="I765" s="240"/>
      <c r="J765" s="235"/>
      <c r="K765" s="235"/>
      <c r="L765" s="241"/>
      <c r="M765" s="242"/>
      <c r="N765" s="243"/>
      <c r="O765" s="243"/>
      <c r="P765" s="243"/>
      <c r="Q765" s="243"/>
      <c r="R765" s="243"/>
      <c r="S765" s="243"/>
      <c r="T765" s="244"/>
      <c r="U765" s="13"/>
      <c r="V765" s="13"/>
      <c r="W765" s="13"/>
      <c r="X765" s="13"/>
      <c r="Y765" s="13"/>
      <c r="Z765" s="13"/>
      <c r="AA765" s="13"/>
      <c r="AB765" s="13"/>
      <c r="AC765" s="13"/>
      <c r="AD765" s="13"/>
      <c r="AE765" s="13"/>
      <c r="AT765" s="245" t="s">
        <v>193</v>
      </c>
      <c r="AU765" s="245" t="s">
        <v>86</v>
      </c>
      <c r="AV765" s="13" t="s">
        <v>86</v>
      </c>
      <c r="AW765" s="13" t="s">
        <v>37</v>
      </c>
      <c r="AX765" s="13" t="s">
        <v>76</v>
      </c>
      <c r="AY765" s="245" t="s">
        <v>182</v>
      </c>
    </row>
    <row r="766" s="14" customFormat="1">
      <c r="A766" s="14"/>
      <c r="B766" s="246"/>
      <c r="C766" s="247"/>
      <c r="D766" s="236" t="s">
        <v>193</v>
      </c>
      <c r="E766" s="248" t="s">
        <v>19</v>
      </c>
      <c r="F766" s="249" t="s">
        <v>1284</v>
      </c>
      <c r="G766" s="247"/>
      <c r="H766" s="248" t="s">
        <v>19</v>
      </c>
      <c r="I766" s="250"/>
      <c r="J766" s="247"/>
      <c r="K766" s="247"/>
      <c r="L766" s="251"/>
      <c r="M766" s="252"/>
      <c r="N766" s="253"/>
      <c r="O766" s="253"/>
      <c r="P766" s="253"/>
      <c r="Q766" s="253"/>
      <c r="R766" s="253"/>
      <c r="S766" s="253"/>
      <c r="T766" s="254"/>
      <c r="U766" s="14"/>
      <c r="V766" s="14"/>
      <c r="W766" s="14"/>
      <c r="X766" s="14"/>
      <c r="Y766" s="14"/>
      <c r="Z766" s="14"/>
      <c r="AA766" s="14"/>
      <c r="AB766" s="14"/>
      <c r="AC766" s="14"/>
      <c r="AD766" s="14"/>
      <c r="AE766" s="14"/>
      <c r="AT766" s="255" t="s">
        <v>193</v>
      </c>
      <c r="AU766" s="255" t="s">
        <v>86</v>
      </c>
      <c r="AV766" s="14" t="s">
        <v>83</v>
      </c>
      <c r="AW766" s="14" t="s">
        <v>37</v>
      </c>
      <c r="AX766" s="14" t="s">
        <v>76</v>
      </c>
      <c r="AY766" s="255" t="s">
        <v>182</v>
      </c>
    </row>
    <row r="767" s="13" customFormat="1">
      <c r="A767" s="13"/>
      <c r="B767" s="234"/>
      <c r="C767" s="235"/>
      <c r="D767" s="236" t="s">
        <v>193</v>
      </c>
      <c r="E767" s="237" t="s">
        <v>19</v>
      </c>
      <c r="F767" s="238" t="s">
        <v>1285</v>
      </c>
      <c r="G767" s="235"/>
      <c r="H767" s="239">
        <v>98.221999999999994</v>
      </c>
      <c r="I767" s="240"/>
      <c r="J767" s="235"/>
      <c r="K767" s="235"/>
      <c r="L767" s="241"/>
      <c r="M767" s="242"/>
      <c r="N767" s="243"/>
      <c r="O767" s="243"/>
      <c r="P767" s="243"/>
      <c r="Q767" s="243"/>
      <c r="R767" s="243"/>
      <c r="S767" s="243"/>
      <c r="T767" s="244"/>
      <c r="U767" s="13"/>
      <c r="V767" s="13"/>
      <c r="W767" s="13"/>
      <c r="X767" s="13"/>
      <c r="Y767" s="13"/>
      <c r="Z767" s="13"/>
      <c r="AA767" s="13"/>
      <c r="AB767" s="13"/>
      <c r="AC767" s="13"/>
      <c r="AD767" s="13"/>
      <c r="AE767" s="13"/>
      <c r="AT767" s="245" t="s">
        <v>193</v>
      </c>
      <c r="AU767" s="245" t="s">
        <v>86</v>
      </c>
      <c r="AV767" s="13" t="s">
        <v>86</v>
      </c>
      <c r="AW767" s="13" t="s">
        <v>37</v>
      </c>
      <c r="AX767" s="13" t="s">
        <v>76</v>
      </c>
      <c r="AY767" s="245" t="s">
        <v>182</v>
      </c>
    </row>
    <row r="768" s="13" customFormat="1">
      <c r="A768" s="13"/>
      <c r="B768" s="234"/>
      <c r="C768" s="235"/>
      <c r="D768" s="236" t="s">
        <v>193</v>
      </c>
      <c r="E768" s="237" t="s">
        <v>19</v>
      </c>
      <c r="F768" s="238" t="s">
        <v>1286</v>
      </c>
      <c r="G768" s="235"/>
      <c r="H768" s="239">
        <v>4.266</v>
      </c>
      <c r="I768" s="240"/>
      <c r="J768" s="235"/>
      <c r="K768" s="235"/>
      <c r="L768" s="241"/>
      <c r="M768" s="242"/>
      <c r="N768" s="243"/>
      <c r="O768" s="243"/>
      <c r="P768" s="243"/>
      <c r="Q768" s="243"/>
      <c r="R768" s="243"/>
      <c r="S768" s="243"/>
      <c r="T768" s="244"/>
      <c r="U768" s="13"/>
      <c r="V768" s="13"/>
      <c r="W768" s="13"/>
      <c r="X768" s="13"/>
      <c r="Y768" s="13"/>
      <c r="Z768" s="13"/>
      <c r="AA768" s="13"/>
      <c r="AB768" s="13"/>
      <c r="AC768" s="13"/>
      <c r="AD768" s="13"/>
      <c r="AE768" s="13"/>
      <c r="AT768" s="245" t="s">
        <v>193</v>
      </c>
      <c r="AU768" s="245" t="s">
        <v>86</v>
      </c>
      <c r="AV768" s="13" t="s">
        <v>86</v>
      </c>
      <c r="AW768" s="13" t="s">
        <v>37</v>
      </c>
      <c r="AX768" s="13" t="s">
        <v>76</v>
      </c>
      <c r="AY768" s="245" t="s">
        <v>182</v>
      </c>
    </row>
    <row r="769" s="13" customFormat="1">
      <c r="A769" s="13"/>
      <c r="B769" s="234"/>
      <c r="C769" s="235"/>
      <c r="D769" s="236" t="s">
        <v>193</v>
      </c>
      <c r="E769" s="237" t="s">
        <v>19</v>
      </c>
      <c r="F769" s="238" t="s">
        <v>1287</v>
      </c>
      <c r="G769" s="235"/>
      <c r="H769" s="239">
        <v>13.608000000000001</v>
      </c>
      <c r="I769" s="240"/>
      <c r="J769" s="235"/>
      <c r="K769" s="235"/>
      <c r="L769" s="241"/>
      <c r="M769" s="242"/>
      <c r="N769" s="243"/>
      <c r="O769" s="243"/>
      <c r="P769" s="243"/>
      <c r="Q769" s="243"/>
      <c r="R769" s="243"/>
      <c r="S769" s="243"/>
      <c r="T769" s="244"/>
      <c r="U769" s="13"/>
      <c r="V769" s="13"/>
      <c r="W769" s="13"/>
      <c r="X769" s="13"/>
      <c r="Y769" s="13"/>
      <c r="Z769" s="13"/>
      <c r="AA769" s="13"/>
      <c r="AB769" s="13"/>
      <c r="AC769" s="13"/>
      <c r="AD769" s="13"/>
      <c r="AE769" s="13"/>
      <c r="AT769" s="245" t="s">
        <v>193</v>
      </c>
      <c r="AU769" s="245" t="s">
        <v>86</v>
      </c>
      <c r="AV769" s="13" t="s">
        <v>86</v>
      </c>
      <c r="AW769" s="13" t="s">
        <v>37</v>
      </c>
      <c r="AX769" s="13" t="s">
        <v>76</v>
      </c>
      <c r="AY769" s="245" t="s">
        <v>182</v>
      </c>
    </row>
    <row r="770" s="15" customFormat="1">
      <c r="A770" s="15"/>
      <c r="B770" s="256"/>
      <c r="C770" s="257"/>
      <c r="D770" s="236" t="s">
        <v>193</v>
      </c>
      <c r="E770" s="258" t="s">
        <v>19</v>
      </c>
      <c r="F770" s="259" t="s">
        <v>202</v>
      </c>
      <c r="G770" s="257"/>
      <c r="H770" s="260">
        <v>148.75899999999999</v>
      </c>
      <c r="I770" s="261"/>
      <c r="J770" s="257"/>
      <c r="K770" s="257"/>
      <c r="L770" s="262"/>
      <c r="M770" s="263"/>
      <c r="N770" s="264"/>
      <c r="O770" s="264"/>
      <c r="P770" s="264"/>
      <c r="Q770" s="264"/>
      <c r="R770" s="264"/>
      <c r="S770" s="264"/>
      <c r="T770" s="265"/>
      <c r="U770" s="15"/>
      <c r="V770" s="15"/>
      <c r="W770" s="15"/>
      <c r="X770" s="15"/>
      <c r="Y770" s="15"/>
      <c r="Z770" s="15"/>
      <c r="AA770" s="15"/>
      <c r="AB770" s="15"/>
      <c r="AC770" s="15"/>
      <c r="AD770" s="15"/>
      <c r="AE770" s="15"/>
      <c r="AT770" s="266" t="s">
        <v>193</v>
      </c>
      <c r="AU770" s="266" t="s">
        <v>86</v>
      </c>
      <c r="AV770" s="15" t="s">
        <v>189</v>
      </c>
      <c r="AW770" s="15" t="s">
        <v>37</v>
      </c>
      <c r="AX770" s="15" t="s">
        <v>83</v>
      </c>
      <c r="AY770" s="266" t="s">
        <v>182</v>
      </c>
    </row>
    <row r="771" s="2" customFormat="1" ht="16.5" customHeight="1">
      <c r="A771" s="42"/>
      <c r="B771" s="43"/>
      <c r="C771" s="216" t="s">
        <v>1288</v>
      </c>
      <c r="D771" s="216" t="s">
        <v>184</v>
      </c>
      <c r="E771" s="217" t="s">
        <v>1289</v>
      </c>
      <c r="F771" s="218" t="s">
        <v>1290</v>
      </c>
      <c r="G771" s="219" t="s">
        <v>187</v>
      </c>
      <c r="H771" s="220">
        <v>320.88799999999998</v>
      </c>
      <c r="I771" s="221"/>
      <c r="J771" s="222">
        <f>ROUND(I771*H771,2)</f>
        <v>0</v>
      </c>
      <c r="K771" s="218" t="s">
        <v>188</v>
      </c>
      <c r="L771" s="48"/>
      <c r="M771" s="223" t="s">
        <v>19</v>
      </c>
      <c r="N771" s="224" t="s">
        <v>47</v>
      </c>
      <c r="O771" s="88"/>
      <c r="P771" s="225">
        <f>O771*H771</f>
        <v>0</v>
      </c>
      <c r="Q771" s="225">
        <v>0</v>
      </c>
      <c r="R771" s="225">
        <f>Q771*H771</f>
        <v>0</v>
      </c>
      <c r="S771" s="225">
        <v>0.11</v>
      </c>
      <c r="T771" s="226">
        <f>S771*H771</f>
        <v>35.29768</v>
      </c>
      <c r="U771" s="42"/>
      <c r="V771" s="42"/>
      <c r="W771" s="42"/>
      <c r="X771" s="42"/>
      <c r="Y771" s="42"/>
      <c r="Z771" s="42"/>
      <c r="AA771" s="42"/>
      <c r="AB771" s="42"/>
      <c r="AC771" s="42"/>
      <c r="AD771" s="42"/>
      <c r="AE771" s="42"/>
      <c r="AR771" s="227" t="s">
        <v>189</v>
      </c>
      <c r="AT771" s="227" t="s">
        <v>184</v>
      </c>
      <c r="AU771" s="227" t="s">
        <v>86</v>
      </c>
      <c r="AY771" s="21" t="s">
        <v>182</v>
      </c>
      <c r="BE771" s="228">
        <f>IF(N771="základní",J771,0)</f>
        <v>0</v>
      </c>
      <c r="BF771" s="228">
        <f>IF(N771="snížená",J771,0)</f>
        <v>0</v>
      </c>
      <c r="BG771" s="228">
        <f>IF(N771="zákl. přenesená",J771,0)</f>
        <v>0</v>
      </c>
      <c r="BH771" s="228">
        <f>IF(N771="sníž. přenesená",J771,0)</f>
        <v>0</v>
      </c>
      <c r="BI771" s="228">
        <f>IF(N771="nulová",J771,0)</f>
        <v>0</v>
      </c>
      <c r="BJ771" s="21" t="s">
        <v>83</v>
      </c>
      <c r="BK771" s="228">
        <f>ROUND(I771*H771,2)</f>
        <v>0</v>
      </c>
      <c r="BL771" s="21" t="s">
        <v>189</v>
      </c>
      <c r="BM771" s="227" t="s">
        <v>1291</v>
      </c>
    </row>
    <row r="772" s="2" customFormat="1">
      <c r="A772" s="42"/>
      <c r="B772" s="43"/>
      <c r="C772" s="44"/>
      <c r="D772" s="229" t="s">
        <v>191</v>
      </c>
      <c r="E772" s="44"/>
      <c r="F772" s="230" t="s">
        <v>1292</v>
      </c>
      <c r="G772" s="44"/>
      <c r="H772" s="44"/>
      <c r="I772" s="231"/>
      <c r="J772" s="44"/>
      <c r="K772" s="44"/>
      <c r="L772" s="48"/>
      <c r="M772" s="232"/>
      <c r="N772" s="233"/>
      <c r="O772" s="88"/>
      <c r="P772" s="88"/>
      <c r="Q772" s="88"/>
      <c r="R772" s="88"/>
      <c r="S772" s="88"/>
      <c r="T772" s="89"/>
      <c r="U772" s="42"/>
      <c r="V772" s="42"/>
      <c r="W772" s="42"/>
      <c r="X772" s="42"/>
      <c r="Y772" s="42"/>
      <c r="Z772" s="42"/>
      <c r="AA772" s="42"/>
      <c r="AB772" s="42"/>
      <c r="AC772" s="42"/>
      <c r="AD772" s="42"/>
      <c r="AE772" s="42"/>
      <c r="AT772" s="21" t="s">
        <v>191</v>
      </c>
      <c r="AU772" s="21" t="s">
        <v>86</v>
      </c>
    </row>
    <row r="773" s="14" customFormat="1">
      <c r="A773" s="14"/>
      <c r="B773" s="246"/>
      <c r="C773" s="247"/>
      <c r="D773" s="236" t="s">
        <v>193</v>
      </c>
      <c r="E773" s="248" t="s">
        <v>19</v>
      </c>
      <c r="F773" s="249" t="s">
        <v>1293</v>
      </c>
      <c r="G773" s="247"/>
      <c r="H773" s="248" t="s">
        <v>19</v>
      </c>
      <c r="I773" s="250"/>
      <c r="J773" s="247"/>
      <c r="K773" s="247"/>
      <c r="L773" s="251"/>
      <c r="M773" s="252"/>
      <c r="N773" s="253"/>
      <c r="O773" s="253"/>
      <c r="P773" s="253"/>
      <c r="Q773" s="253"/>
      <c r="R773" s="253"/>
      <c r="S773" s="253"/>
      <c r="T773" s="254"/>
      <c r="U773" s="14"/>
      <c r="V773" s="14"/>
      <c r="W773" s="14"/>
      <c r="X773" s="14"/>
      <c r="Y773" s="14"/>
      <c r="Z773" s="14"/>
      <c r="AA773" s="14"/>
      <c r="AB773" s="14"/>
      <c r="AC773" s="14"/>
      <c r="AD773" s="14"/>
      <c r="AE773" s="14"/>
      <c r="AT773" s="255" t="s">
        <v>193</v>
      </c>
      <c r="AU773" s="255" t="s">
        <v>86</v>
      </c>
      <c r="AV773" s="14" t="s">
        <v>83</v>
      </c>
      <c r="AW773" s="14" t="s">
        <v>37</v>
      </c>
      <c r="AX773" s="14" t="s">
        <v>76</v>
      </c>
      <c r="AY773" s="255" t="s">
        <v>182</v>
      </c>
    </row>
    <row r="774" s="13" customFormat="1">
      <c r="A774" s="13"/>
      <c r="B774" s="234"/>
      <c r="C774" s="235"/>
      <c r="D774" s="236" t="s">
        <v>193</v>
      </c>
      <c r="E774" s="237" t="s">
        <v>19</v>
      </c>
      <c r="F774" s="238" t="s">
        <v>1294</v>
      </c>
      <c r="G774" s="235"/>
      <c r="H774" s="239">
        <v>19.597999999999999</v>
      </c>
      <c r="I774" s="240"/>
      <c r="J774" s="235"/>
      <c r="K774" s="235"/>
      <c r="L774" s="241"/>
      <c r="M774" s="242"/>
      <c r="N774" s="243"/>
      <c r="O774" s="243"/>
      <c r="P774" s="243"/>
      <c r="Q774" s="243"/>
      <c r="R774" s="243"/>
      <c r="S774" s="243"/>
      <c r="T774" s="244"/>
      <c r="U774" s="13"/>
      <c r="V774" s="13"/>
      <c r="W774" s="13"/>
      <c r="X774" s="13"/>
      <c r="Y774" s="13"/>
      <c r="Z774" s="13"/>
      <c r="AA774" s="13"/>
      <c r="AB774" s="13"/>
      <c r="AC774" s="13"/>
      <c r="AD774" s="13"/>
      <c r="AE774" s="13"/>
      <c r="AT774" s="245" t="s">
        <v>193</v>
      </c>
      <c r="AU774" s="245" t="s">
        <v>86</v>
      </c>
      <c r="AV774" s="13" t="s">
        <v>86</v>
      </c>
      <c r="AW774" s="13" t="s">
        <v>37</v>
      </c>
      <c r="AX774" s="13" t="s">
        <v>76</v>
      </c>
      <c r="AY774" s="245" t="s">
        <v>182</v>
      </c>
    </row>
    <row r="775" s="13" customFormat="1">
      <c r="A775" s="13"/>
      <c r="B775" s="234"/>
      <c r="C775" s="235"/>
      <c r="D775" s="236" t="s">
        <v>193</v>
      </c>
      <c r="E775" s="237" t="s">
        <v>19</v>
      </c>
      <c r="F775" s="238" t="s">
        <v>1295</v>
      </c>
      <c r="G775" s="235"/>
      <c r="H775" s="239">
        <v>24.638000000000002</v>
      </c>
      <c r="I775" s="240"/>
      <c r="J775" s="235"/>
      <c r="K775" s="235"/>
      <c r="L775" s="241"/>
      <c r="M775" s="242"/>
      <c r="N775" s="243"/>
      <c r="O775" s="243"/>
      <c r="P775" s="243"/>
      <c r="Q775" s="243"/>
      <c r="R775" s="243"/>
      <c r="S775" s="243"/>
      <c r="T775" s="244"/>
      <c r="U775" s="13"/>
      <c r="V775" s="13"/>
      <c r="W775" s="13"/>
      <c r="X775" s="13"/>
      <c r="Y775" s="13"/>
      <c r="Z775" s="13"/>
      <c r="AA775" s="13"/>
      <c r="AB775" s="13"/>
      <c r="AC775" s="13"/>
      <c r="AD775" s="13"/>
      <c r="AE775" s="13"/>
      <c r="AT775" s="245" t="s">
        <v>193</v>
      </c>
      <c r="AU775" s="245" t="s">
        <v>86</v>
      </c>
      <c r="AV775" s="13" t="s">
        <v>86</v>
      </c>
      <c r="AW775" s="13" t="s">
        <v>37</v>
      </c>
      <c r="AX775" s="13" t="s">
        <v>76</v>
      </c>
      <c r="AY775" s="245" t="s">
        <v>182</v>
      </c>
    </row>
    <row r="776" s="14" customFormat="1">
      <c r="A776" s="14"/>
      <c r="B776" s="246"/>
      <c r="C776" s="247"/>
      <c r="D776" s="236" t="s">
        <v>193</v>
      </c>
      <c r="E776" s="248" t="s">
        <v>19</v>
      </c>
      <c r="F776" s="249" t="s">
        <v>1296</v>
      </c>
      <c r="G776" s="247"/>
      <c r="H776" s="248" t="s">
        <v>19</v>
      </c>
      <c r="I776" s="250"/>
      <c r="J776" s="247"/>
      <c r="K776" s="247"/>
      <c r="L776" s="251"/>
      <c r="M776" s="252"/>
      <c r="N776" s="253"/>
      <c r="O776" s="253"/>
      <c r="P776" s="253"/>
      <c r="Q776" s="253"/>
      <c r="R776" s="253"/>
      <c r="S776" s="253"/>
      <c r="T776" s="254"/>
      <c r="U776" s="14"/>
      <c r="V776" s="14"/>
      <c r="W776" s="14"/>
      <c r="X776" s="14"/>
      <c r="Y776" s="14"/>
      <c r="Z776" s="14"/>
      <c r="AA776" s="14"/>
      <c r="AB776" s="14"/>
      <c r="AC776" s="14"/>
      <c r="AD776" s="14"/>
      <c r="AE776" s="14"/>
      <c r="AT776" s="255" t="s">
        <v>193</v>
      </c>
      <c r="AU776" s="255" t="s">
        <v>86</v>
      </c>
      <c r="AV776" s="14" t="s">
        <v>83</v>
      </c>
      <c r="AW776" s="14" t="s">
        <v>37</v>
      </c>
      <c r="AX776" s="14" t="s">
        <v>76</v>
      </c>
      <c r="AY776" s="255" t="s">
        <v>182</v>
      </c>
    </row>
    <row r="777" s="14" customFormat="1">
      <c r="A777" s="14"/>
      <c r="B777" s="246"/>
      <c r="C777" s="247"/>
      <c r="D777" s="236" t="s">
        <v>193</v>
      </c>
      <c r="E777" s="248" t="s">
        <v>19</v>
      </c>
      <c r="F777" s="249" t="s">
        <v>1297</v>
      </c>
      <c r="G777" s="247"/>
      <c r="H777" s="248" t="s">
        <v>19</v>
      </c>
      <c r="I777" s="250"/>
      <c r="J777" s="247"/>
      <c r="K777" s="247"/>
      <c r="L777" s="251"/>
      <c r="M777" s="252"/>
      <c r="N777" s="253"/>
      <c r="O777" s="253"/>
      <c r="P777" s="253"/>
      <c r="Q777" s="253"/>
      <c r="R777" s="253"/>
      <c r="S777" s="253"/>
      <c r="T777" s="254"/>
      <c r="U777" s="14"/>
      <c r="V777" s="14"/>
      <c r="W777" s="14"/>
      <c r="X777" s="14"/>
      <c r="Y777" s="14"/>
      <c r="Z777" s="14"/>
      <c r="AA777" s="14"/>
      <c r="AB777" s="14"/>
      <c r="AC777" s="14"/>
      <c r="AD777" s="14"/>
      <c r="AE777" s="14"/>
      <c r="AT777" s="255" t="s">
        <v>193</v>
      </c>
      <c r="AU777" s="255" t="s">
        <v>86</v>
      </c>
      <c r="AV777" s="14" t="s">
        <v>83</v>
      </c>
      <c r="AW777" s="14" t="s">
        <v>37</v>
      </c>
      <c r="AX777" s="14" t="s">
        <v>76</v>
      </c>
      <c r="AY777" s="255" t="s">
        <v>182</v>
      </c>
    </row>
    <row r="778" s="13" customFormat="1">
      <c r="A778" s="13"/>
      <c r="B778" s="234"/>
      <c r="C778" s="235"/>
      <c r="D778" s="236" t="s">
        <v>193</v>
      </c>
      <c r="E778" s="237" t="s">
        <v>19</v>
      </c>
      <c r="F778" s="238" t="s">
        <v>1298</v>
      </c>
      <c r="G778" s="235"/>
      <c r="H778" s="239">
        <v>130.96299999999999</v>
      </c>
      <c r="I778" s="240"/>
      <c r="J778" s="235"/>
      <c r="K778" s="235"/>
      <c r="L778" s="241"/>
      <c r="M778" s="242"/>
      <c r="N778" s="243"/>
      <c r="O778" s="243"/>
      <c r="P778" s="243"/>
      <c r="Q778" s="243"/>
      <c r="R778" s="243"/>
      <c r="S778" s="243"/>
      <c r="T778" s="244"/>
      <c r="U778" s="13"/>
      <c r="V778" s="13"/>
      <c r="W778" s="13"/>
      <c r="X778" s="13"/>
      <c r="Y778" s="13"/>
      <c r="Z778" s="13"/>
      <c r="AA778" s="13"/>
      <c r="AB778" s="13"/>
      <c r="AC778" s="13"/>
      <c r="AD778" s="13"/>
      <c r="AE778" s="13"/>
      <c r="AT778" s="245" t="s">
        <v>193</v>
      </c>
      <c r="AU778" s="245" t="s">
        <v>86</v>
      </c>
      <c r="AV778" s="13" t="s">
        <v>86</v>
      </c>
      <c r="AW778" s="13" t="s">
        <v>37</v>
      </c>
      <c r="AX778" s="13" t="s">
        <v>76</v>
      </c>
      <c r="AY778" s="245" t="s">
        <v>182</v>
      </c>
    </row>
    <row r="779" s="13" customFormat="1">
      <c r="A779" s="13"/>
      <c r="B779" s="234"/>
      <c r="C779" s="235"/>
      <c r="D779" s="236" t="s">
        <v>193</v>
      </c>
      <c r="E779" s="237" t="s">
        <v>19</v>
      </c>
      <c r="F779" s="238" t="s">
        <v>1299</v>
      </c>
      <c r="G779" s="235"/>
      <c r="H779" s="239">
        <v>5.6879999999999997</v>
      </c>
      <c r="I779" s="240"/>
      <c r="J779" s="235"/>
      <c r="K779" s="235"/>
      <c r="L779" s="241"/>
      <c r="M779" s="242"/>
      <c r="N779" s="243"/>
      <c r="O779" s="243"/>
      <c r="P779" s="243"/>
      <c r="Q779" s="243"/>
      <c r="R779" s="243"/>
      <c r="S779" s="243"/>
      <c r="T779" s="244"/>
      <c r="U779" s="13"/>
      <c r="V779" s="13"/>
      <c r="W779" s="13"/>
      <c r="X779" s="13"/>
      <c r="Y779" s="13"/>
      <c r="Z779" s="13"/>
      <c r="AA779" s="13"/>
      <c r="AB779" s="13"/>
      <c r="AC779" s="13"/>
      <c r="AD779" s="13"/>
      <c r="AE779" s="13"/>
      <c r="AT779" s="245" t="s">
        <v>193</v>
      </c>
      <c r="AU779" s="245" t="s">
        <v>86</v>
      </c>
      <c r="AV779" s="13" t="s">
        <v>86</v>
      </c>
      <c r="AW779" s="13" t="s">
        <v>37</v>
      </c>
      <c r="AX779" s="13" t="s">
        <v>76</v>
      </c>
      <c r="AY779" s="245" t="s">
        <v>182</v>
      </c>
    </row>
    <row r="780" s="13" customFormat="1">
      <c r="A780" s="13"/>
      <c r="B780" s="234"/>
      <c r="C780" s="235"/>
      <c r="D780" s="236" t="s">
        <v>193</v>
      </c>
      <c r="E780" s="237" t="s">
        <v>19</v>
      </c>
      <c r="F780" s="238" t="s">
        <v>1300</v>
      </c>
      <c r="G780" s="235"/>
      <c r="H780" s="239">
        <v>18.143999999999998</v>
      </c>
      <c r="I780" s="240"/>
      <c r="J780" s="235"/>
      <c r="K780" s="235"/>
      <c r="L780" s="241"/>
      <c r="M780" s="242"/>
      <c r="N780" s="243"/>
      <c r="O780" s="243"/>
      <c r="P780" s="243"/>
      <c r="Q780" s="243"/>
      <c r="R780" s="243"/>
      <c r="S780" s="243"/>
      <c r="T780" s="244"/>
      <c r="U780" s="13"/>
      <c r="V780" s="13"/>
      <c r="W780" s="13"/>
      <c r="X780" s="13"/>
      <c r="Y780" s="13"/>
      <c r="Z780" s="13"/>
      <c r="AA780" s="13"/>
      <c r="AB780" s="13"/>
      <c r="AC780" s="13"/>
      <c r="AD780" s="13"/>
      <c r="AE780" s="13"/>
      <c r="AT780" s="245" t="s">
        <v>193</v>
      </c>
      <c r="AU780" s="245" t="s">
        <v>86</v>
      </c>
      <c r="AV780" s="13" t="s">
        <v>86</v>
      </c>
      <c r="AW780" s="13" t="s">
        <v>37</v>
      </c>
      <c r="AX780" s="13" t="s">
        <v>76</v>
      </c>
      <c r="AY780" s="245" t="s">
        <v>182</v>
      </c>
    </row>
    <row r="781" s="13" customFormat="1">
      <c r="A781" s="13"/>
      <c r="B781" s="234"/>
      <c r="C781" s="235"/>
      <c r="D781" s="236" t="s">
        <v>193</v>
      </c>
      <c r="E781" s="237" t="s">
        <v>19</v>
      </c>
      <c r="F781" s="238" t="s">
        <v>1301</v>
      </c>
      <c r="G781" s="235"/>
      <c r="H781" s="239">
        <v>121.857</v>
      </c>
      <c r="I781" s="240"/>
      <c r="J781" s="235"/>
      <c r="K781" s="235"/>
      <c r="L781" s="241"/>
      <c r="M781" s="242"/>
      <c r="N781" s="243"/>
      <c r="O781" s="243"/>
      <c r="P781" s="243"/>
      <c r="Q781" s="243"/>
      <c r="R781" s="243"/>
      <c r="S781" s="243"/>
      <c r="T781" s="244"/>
      <c r="U781" s="13"/>
      <c r="V781" s="13"/>
      <c r="W781" s="13"/>
      <c r="X781" s="13"/>
      <c r="Y781" s="13"/>
      <c r="Z781" s="13"/>
      <c r="AA781" s="13"/>
      <c r="AB781" s="13"/>
      <c r="AC781" s="13"/>
      <c r="AD781" s="13"/>
      <c r="AE781" s="13"/>
      <c r="AT781" s="245" t="s">
        <v>193</v>
      </c>
      <c r="AU781" s="245" t="s">
        <v>86</v>
      </c>
      <c r="AV781" s="13" t="s">
        <v>86</v>
      </c>
      <c r="AW781" s="13" t="s">
        <v>37</v>
      </c>
      <c r="AX781" s="13" t="s">
        <v>76</v>
      </c>
      <c r="AY781" s="245" t="s">
        <v>182</v>
      </c>
    </row>
    <row r="782" s="15" customFormat="1">
      <c r="A782" s="15"/>
      <c r="B782" s="256"/>
      <c r="C782" s="257"/>
      <c r="D782" s="236" t="s">
        <v>193</v>
      </c>
      <c r="E782" s="258" t="s">
        <v>19</v>
      </c>
      <c r="F782" s="259" t="s">
        <v>202</v>
      </c>
      <c r="G782" s="257"/>
      <c r="H782" s="260">
        <v>320.88799999999998</v>
      </c>
      <c r="I782" s="261"/>
      <c r="J782" s="257"/>
      <c r="K782" s="257"/>
      <c r="L782" s="262"/>
      <c r="M782" s="263"/>
      <c r="N782" s="264"/>
      <c r="O782" s="264"/>
      <c r="P782" s="264"/>
      <c r="Q782" s="264"/>
      <c r="R782" s="264"/>
      <c r="S782" s="264"/>
      <c r="T782" s="265"/>
      <c r="U782" s="15"/>
      <c r="V782" s="15"/>
      <c r="W782" s="15"/>
      <c r="X782" s="15"/>
      <c r="Y782" s="15"/>
      <c r="Z782" s="15"/>
      <c r="AA782" s="15"/>
      <c r="AB782" s="15"/>
      <c r="AC782" s="15"/>
      <c r="AD782" s="15"/>
      <c r="AE782" s="15"/>
      <c r="AT782" s="266" t="s">
        <v>193</v>
      </c>
      <c r="AU782" s="266" t="s">
        <v>86</v>
      </c>
      <c r="AV782" s="15" t="s">
        <v>189</v>
      </c>
      <c r="AW782" s="15" t="s">
        <v>37</v>
      </c>
      <c r="AX782" s="15" t="s">
        <v>83</v>
      </c>
      <c r="AY782" s="266" t="s">
        <v>182</v>
      </c>
    </row>
    <row r="783" s="14" customFormat="1">
      <c r="A783" s="14"/>
      <c r="B783" s="246"/>
      <c r="C783" s="247"/>
      <c r="D783" s="236" t="s">
        <v>193</v>
      </c>
      <c r="E783" s="248" t="s">
        <v>19</v>
      </c>
      <c r="F783" s="249" t="s">
        <v>242</v>
      </c>
      <c r="G783" s="247"/>
      <c r="H783" s="248" t="s">
        <v>19</v>
      </c>
      <c r="I783" s="250"/>
      <c r="J783" s="247"/>
      <c r="K783" s="247"/>
      <c r="L783" s="251"/>
      <c r="M783" s="252"/>
      <c r="N783" s="253"/>
      <c r="O783" s="253"/>
      <c r="P783" s="253"/>
      <c r="Q783" s="253"/>
      <c r="R783" s="253"/>
      <c r="S783" s="253"/>
      <c r="T783" s="254"/>
      <c r="U783" s="14"/>
      <c r="V783" s="14"/>
      <c r="W783" s="14"/>
      <c r="X783" s="14"/>
      <c r="Y783" s="14"/>
      <c r="Z783" s="14"/>
      <c r="AA783" s="14"/>
      <c r="AB783" s="14"/>
      <c r="AC783" s="14"/>
      <c r="AD783" s="14"/>
      <c r="AE783" s="14"/>
      <c r="AT783" s="255" t="s">
        <v>193</v>
      </c>
      <c r="AU783" s="255" t="s">
        <v>86</v>
      </c>
      <c r="AV783" s="14" t="s">
        <v>83</v>
      </c>
      <c r="AW783" s="14" t="s">
        <v>37</v>
      </c>
      <c r="AX783" s="14" t="s">
        <v>76</v>
      </c>
      <c r="AY783" s="255" t="s">
        <v>182</v>
      </c>
    </row>
    <row r="784" s="2" customFormat="1" ht="16.5" customHeight="1">
      <c r="A784" s="42"/>
      <c r="B784" s="43"/>
      <c r="C784" s="216" t="s">
        <v>1302</v>
      </c>
      <c r="D784" s="216" t="s">
        <v>184</v>
      </c>
      <c r="E784" s="217" t="s">
        <v>1303</v>
      </c>
      <c r="F784" s="218" t="s">
        <v>1304</v>
      </c>
      <c r="G784" s="219" t="s">
        <v>187</v>
      </c>
      <c r="H784" s="220">
        <v>16.605</v>
      </c>
      <c r="I784" s="221"/>
      <c r="J784" s="222">
        <f>ROUND(I784*H784,2)</f>
        <v>0</v>
      </c>
      <c r="K784" s="218" t="s">
        <v>188</v>
      </c>
      <c r="L784" s="48"/>
      <c r="M784" s="223" t="s">
        <v>19</v>
      </c>
      <c r="N784" s="224" t="s">
        <v>47</v>
      </c>
      <c r="O784" s="88"/>
      <c r="P784" s="225">
        <f>O784*H784</f>
        <v>0</v>
      </c>
      <c r="Q784" s="225">
        <v>0</v>
      </c>
      <c r="R784" s="225">
        <f>Q784*H784</f>
        <v>0</v>
      </c>
      <c r="S784" s="225">
        <v>0.066000000000000003</v>
      </c>
      <c r="T784" s="226">
        <f>S784*H784</f>
        <v>1.0959300000000001</v>
      </c>
      <c r="U784" s="42"/>
      <c r="V784" s="42"/>
      <c r="W784" s="42"/>
      <c r="X784" s="42"/>
      <c r="Y784" s="42"/>
      <c r="Z784" s="42"/>
      <c r="AA784" s="42"/>
      <c r="AB784" s="42"/>
      <c r="AC784" s="42"/>
      <c r="AD784" s="42"/>
      <c r="AE784" s="42"/>
      <c r="AR784" s="227" t="s">
        <v>189</v>
      </c>
      <c r="AT784" s="227" t="s">
        <v>184</v>
      </c>
      <c r="AU784" s="227" t="s">
        <v>86</v>
      </c>
      <c r="AY784" s="21" t="s">
        <v>182</v>
      </c>
      <c r="BE784" s="228">
        <f>IF(N784="základní",J784,0)</f>
        <v>0</v>
      </c>
      <c r="BF784" s="228">
        <f>IF(N784="snížená",J784,0)</f>
        <v>0</v>
      </c>
      <c r="BG784" s="228">
        <f>IF(N784="zákl. přenesená",J784,0)</f>
        <v>0</v>
      </c>
      <c r="BH784" s="228">
        <f>IF(N784="sníž. přenesená",J784,0)</f>
        <v>0</v>
      </c>
      <c r="BI784" s="228">
        <f>IF(N784="nulová",J784,0)</f>
        <v>0</v>
      </c>
      <c r="BJ784" s="21" t="s">
        <v>83</v>
      </c>
      <c r="BK784" s="228">
        <f>ROUND(I784*H784,2)</f>
        <v>0</v>
      </c>
      <c r="BL784" s="21" t="s">
        <v>189</v>
      </c>
      <c r="BM784" s="227" t="s">
        <v>1305</v>
      </c>
    </row>
    <row r="785" s="2" customFormat="1">
      <c r="A785" s="42"/>
      <c r="B785" s="43"/>
      <c r="C785" s="44"/>
      <c r="D785" s="229" t="s">
        <v>191</v>
      </c>
      <c r="E785" s="44"/>
      <c r="F785" s="230" t="s">
        <v>1306</v>
      </c>
      <c r="G785" s="44"/>
      <c r="H785" s="44"/>
      <c r="I785" s="231"/>
      <c r="J785" s="44"/>
      <c r="K785" s="44"/>
      <c r="L785" s="48"/>
      <c r="M785" s="232"/>
      <c r="N785" s="233"/>
      <c r="O785" s="88"/>
      <c r="P785" s="88"/>
      <c r="Q785" s="88"/>
      <c r="R785" s="88"/>
      <c r="S785" s="88"/>
      <c r="T785" s="89"/>
      <c r="U785" s="42"/>
      <c r="V785" s="42"/>
      <c r="W785" s="42"/>
      <c r="X785" s="42"/>
      <c r="Y785" s="42"/>
      <c r="Z785" s="42"/>
      <c r="AA785" s="42"/>
      <c r="AB785" s="42"/>
      <c r="AC785" s="42"/>
      <c r="AD785" s="42"/>
      <c r="AE785" s="42"/>
      <c r="AT785" s="21" t="s">
        <v>191</v>
      </c>
      <c r="AU785" s="21" t="s">
        <v>86</v>
      </c>
    </row>
    <row r="786" s="13" customFormat="1">
      <c r="A786" s="13"/>
      <c r="B786" s="234"/>
      <c r="C786" s="235"/>
      <c r="D786" s="236" t="s">
        <v>193</v>
      </c>
      <c r="E786" s="237" t="s">
        <v>19</v>
      </c>
      <c r="F786" s="238" t="s">
        <v>1307</v>
      </c>
      <c r="G786" s="235"/>
      <c r="H786" s="239">
        <v>12.339</v>
      </c>
      <c r="I786" s="240"/>
      <c r="J786" s="235"/>
      <c r="K786" s="235"/>
      <c r="L786" s="241"/>
      <c r="M786" s="242"/>
      <c r="N786" s="243"/>
      <c r="O786" s="243"/>
      <c r="P786" s="243"/>
      <c r="Q786" s="243"/>
      <c r="R786" s="243"/>
      <c r="S786" s="243"/>
      <c r="T786" s="244"/>
      <c r="U786" s="13"/>
      <c r="V786" s="13"/>
      <c r="W786" s="13"/>
      <c r="X786" s="13"/>
      <c r="Y786" s="13"/>
      <c r="Z786" s="13"/>
      <c r="AA786" s="13"/>
      <c r="AB786" s="13"/>
      <c r="AC786" s="13"/>
      <c r="AD786" s="13"/>
      <c r="AE786" s="13"/>
      <c r="AT786" s="245" t="s">
        <v>193</v>
      </c>
      <c r="AU786" s="245" t="s">
        <v>86</v>
      </c>
      <c r="AV786" s="13" t="s">
        <v>86</v>
      </c>
      <c r="AW786" s="13" t="s">
        <v>37</v>
      </c>
      <c r="AX786" s="13" t="s">
        <v>76</v>
      </c>
      <c r="AY786" s="245" t="s">
        <v>182</v>
      </c>
    </row>
    <row r="787" s="14" customFormat="1">
      <c r="A787" s="14"/>
      <c r="B787" s="246"/>
      <c r="C787" s="247"/>
      <c r="D787" s="236" t="s">
        <v>193</v>
      </c>
      <c r="E787" s="248" t="s">
        <v>19</v>
      </c>
      <c r="F787" s="249" t="s">
        <v>1308</v>
      </c>
      <c r="G787" s="247"/>
      <c r="H787" s="248" t="s">
        <v>19</v>
      </c>
      <c r="I787" s="250"/>
      <c r="J787" s="247"/>
      <c r="K787" s="247"/>
      <c r="L787" s="251"/>
      <c r="M787" s="252"/>
      <c r="N787" s="253"/>
      <c r="O787" s="253"/>
      <c r="P787" s="253"/>
      <c r="Q787" s="253"/>
      <c r="R787" s="253"/>
      <c r="S787" s="253"/>
      <c r="T787" s="254"/>
      <c r="U787" s="14"/>
      <c r="V787" s="14"/>
      <c r="W787" s="14"/>
      <c r="X787" s="14"/>
      <c r="Y787" s="14"/>
      <c r="Z787" s="14"/>
      <c r="AA787" s="14"/>
      <c r="AB787" s="14"/>
      <c r="AC787" s="14"/>
      <c r="AD787" s="14"/>
      <c r="AE787" s="14"/>
      <c r="AT787" s="255" t="s">
        <v>193</v>
      </c>
      <c r="AU787" s="255" t="s">
        <v>86</v>
      </c>
      <c r="AV787" s="14" t="s">
        <v>83</v>
      </c>
      <c r="AW787" s="14" t="s">
        <v>37</v>
      </c>
      <c r="AX787" s="14" t="s">
        <v>76</v>
      </c>
      <c r="AY787" s="255" t="s">
        <v>182</v>
      </c>
    </row>
    <row r="788" s="13" customFormat="1">
      <c r="A788" s="13"/>
      <c r="B788" s="234"/>
      <c r="C788" s="235"/>
      <c r="D788" s="236" t="s">
        <v>193</v>
      </c>
      <c r="E788" s="237" t="s">
        <v>19</v>
      </c>
      <c r="F788" s="238" t="s">
        <v>1286</v>
      </c>
      <c r="G788" s="235"/>
      <c r="H788" s="239">
        <v>4.266</v>
      </c>
      <c r="I788" s="240"/>
      <c r="J788" s="235"/>
      <c r="K788" s="235"/>
      <c r="L788" s="241"/>
      <c r="M788" s="242"/>
      <c r="N788" s="243"/>
      <c r="O788" s="243"/>
      <c r="P788" s="243"/>
      <c r="Q788" s="243"/>
      <c r="R788" s="243"/>
      <c r="S788" s="243"/>
      <c r="T788" s="244"/>
      <c r="U788" s="13"/>
      <c r="V788" s="13"/>
      <c r="W788" s="13"/>
      <c r="X788" s="13"/>
      <c r="Y788" s="13"/>
      <c r="Z788" s="13"/>
      <c r="AA788" s="13"/>
      <c r="AB788" s="13"/>
      <c r="AC788" s="13"/>
      <c r="AD788" s="13"/>
      <c r="AE788" s="13"/>
      <c r="AT788" s="245" t="s">
        <v>193</v>
      </c>
      <c r="AU788" s="245" t="s">
        <v>86</v>
      </c>
      <c r="AV788" s="13" t="s">
        <v>86</v>
      </c>
      <c r="AW788" s="13" t="s">
        <v>37</v>
      </c>
      <c r="AX788" s="13" t="s">
        <v>76</v>
      </c>
      <c r="AY788" s="245" t="s">
        <v>182</v>
      </c>
    </row>
    <row r="789" s="15" customFormat="1">
      <c r="A789" s="15"/>
      <c r="B789" s="256"/>
      <c r="C789" s="257"/>
      <c r="D789" s="236" t="s">
        <v>193</v>
      </c>
      <c r="E789" s="258" t="s">
        <v>19</v>
      </c>
      <c r="F789" s="259" t="s">
        <v>202</v>
      </c>
      <c r="G789" s="257"/>
      <c r="H789" s="260">
        <v>16.605</v>
      </c>
      <c r="I789" s="261"/>
      <c r="J789" s="257"/>
      <c r="K789" s="257"/>
      <c r="L789" s="262"/>
      <c r="M789" s="263"/>
      <c r="N789" s="264"/>
      <c r="O789" s="264"/>
      <c r="P789" s="264"/>
      <c r="Q789" s="264"/>
      <c r="R789" s="264"/>
      <c r="S789" s="264"/>
      <c r="T789" s="265"/>
      <c r="U789" s="15"/>
      <c r="V789" s="15"/>
      <c r="W789" s="15"/>
      <c r="X789" s="15"/>
      <c r="Y789" s="15"/>
      <c r="Z789" s="15"/>
      <c r="AA789" s="15"/>
      <c r="AB789" s="15"/>
      <c r="AC789" s="15"/>
      <c r="AD789" s="15"/>
      <c r="AE789" s="15"/>
      <c r="AT789" s="266" t="s">
        <v>193</v>
      </c>
      <c r="AU789" s="266" t="s">
        <v>86</v>
      </c>
      <c r="AV789" s="15" t="s">
        <v>189</v>
      </c>
      <c r="AW789" s="15" t="s">
        <v>37</v>
      </c>
      <c r="AX789" s="15" t="s">
        <v>83</v>
      </c>
      <c r="AY789" s="266" t="s">
        <v>182</v>
      </c>
    </row>
    <row r="790" s="2" customFormat="1" ht="16.5" customHeight="1">
      <c r="A790" s="42"/>
      <c r="B790" s="43"/>
      <c r="C790" s="216" t="s">
        <v>1309</v>
      </c>
      <c r="D790" s="216" t="s">
        <v>184</v>
      </c>
      <c r="E790" s="217" t="s">
        <v>1310</v>
      </c>
      <c r="F790" s="218" t="s">
        <v>1311</v>
      </c>
      <c r="G790" s="219" t="s">
        <v>187</v>
      </c>
      <c r="H790" s="220">
        <v>13.090999999999999</v>
      </c>
      <c r="I790" s="221"/>
      <c r="J790" s="222">
        <f>ROUND(I790*H790,2)</f>
        <v>0</v>
      </c>
      <c r="K790" s="218" t="s">
        <v>188</v>
      </c>
      <c r="L790" s="48"/>
      <c r="M790" s="223" t="s">
        <v>19</v>
      </c>
      <c r="N790" s="224" t="s">
        <v>47</v>
      </c>
      <c r="O790" s="88"/>
      <c r="P790" s="225">
        <f>O790*H790</f>
        <v>0</v>
      </c>
      <c r="Q790" s="225">
        <v>0</v>
      </c>
      <c r="R790" s="225">
        <f>Q790*H790</f>
        <v>0</v>
      </c>
      <c r="S790" s="225">
        <v>0.11</v>
      </c>
      <c r="T790" s="226">
        <f>S790*H790</f>
        <v>1.44001</v>
      </c>
      <c r="U790" s="42"/>
      <c r="V790" s="42"/>
      <c r="W790" s="42"/>
      <c r="X790" s="42"/>
      <c r="Y790" s="42"/>
      <c r="Z790" s="42"/>
      <c r="AA790" s="42"/>
      <c r="AB790" s="42"/>
      <c r="AC790" s="42"/>
      <c r="AD790" s="42"/>
      <c r="AE790" s="42"/>
      <c r="AR790" s="227" t="s">
        <v>189</v>
      </c>
      <c r="AT790" s="227" t="s">
        <v>184</v>
      </c>
      <c r="AU790" s="227" t="s">
        <v>86</v>
      </c>
      <c r="AY790" s="21" t="s">
        <v>182</v>
      </c>
      <c r="BE790" s="228">
        <f>IF(N790="základní",J790,0)</f>
        <v>0</v>
      </c>
      <c r="BF790" s="228">
        <f>IF(N790="snížená",J790,0)</f>
        <v>0</v>
      </c>
      <c r="BG790" s="228">
        <f>IF(N790="zákl. přenesená",J790,0)</f>
        <v>0</v>
      </c>
      <c r="BH790" s="228">
        <f>IF(N790="sníž. přenesená",J790,0)</f>
        <v>0</v>
      </c>
      <c r="BI790" s="228">
        <f>IF(N790="nulová",J790,0)</f>
        <v>0</v>
      </c>
      <c r="BJ790" s="21" t="s">
        <v>83</v>
      </c>
      <c r="BK790" s="228">
        <f>ROUND(I790*H790,2)</f>
        <v>0</v>
      </c>
      <c r="BL790" s="21" t="s">
        <v>189</v>
      </c>
      <c r="BM790" s="227" t="s">
        <v>1312</v>
      </c>
    </row>
    <row r="791" s="2" customFormat="1">
      <c r="A791" s="42"/>
      <c r="B791" s="43"/>
      <c r="C791" s="44"/>
      <c r="D791" s="229" t="s">
        <v>191</v>
      </c>
      <c r="E791" s="44"/>
      <c r="F791" s="230" t="s">
        <v>1313</v>
      </c>
      <c r="G791" s="44"/>
      <c r="H791" s="44"/>
      <c r="I791" s="231"/>
      <c r="J791" s="44"/>
      <c r="K791" s="44"/>
      <c r="L791" s="48"/>
      <c r="M791" s="232"/>
      <c r="N791" s="233"/>
      <c r="O791" s="88"/>
      <c r="P791" s="88"/>
      <c r="Q791" s="88"/>
      <c r="R791" s="88"/>
      <c r="S791" s="88"/>
      <c r="T791" s="89"/>
      <c r="U791" s="42"/>
      <c r="V791" s="42"/>
      <c r="W791" s="42"/>
      <c r="X791" s="42"/>
      <c r="Y791" s="42"/>
      <c r="Z791" s="42"/>
      <c r="AA791" s="42"/>
      <c r="AB791" s="42"/>
      <c r="AC791" s="42"/>
      <c r="AD791" s="42"/>
      <c r="AE791" s="42"/>
      <c r="AT791" s="21" t="s">
        <v>191</v>
      </c>
      <c r="AU791" s="21" t="s">
        <v>86</v>
      </c>
    </row>
    <row r="792" s="13" customFormat="1">
      <c r="A792" s="13"/>
      <c r="B792" s="234"/>
      <c r="C792" s="235"/>
      <c r="D792" s="236" t="s">
        <v>193</v>
      </c>
      <c r="E792" s="237" t="s">
        <v>19</v>
      </c>
      <c r="F792" s="238" t="s">
        <v>1314</v>
      </c>
      <c r="G792" s="235"/>
      <c r="H792" s="239">
        <v>7.4029999999999996</v>
      </c>
      <c r="I792" s="240"/>
      <c r="J792" s="235"/>
      <c r="K792" s="235"/>
      <c r="L792" s="241"/>
      <c r="M792" s="242"/>
      <c r="N792" s="243"/>
      <c r="O792" s="243"/>
      <c r="P792" s="243"/>
      <c r="Q792" s="243"/>
      <c r="R792" s="243"/>
      <c r="S792" s="243"/>
      <c r="T792" s="244"/>
      <c r="U792" s="13"/>
      <c r="V792" s="13"/>
      <c r="W792" s="13"/>
      <c r="X792" s="13"/>
      <c r="Y792" s="13"/>
      <c r="Z792" s="13"/>
      <c r="AA792" s="13"/>
      <c r="AB792" s="13"/>
      <c r="AC792" s="13"/>
      <c r="AD792" s="13"/>
      <c r="AE792" s="13"/>
      <c r="AT792" s="245" t="s">
        <v>193</v>
      </c>
      <c r="AU792" s="245" t="s">
        <v>86</v>
      </c>
      <c r="AV792" s="13" t="s">
        <v>86</v>
      </c>
      <c r="AW792" s="13" t="s">
        <v>37</v>
      </c>
      <c r="AX792" s="13" t="s">
        <v>76</v>
      </c>
      <c r="AY792" s="245" t="s">
        <v>182</v>
      </c>
    </row>
    <row r="793" s="14" customFormat="1">
      <c r="A793" s="14"/>
      <c r="B793" s="246"/>
      <c r="C793" s="247"/>
      <c r="D793" s="236" t="s">
        <v>193</v>
      </c>
      <c r="E793" s="248" t="s">
        <v>19</v>
      </c>
      <c r="F793" s="249" t="s">
        <v>989</v>
      </c>
      <c r="G793" s="247"/>
      <c r="H793" s="248" t="s">
        <v>19</v>
      </c>
      <c r="I793" s="250"/>
      <c r="J793" s="247"/>
      <c r="K793" s="247"/>
      <c r="L793" s="251"/>
      <c r="M793" s="252"/>
      <c r="N793" s="253"/>
      <c r="O793" s="253"/>
      <c r="P793" s="253"/>
      <c r="Q793" s="253"/>
      <c r="R793" s="253"/>
      <c r="S793" s="253"/>
      <c r="T793" s="254"/>
      <c r="U793" s="14"/>
      <c r="V793" s="14"/>
      <c r="W793" s="14"/>
      <c r="X793" s="14"/>
      <c r="Y793" s="14"/>
      <c r="Z793" s="14"/>
      <c r="AA793" s="14"/>
      <c r="AB793" s="14"/>
      <c r="AC793" s="14"/>
      <c r="AD793" s="14"/>
      <c r="AE793" s="14"/>
      <c r="AT793" s="255" t="s">
        <v>193</v>
      </c>
      <c r="AU793" s="255" t="s">
        <v>86</v>
      </c>
      <c r="AV793" s="14" t="s">
        <v>83</v>
      </c>
      <c r="AW793" s="14" t="s">
        <v>37</v>
      </c>
      <c r="AX793" s="14" t="s">
        <v>76</v>
      </c>
      <c r="AY793" s="255" t="s">
        <v>182</v>
      </c>
    </row>
    <row r="794" s="14" customFormat="1">
      <c r="A794" s="14"/>
      <c r="B794" s="246"/>
      <c r="C794" s="247"/>
      <c r="D794" s="236" t="s">
        <v>193</v>
      </c>
      <c r="E794" s="248" t="s">
        <v>19</v>
      </c>
      <c r="F794" s="249" t="s">
        <v>1315</v>
      </c>
      <c r="G794" s="247"/>
      <c r="H794" s="248" t="s">
        <v>19</v>
      </c>
      <c r="I794" s="250"/>
      <c r="J794" s="247"/>
      <c r="K794" s="247"/>
      <c r="L794" s="251"/>
      <c r="M794" s="252"/>
      <c r="N794" s="253"/>
      <c r="O794" s="253"/>
      <c r="P794" s="253"/>
      <c r="Q794" s="253"/>
      <c r="R794" s="253"/>
      <c r="S794" s="253"/>
      <c r="T794" s="254"/>
      <c r="U794" s="14"/>
      <c r="V794" s="14"/>
      <c r="W794" s="14"/>
      <c r="X794" s="14"/>
      <c r="Y794" s="14"/>
      <c r="Z794" s="14"/>
      <c r="AA794" s="14"/>
      <c r="AB794" s="14"/>
      <c r="AC794" s="14"/>
      <c r="AD794" s="14"/>
      <c r="AE794" s="14"/>
      <c r="AT794" s="255" t="s">
        <v>193</v>
      </c>
      <c r="AU794" s="255" t="s">
        <v>86</v>
      </c>
      <c r="AV794" s="14" t="s">
        <v>83</v>
      </c>
      <c r="AW794" s="14" t="s">
        <v>37</v>
      </c>
      <c r="AX794" s="14" t="s">
        <v>76</v>
      </c>
      <c r="AY794" s="255" t="s">
        <v>182</v>
      </c>
    </row>
    <row r="795" s="13" customFormat="1">
      <c r="A795" s="13"/>
      <c r="B795" s="234"/>
      <c r="C795" s="235"/>
      <c r="D795" s="236" t="s">
        <v>193</v>
      </c>
      <c r="E795" s="237" t="s">
        <v>19</v>
      </c>
      <c r="F795" s="238" t="s">
        <v>1299</v>
      </c>
      <c r="G795" s="235"/>
      <c r="H795" s="239">
        <v>5.6879999999999997</v>
      </c>
      <c r="I795" s="240"/>
      <c r="J795" s="235"/>
      <c r="K795" s="235"/>
      <c r="L795" s="241"/>
      <c r="M795" s="242"/>
      <c r="N795" s="243"/>
      <c r="O795" s="243"/>
      <c r="P795" s="243"/>
      <c r="Q795" s="243"/>
      <c r="R795" s="243"/>
      <c r="S795" s="243"/>
      <c r="T795" s="244"/>
      <c r="U795" s="13"/>
      <c r="V795" s="13"/>
      <c r="W795" s="13"/>
      <c r="X795" s="13"/>
      <c r="Y795" s="13"/>
      <c r="Z795" s="13"/>
      <c r="AA795" s="13"/>
      <c r="AB795" s="13"/>
      <c r="AC795" s="13"/>
      <c r="AD795" s="13"/>
      <c r="AE795" s="13"/>
      <c r="AT795" s="245" t="s">
        <v>193</v>
      </c>
      <c r="AU795" s="245" t="s">
        <v>86</v>
      </c>
      <c r="AV795" s="13" t="s">
        <v>86</v>
      </c>
      <c r="AW795" s="13" t="s">
        <v>37</v>
      </c>
      <c r="AX795" s="13" t="s">
        <v>76</v>
      </c>
      <c r="AY795" s="245" t="s">
        <v>182</v>
      </c>
    </row>
    <row r="796" s="15" customFormat="1">
      <c r="A796" s="15"/>
      <c r="B796" s="256"/>
      <c r="C796" s="257"/>
      <c r="D796" s="236" t="s">
        <v>193</v>
      </c>
      <c r="E796" s="258" t="s">
        <v>19</v>
      </c>
      <c r="F796" s="259" t="s">
        <v>202</v>
      </c>
      <c r="G796" s="257"/>
      <c r="H796" s="260">
        <v>13.090999999999999</v>
      </c>
      <c r="I796" s="261"/>
      <c r="J796" s="257"/>
      <c r="K796" s="257"/>
      <c r="L796" s="262"/>
      <c r="M796" s="263"/>
      <c r="N796" s="264"/>
      <c r="O796" s="264"/>
      <c r="P796" s="264"/>
      <c r="Q796" s="264"/>
      <c r="R796" s="264"/>
      <c r="S796" s="264"/>
      <c r="T796" s="265"/>
      <c r="U796" s="15"/>
      <c r="V796" s="15"/>
      <c r="W796" s="15"/>
      <c r="X796" s="15"/>
      <c r="Y796" s="15"/>
      <c r="Z796" s="15"/>
      <c r="AA796" s="15"/>
      <c r="AB796" s="15"/>
      <c r="AC796" s="15"/>
      <c r="AD796" s="15"/>
      <c r="AE796" s="15"/>
      <c r="AT796" s="266" t="s">
        <v>193</v>
      </c>
      <c r="AU796" s="266" t="s">
        <v>86</v>
      </c>
      <c r="AV796" s="15" t="s">
        <v>189</v>
      </c>
      <c r="AW796" s="15" t="s">
        <v>37</v>
      </c>
      <c r="AX796" s="15" t="s">
        <v>83</v>
      </c>
      <c r="AY796" s="266" t="s">
        <v>182</v>
      </c>
    </row>
    <row r="797" s="2" customFormat="1" ht="16.5" customHeight="1">
      <c r="A797" s="42"/>
      <c r="B797" s="43"/>
      <c r="C797" s="216" t="s">
        <v>1316</v>
      </c>
      <c r="D797" s="216" t="s">
        <v>184</v>
      </c>
      <c r="E797" s="217" t="s">
        <v>1317</v>
      </c>
      <c r="F797" s="218" t="s">
        <v>1318</v>
      </c>
      <c r="G797" s="219" t="s">
        <v>187</v>
      </c>
      <c r="H797" s="220">
        <v>46.219999999999999</v>
      </c>
      <c r="I797" s="221"/>
      <c r="J797" s="222">
        <f>ROUND(I797*H797,2)</f>
        <v>0</v>
      </c>
      <c r="K797" s="218" t="s">
        <v>188</v>
      </c>
      <c r="L797" s="48"/>
      <c r="M797" s="223" t="s">
        <v>19</v>
      </c>
      <c r="N797" s="224" t="s">
        <v>47</v>
      </c>
      <c r="O797" s="88"/>
      <c r="P797" s="225">
        <f>O797*H797</f>
        <v>0</v>
      </c>
      <c r="Q797" s="225">
        <v>0</v>
      </c>
      <c r="R797" s="225">
        <f>Q797*H797</f>
        <v>0</v>
      </c>
      <c r="S797" s="225">
        <v>0.11</v>
      </c>
      <c r="T797" s="226">
        <f>S797*H797</f>
        <v>5.0842000000000001</v>
      </c>
      <c r="U797" s="42"/>
      <c r="V797" s="42"/>
      <c r="W797" s="42"/>
      <c r="X797" s="42"/>
      <c r="Y797" s="42"/>
      <c r="Z797" s="42"/>
      <c r="AA797" s="42"/>
      <c r="AB797" s="42"/>
      <c r="AC797" s="42"/>
      <c r="AD797" s="42"/>
      <c r="AE797" s="42"/>
      <c r="AR797" s="227" t="s">
        <v>189</v>
      </c>
      <c r="AT797" s="227" t="s">
        <v>184</v>
      </c>
      <c r="AU797" s="227" t="s">
        <v>86</v>
      </c>
      <c r="AY797" s="21" t="s">
        <v>182</v>
      </c>
      <c r="BE797" s="228">
        <f>IF(N797="základní",J797,0)</f>
        <v>0</v>
      </c>
      <c r="BF797" s="228">
        <f>IF(N797="snížená",J797,0)</f>
        <v>0</v>
      </c>
      <c r="BG797" s="228">
        <f>IF(N797="zákl. přenesená",J797,0)</f>
        <v>0</v>
      </c>
      <c r="BH797" s="228">
        <f>IF(N797="sníž. přenesená",J797,0)</f>
        <v>0</v>
      </c>
      <c r="BI797" s="228">
        <f>IF(N797="nulová",J797,0)</f>
        <v>0</v>
      </c>
      <c r="BJ797" s="21" t="s">
        <v>83</v>
      </c>
      <c r="BK797" s="228">
        <f>ROUND(I797*H797,2)</f>
        <v>0</v>
      </c>
      <c r="BL797" s="21" t="s">
        <v>189</v>
      </c>
      <c r="BM797" s="227" t="s">
        <v>1319</v>
      </c>
    </row>
    <row r="798" s="2" customFormat="1">
      <c r="A798" s="42"/>
      <c r="B798" s="43"/>
      <c r="C798" s="44"/>
      <c r="D798" s="229" t="s">
        <v>191</v>
      </c>
      <c r="E798" s="44"/>
      <c r="F798" s="230" t="s">
        <v>1320</v>
      </c>
      <c r="G798" s="44"/>
      <c r="H798" s="44"/>
      <c r="I798" s="231"/>
      <c r="J798" s="44"/>
      <c r="K798" s="44"/>
      <c r="L798" s="48"/>
      <c r="M798" s="232"/>
      <c r="N798" s="233"/>
      <c r="O798" s="88"/>
      <c r="P798" s="88"/>
      <c r="Q798" s="88"/>
      <c r="R798" s="88"/>
      <c r="S798" s="88"/>
      <c r="T798" s="89"/>
      <c r="U798" s="42"/>
      <c r="V798" s="42"/>
      <c r="W798" s="42"/>
      <c r="X798" s="42"/>
      <c r="Y798" s="42"/>
      <c r="Z798" s="42"/>
      <c r="AA798" s="42"/>
      <c r="AB798" s="42"/>
      <c r="AC798" s="42"/>
      <c r="AD798" s="42"/>
      <c r="AE798" s="42"/>
      <c r="AT798" s="21" t="s">
        <v>191</v>
      </c>
      <c r="AU798" s="21" t="s">
        <v>86</v>
      </c>
    </row>
    <row r="799" s="14" customFormat="1">
      <c r="A799" s="14"/>
      <c r="B799" s="246"/>
      <c r="C799" s="247"/>
      <c r="D799" s="236" t="s">
        <v>193</v>
      </c>
      <c r="E799" s="248" t="s">
        <v>19</v>
      </c>
      <c r="F799" s="249" t="s">
        <v>1293</v>
      </c>
      <c r="G799" s="247"/>
      <c r="H799" s="248" t="s">
        <v>19</v>
      </c>
      <c r="I799" s="250"/>
      <c r="J799" s="247"/>
      <c r="K799" s="247"/>
      <c r="L799" s="251"/>
      <c r="M799" s="252"/>
      <c r="N799" s="253"/>
      <c r="O799" s="253"/>
      <c r="P799" s="253"/>
      <c r="Q799" s="253"/>
      <c r="R799" s="253"/>
      <c r="S799" s="253"/>
      <c r="T799" s="254"/>
      <c r="U799" s="14"/>
      <c r="V799" s="14"/>
      <c r="W799" s="14"/>
      <c r="X799" s="14"/>
      <c r="Y799" s="14"/>
      <c r="Z799" s="14"/>
      <c r="AA799" s="14"/>
      <c r="AB799" s="14"/>
      <c r="AC799" s="14"/>
      <c r="AD799" s="14"/>
      <c r="AE799" s="14"/>
      <c r="AT799" s="255" t="s">
        <v>193</v>
      </c>
      <c r="AU799" s="255" t="s">
        <v>86</v>
      </c>
      <c r="AV799" s="14" t="s">
        <v>83</v>
      </c>
      <c r="AW799" s="14" t="s">
        <v>37</v>
      </c>
      <c r="AX799" s="14" t="s">
        <v>76</v>
      </c>
      <c r="AY799" s="255" t="s">
        <v>182</v>
      </c>
    </row>
    <row r="800" s="13" customFormat="1">
      <c r="A800" s="13"/>
      <c r="B800" s="234"/>
      <c r="C800" s="235"/>
      <c r="D800" s="236" t="s">
        <v>193</v>
      </c>
      <c r="E800" s="237" t="s">
        <v>19</v>
      </c>
      <c r="F800" s="238" t="s">
        <v>1321</v>
      </c>
      <c r="G800" s="235"/>
      <c r="H800" s="239">
        <v>6.5919999999999996</v>
      </c>
      <c r="I800" s="240"/>
      <c r="J800" s="235"/>
      <c r="K800" s="235"/>
      <c r="L800" s="241"/>
      <c r="M800" s="242"/>
      <c r="N800" s="243"/>
      <c r="O800" s="243"/>
      <c r="P800" s="243"/>
      <c r="Q800" s="243"/>
      <c r="R800" s="243"/>
      <c r="S800" s="243"/>
      <c r="T800" s="244"/>
      <c r="U800" s="13"/>
      <c r="V800" s="13"/>
      <c r="W800" s="13"/>
      <c r="X800" s="13"/>
      <c r="Y800" s="13"/>
      <c r="Z800" s="13"/>
      <c r="AA800" s="13"/>
      <c r="AB800" s="13"/>
      <c r="AC800" s="13"/>
      <c r="AD800" s="13"/>
      <c r="AE800" s="13"/>
      <c r="AT800" s="245" t="s">
        <v>193</v>
      </c>
      <c r="AU800" s="245" t="s">
        <v>86</v>
      </c>
      <c r="AV800" s="13" t="s">
        <v>86</v>
      </c>
      <c r="AW800" s="13" t="s">
        <v>37</v>
      </c>
      <c r="AX800" s="13" t="s">
        <v>76</v>
      </c>
      <c r="AY800" s="245" t="s">
        <v>182</v>
      </c>
    </row>
    <row r="801" s="13" customFormat="1">
      <c r="A801" s="13"/>
      <c r="B801" s="234"/>
      <c r="C801" s="235"/>
      <c r="D801" s="236" t="s">
        <v>193</v>
      </c>
      <c r="E801" s="237" t="s">
        <v>19</v>
      </c>
      <c r="F801" s="238" t="s">
        <v>1322</v>
      </c>
      <c r="G801" s="235"/>
      <c r="H801" s="239">
        <v>1.3240000000000001</v>
      </c>
      <c r="I801" s="240"/>
      <c r="J801" s="235"/>
      <c r="K801" s="235"/>
      <c r="L801" s="241"/>
      <c r="M801" s="242"/>
      <c r="N801" s="243"/>
      <c r="O801" s="243"/>
      <c r="P801" s="243"/>
      <c r="Q801" s="243"/>
      <c r="R801" s="243"/>
      <c r="S801" s="243"/>
      <c r="T801" s="244"/>
      <c r="U801" s="13"/>
      <c r="V801" s="13"/>
      <c r="W801" s="13"/>
      <c r="X801" s="13"/>
      <c r="Y801" s="13"/>
      <c r="Z801" s="13"/>
      <c r="AA801" s="13"/>
      <c r="AB801" s="13"/>
      <c r="AC801" s="13"/>
      <c r="AD801" s="13"/>
      <c r="AE801" s="13"/>
      <c r="AT801" s="245" t="s">
        <v>193</v>
      </c>
      <c r="AU801" s="245" t="s">
        <v>86</v>
      </c>
      <c r="AV801" s="13" t="s">
        <v>86</v>
      </c>
      <c r="AW801" s="13" t="s">
        <v>37</v>
      </c>
      <c r="AX801" s="13" t="s">
        <v>76</v>
      </c>
      <c r="AY801" s="245" t="s">
        <v>182</v>
      </c>
    </row>
    <row r="802" s="14" customFormat="1">
      <c r="A802" s="14"/>
      <c r="B802" s="246"/>
      <c r="C802" s="247"/>
      <c r="D802" s="236" t="s">
        <v>193</v>
      </c>
      <c r="E802" s="248" t="s">
        <v>19</v>
      </c>
      <c r="F802" s="249" t="s">
        <v>1296</v>
      </c>
      <c r="G802" s="247"/>
      <c r="H802" s="248" t="s">
        <v>19</v>
      </c>
      <c r="I802" s="250"/>
      <c r="J802" s="247"/>
      <c r="K802" s="247"/>
      <c r="L802" s="251"/>
      <c r="M802" s="252"/>
      <c r="N802" s="253"/>
      <c r="O802" s="253"/>
      <c r="P802" s="253"/>
      <c r="Q802" s="253"/>
      <c r="R802" s="253"/>
      <c r="S802" s="253"/>
      <c r="T802" s="254"/>
      <c r="U802" s="14"/>
      <c r="V802" s="14"/>
      <c r="W802" s="14"/>
      <c r="X802" s="14"/>
      <c r="Y802" s="14"/>
      <c r="Z802" s="14"/>
      <c r="AA802" s="14"/>
      <c r="AB802" s="14"/>
      <c r="AC802" s="14"/>
      <c r="AD802" s="14"/>
      <c r="AE802" s="14"/>
      <c r="AT802" s="255" t="s">
        <v>193</v>
      </c>
      <c r="AU802" s="255" t="s">
        <v>86</v>
      </c>
      <c r="AV802" s="14" t="s">
        <v>83</v>
      </c>
      <c r="AW802" s="14" t="s">
        <v>37</v>
      </c>
      <c r="AX802" s="14" t="s">
        <v>76</v>
      </c>
      <c r="AY802" s="255" t="s">
        <v>182</v>
      </c>
    </row>
    <row r="803" s="13" customFormat="1">
      <c r="A803" s="13"/>
      <c r="B803" s="234"/>
      <c r="C803" s="235"/>
      <c r="D803" s="236" t="s">
        <v>193</v>
      </c>
      <c r="E803" s="237" t="s">
        <v>19</v>
      </c>
      <c r="F803" s="238" t="s">
        <v>1323</v>
      </c>
      <c r="G803" s="235"/>
      <c r="H803" s="239">
        <v>38.304000000000002</v>
      </c>
      <c r="I803" s="240"/>
      <c r="J803" s="235"/>
      <c r="K803" s="235"/>
      <c r="L803" s="241"/>
      <c r="M803" s="242"/>
      <c r="N803" s="243"/>
      <c r="O803" s="243"/>
      <c r="P803" s="243"/>
      <c r="Q803" s="243"/>
      <c r="R803" s="243"/>
      <c r="S803" s="243"/>
      <c r="T803" s="244"/>
      <c r="U803" s="13"/>
      <c r="V803" s="13"/>
      <c r="W803" s="13"/>
      <c r="X803" s="13"/>
      <c r="Y803" s="13"/>
      <c r="Z803" s="13"/>
      <c r="AA803" s="13"/>
      <c r="AB803" s="13"/>
      <c r="AC803" s="13"/>
      <c r="AD803" s="13"/>
      <c r="AE803" s="13"/>
      <c r="AT803" s="245" t="s">
        <v>193</v>
      </c>
      <c r="AU803" s="245" t="s">
        <v>86</v>
      </c>
      <c r="AV803" s="13" t="s">
        <v>86</v>
      </c>
      <c r="AW803" s="13" t="s">
        <v>37</v>
      </c>
      <c r="AX803" s="13" t="s">
        <v>76</v>
      </c>
      <c r="AY803" s="245" t="s">
        <v>182</v>
      </c>
    </row>
    <row r="804" s="15" customFormat="1">
      <c r="A804" s="15"/>
      <c r="B804" s="256"/>
      <c r="C804" s="257"/>
      <c r="D804" s="236" t="s">
        <v>193</v>
      </c>
      <c r="E804" s="258" t="s">
        <v>19</v>
      </c>
      <c r="F804" s="259" t="s">
        <v>202</v>
      </c>
      <c r="G804" s="257"/>
      <c r="H804" s="260">
        <v>46.219999999999999</v>
      </c>
      <c r="I804" s="261"/>
      <c r="J804" s="257"/>
      <c r="K804" s="257"/>
      <c r="L804" s="262"/>
      <c r="M804" s="263"/>
      <c r="N804" s="264"/>
      <c r="O804" s="264"/>
      <c r="P804" s="264"/>
      <c r="Q804" s="264"/>
      <c r="R804" s="264"/>
      <c r="S804" s="264"/>
      <c r="T804" s="265"/>
      <c r="U804" s="15"/>
      <c r="V804" s="15"/>
      <c r="W804" s="15"/>
      <c r="X804" s="15"/>
      <c r="Y804" s="15"/>
      <c r="Z804" s="15"/>
      <c r="AA804" s="15"/>
      <c r="AB804" s="15"/>
      <c r="AC804" s="15"/>
      <c r="AD804" s="15"/>
      <c r="AE804" s="15"/>
      <c r="AT804" s="266" t="s">
        <v>193</v>
      </c>
      <c r="AU804" s="266" t="s">
        <v>86</v>
      </c>
      <c r="AV804" s="15" t="s">
        <v>189</v>
      </c>
      <c r="AW804" s="15" t="s">
        <v>37</v>
      </c>
      <c r="AX804" s="15" t="s">
        <v>83</v>
      </c>
      <c r="AY804" s="266" t="s">
        <v>182</v>
      </c>
    </row>
    <row r="805" s="14" customFormat="1">
      <c r="A805" s="14"/>
      <c r="B805" s="246"/>
      <c r="C805" s="247"/>
      <c r="D805" s="236" t="s">
        <v>193</v>
      </c>
      <c r="E805" s="248" t="s">
        <v>19</v>
      </c>
      <c r="F805" s="249" t="s">
        <v>242</v>
      </c>
      <c r="G805" s="247"/>
      <c r="H805" s="248" t="s">
        <v>19</v>
      </c>
      <c r="I805" s="250"/>
      <c r="J805" s="247"/>
      <c r="K805" s="247"/>
      <c r="L805" s="251"/>
      <c r="M805" s="252"/>
      <c r="N805" s="253"/>
      <c r="O805" s="253"/>
      <c r="P805" s="253"/>
      <c r="Q805" s="253"/>
      <c r="R805" s="253"/>
      <c r="S805" s="253"/>
      <c r="T805" s="254"/>
      <c r="U805" s="14"/>
      <c r="V805" s="14"/>
      <c r="W805" s="14"/>
      <c r="X805" s="14"/>
      <c r="Y805" s="14"/>
      <c r="Z805" s="14"/>
      <c r="AA805" s="14"/>
      <c r="AB805" s="14"/>
      <c r="AC805" s="14"/>
      <c r="AD805" s="14"/>
      <c r="AE805" s="14"/>
      <c r="AT805" s="255" t="s">
        <v>193</v>
      </c>
      <c r="AU805" s="255" t="s">
        <v>86</v>
      </c>
      <c r="AV805" s="14" t="s">
        <v>83</v>
      </c>
      <c r="AW805" s="14" t="s">
        <v>37</v>
      </c>
      <c r="AX805" s="14" t="s">
        <v>76</v>
      </c>
      <c r="AY805" s="255" t="s">
        <v>182</v>
      </c>
    </row>
    <row r="806" s="2" customFormat="1" ht="16.5" customHeight="1">
      <c r="A806" s="42"/>
      <c r="B806" s="43"/>
      <c r="C806" s="216" t="s">
        <v>1324</v>
      </c>
      <c r="D806" s="216" t="s">
        <v>184</v>
      </c>
      <c r="E806" s="217" t="s">
        <v>1325</v>
      </c>
      <c r="F806" s="218" t="s">
        <v>1326</v>
      </c>
      <c r="G806" s="219" t="s">
        <v>187</v>
      </c>
      <c r="H806" s="220">
        <v>50</v>
      </c>
      <c r="I806" s="221"/>
      <c r="J806" s="222">
        <f>ROUND(I806*H806,2)</f>
        <v>0</v>
      </c>
      <c r="K806" s="218" t="s">
        <v>188</v>
      </c>
      <c r="L806" s="48"/>
      <c r="M806" s="223" t="s">
        <v>19</v>
      </c>
      <c r="N806" s="224" t="s">
        <v>47</v>
      </c>
      <c r="O806" s="88"/>
      <c r="P806" s="225">
        <f>O806*H806</f>
        <v>0</v>
      </c>
      <c r="Q806" s="225">
        <v>0</v>
      </c>
      <c r="R806" s="225">
        <f>Q806*H806</f>
        <v>0</v>
      </c>
      <c r="S806" s="225">
        <v>0</v>
      </c>
      <c r="T806" s="226">
        <f>S806*H806</f>
        <v>0</v>
      </c>
      <c r="U806" s="42"/>
      <c r="V806" s="42"/>
      <c r="W806" s="42"/>
      <c r="X806" s="42"/>
      <c r="Y806" s="42"/>
      <c r="Z806" s="42"/>
      <c r="AA806" s="42"/>
      <c r="AB806" s="42"/>
      <c r="AC806" s="42"/>
      <c r="AD806" s="42"/>
      <c r="AE806" s="42"/>
      <c r="AR806" s="227" t="s">
        <v>189</v>
      </c>
      <c r="AT806" s="227" t="s">
        <v>184</v>
      </c>
      <c r="AU806" s="227" t="s">
        <v>86</v>
      </c>
      <c r="AY806" s="21" t="s">
        <v>182</v>
      </c>
      <c r="BE806" s="228">
        <f>IF(N806="základní",J806,0)</f>
        <v>0</v>
      </c>
      <c r="BF806" s="228">
        <f>IF(N806="snížená",J806,0)</f>
        <v>0</v>
      </c>
      <c r="BG806" s="228">
        <f>IF(N806="zákl. přenesená",J806,0)</f>
        <v>0</v>
      </c>
      <c r="BH806" s="228">
        <f>IF(N806="sníž. přenesená",J806,0)</f>
        <v>0</v>
      </c>
      <c r="BI806" s="228">
        <f>IF(N806="nulová",J806,0)</f>
        <v>0</v>
      </c>
      <c r="BJ806" s="21" t="s">
        <v>83</v>
      </c>
      <c r="BK806" s="228">
        <f>ROUND(I806*H806,2)</f>
        <v>0</v>
      </c>
      <c r="BL806" s="21" t="s">
        <v>189</v>
      </c>
      <c r="BM806" s="227" t="s">
        <v>1327</v>
      </c>
    </row>
    <row r="807" s="2" customFormat="1">
      <c r="A807" s="42"/>
      <c r="B807" s="43"/>
      <c r="C807" s="44"/>
      <c r="D807" s="229" t="s">
        <v>191</v>
      </c>
      <c r="E807" s="44"/>
      <c r="F807" s="230" t="s">
        <v>1328</v>
      </c>
      <c r="G807" s="44"/>
      <c r="H807" s="44"/>
      <c r="I807" s="231"/>
      <c r="J807" s="44"/>
      <c r="K807" s="44"/>
      <c r="L807" s="48"/>
      <c r="M807" s="232"/>
      <c r="N807" s="233"/>
      <c r="O807" s="88"/>
      <c r="P807" s="88"/>
      <c r="Q807" s="88"/>
      <c r="R807" s="88"/>
      <c r="S807" s="88"/>
      <c r="T807" s="89"/>
      <c r="U807" s="42"/>
      <c r="V807" s="42"/>
      <c r="W807" s="42"/>
      <c r="X807" s="42"/>
      <c r="Y807" s="42"/>
      <c r="Z807" s="42"/>
      <c r="AA807" s="42"/>
      <c r="AB807" s="42"/>
      <c r="AC807" s="42"/>
      <c r="AD807" s="42"/>
      <c r="AE807" s="42"/>
      <c r="AT807" s="21" t="s">
        <v>191</v>
      </c>
      <c r="AU807" s="21" t="s">
        <v>86</v>
      </c>
    </row>
    <row r="808" s="13" customFormat="1">
      <c r="A808" s="13"/>
      <c r="B808" s="234"/>
      <c r="C808" s="235"/>
      <c r="D808" s="236" t="s">
        <v>193</v>
      </c>
      <c r="E808" s="237" t="s">
        <v>19</v>
      </c>
      <c r="F808" s="238" t="s">
        <v>1329</v>
      </c>
      <c r="G808" s="235"/>
      <c r="H808" s="239">
        <v>50</v>
      </c>
      <c r="I808" s="240"/>
      <c r="J808" s="235"/>
      <c r="K808" s="235"/>
      <c r="L808" s="241"/>
      <c r="M808" s="242"/>
      <c r="N808" s="243"/>
      <c r="O808" s="243"/>
      <c r="P808" s="243"/>
      <c r="Q808" s="243"/>
      <c r="R808" s="243"/>
      <c r="S808" s="243"/>
      <c r="T808" s="244"/>
      <c r="U808" s="13"/>
      <c r="V808" s="13"/>
      <c r="W808" s="13"/>
      <c r="X808" s="13"/>
      <c r="Y808" s="13"/>
      <c r="Z808" s="13"/>
      <c r="AA808" s="13"/>
      <c r="AB808" s="13"/>
      <c r="AC808" s="13"/>
      <c r="AD808" s="13"/>
      <c r="AE808" s="13"/>
      <c r="AT808" s="245" t="s">
        <v>193</v>
      </c>
      <c r="AU808" s="245" t="s">
        <v>86</v>
      </c>
      <c r="AV808" s="13" t="s">
        <v>86</v>
      </c>
      <c r="AW808" s="13" t="s">
        <v>37</v>
      </c>
      <c r="AX808" s="13" t="s">
        <v>83</v>
      </c>
      <c r="AY808" s="245" t="s">
        <v>182</v>
      </c>
    </row>
    <row r="809" s="2" customFormat="1" ht="16.5" customHeight="1">
      <c r="A809" s="42"/>
      <c r="B809" s="43"/>
      <c r="C809" s="216" t="s">
        <v>1330</v>
      </c>
      <c r="D809" s="216" t="s">
        <v>184</v>
      </c>
      <c r="E809" s="217" t="s">
        <v>1331</v>
      </c>
      <c r="F809" s="218" t="s">
        <v>1332</v>
      </c>
      <c r="G809" s="219" t="s">
        <v>187</v>
      </c>
      <c r="H809" s="220">
        <v>25.273</v>
      </c>
      <c r="I809" s="221"/>
      <c r="J809" s="222">
        <f>ROUND(I809*H809,2)</f>
        <v>0</v>
      </c>
      <c r="K809" s="218" t="s">
        <v>188</v>
      </c>
      <c r="L809" s="48"/>
      <c r="M809" s="223" t="s">
        <v>19</v>
      </c>
      <c r="N809" s="224" t="s">
        <v>47</v>
      </c>
      <c r="O809" s="88"/>
      <c r="P809" s="225">
        <f>O809*H809</f>
        <v>0</v>
      </c>
      <c r="Q809" s="225">
        <v>0</v>
      </c>
      <c r="R809" s="225">
        <f>Q809*H809</f>
        <v>0</v>
      </c>
      <c r="S809" s="225">
        <v>0</v>
      </c>
      <c r="T809" s="226">
        <f>S809*H809</f>
        <v>0</v>
      </c>
      <c r="U809" s="42"/>
      <c r="V809" s="42"/>
      <c r="W809" s="42"/>
      <c r="X809" s="42"/>
      <c r="Y809" s="42"/>
      <c r="Z809" s="42"/>
      <c r="AA809" s="42"/>
      <c r="AB809" s="42"/>
      <c r="AC809" s="42"/>
      <c r="AD809" s="42"/>
      <c r="AE809" s="42"/>
      <c r="AR809" s="227" t="s">
        <v>189</v>
      </c>
      <c r="AT809" s="227" t="s">
        <v>184</v>
      </c>
      <c r="AU809" s="227" t="s">
        <v>86</v>
      </c>
      <c r="AY809" s="21" t="s">
        <v>182</v>
      </c>
      <c r="BE809" s="228">
        <f>IF(N809="základní",J809,0)</f>
        <v>0</v>
      </c>
      <c r="BF809" s="228">
        <f>IF(N809="snížená",J809,0)</f>
        <v>0</v>
      </c>
      <c r="BG809" s="228">
        <f>IF(N809="zákl. přenesená",J809,0)</f>
        <v>0</v>
      </c>
      <c r="BH809" s="228">
        <f>IF(N809="sníž. přenesená",J809,0)</f>
        <v>0</v>
      </c>
      <c r="BI809" s="228">
        <f>IF(N809="nulová",J809,0)</f>
        <v>0</v>
      </c>
      <c r="BJ809" s="21" t="s">
        <v>83</v>
      </c>
      <c r="BK809" s="228">
        <f>ROUND(I809*H809,2)</f>
        <v>0</v>
      </c>
      <c r="BL809" s="21" t="s">
        <v>189</v>
      </c>
      <c r="BM809" s="227" t="s">
        <v>1333</v>
      </c>
    </row>
    <row r="810" s="2" customFormat="1">
      <c r="A810" s="42"/>
      <c r="B810" s="43"/>
      <c r="C810" s="44"/>
      <c r="D810" s="229" t="s">
        <v>191</v>
      </c>
      <c r="E810" s="44"/>
      <c r="F810" s="230" t="s">
        <v>1334</v>
      </c>
      <c r="G810" s="44"/>
      <c r="H810" s="44"/>
      <c r="I810" s="231"/>
      <c r="J810" s="44"/>
      <c r="K810" s="44"/>
      <c r="L810" s="48"/>
      <c r="M810" s="232"/>
      <c r="N810" s="233"/>
      <c r="O810" s="88"/>
      <c r="P810" s="88"/>
      <c r="Q810" s="88"/>
      <c r="R810" s="88"/>
      <c r="S810" s="88"/>
      <c r="T810" s="89"/>
      <c r="U810" s="42"/>
      <c r="V810" s="42"/>
      <c r="W810" s="42"/>
      <c r="X810" s="42"/>
      <c r="Y810" s="42"/>
      <c r="Z810" s="42"/>
      <c r="AA810" s="42"/>
      <c r="AB810" s="42"/>
      <c r="AC810" s="42"/>
      <c r="AD810" s="42"/>
      <c r="AE810" s="42"/>
      <c r="AT810" s="21" t="s">
        <v>191</v>
      </c>
      <c r="AU810" s="21" t="s">
        <v>86</v>
      </c>
    </row>
    <row r="811" s="14" customFormat="1">
      <c r="A811" s="14"/>
      <c r="B811" s="246"/>
      <c r="C811" s="247"/>
      <c r="D811" s="236" t="s">
        <v>193</v>
      </c>
      <c r="E811" s="248" t="s">
        <v>19</v>
      </c>
      <c r="F811" s="249" t="s">
        <v>1308</v>
      </c>
      <c r="G811" s="247"/>
      <c r="H811" s="248" t="s">
        <v>19</v>
      </c>
      <c r="I811" s="250"/>
      <c r="J811" s="247"/>
      <c r="K811" s="247"/>
      <c r="L811" s="251"/>
      <c r="M811" s="252"/>
      <c r="N811" s="253"/>
      <c r="O811" s="253"/>
      <c r="P811" s="253"/>
      <c r="Q811" s="253"/>
      <c r="R811" s="253"/>
      <c r="S811" s="253"/>
      <c r="T811" s="254"/>
      <c r="U811" s="14"/>
      <c r="V811" s="14"/>
      <c r="W811" s="14"/>
      <c r="X811" s="14"/>
      <c r="Y811" s="14"/>
      <c r="Z811" s="14"/>
      <c r="AA811" s="14"/>
      <c r="AB811" s="14"/>
      <c r="AC811" s="14"/>
      <c r="AD811" s="14"/>
      <c r="AE811" s="14"/>
      <c r="AT811" s="255" t="s">
        <v>193</v>
      </c>
      <c r="AU811" s="255" t="s">
        <v>86</v>
      </c>
      <c r="AV811" s="14" t="s">
        <v>83</v>
      </c>
      <c r="AW811" s="14" t="s">
        <v>37</v>
      </c>
      <c r="AX811" s="14" t="s">
        <v>76</v>
      </c>
      <c r="AY811" s="255" t="s">
        <v>182</v>
      </c>
    </row>
    <row r="812" s="13" customFormat="1">
      <c r="A812" s="13"/>
      <c r="B812" s="234"/>
      <c r="C812" s="235"/>
      <c r="D812" s="236" t="s">
        <v>193</v>
      </c>
      <c r="E812" s="237" t="s">
        <v>19</v>
      </c>
      <c r="F812" s="238" t="s">
        <v>1286</v>
      </c>
      <c r="G812" s="235"/>
      <c r="H812" s="239">
        <v>4.266</v>
      </c>
      <c r="I812" s="240"/>
      <c r="J812" s="235"/>
      <c r="K812" s="235"/>
      <c r="L812" s="241"/>
      <c r="M812" s="242"/>
      <c r="N812" s="243"/>
      <c r="O812" s="243"/>
      <c r="P812" s="243"/>
      <c r="Q812" s="243"/>
      <c r="R812" s="243"/>
      <c r="S812" s="243"/>
      <c r="T812" s="244"/>
      <c r="U812" s="13"/>
      <c r="V812" s="13"/>
      <c r="W812" s="13"/>
      <c r="X812" s="13"/>
      <c r="Y812" s="13"/>
      <c r="Z812" s="13"/>
      <c r="AA812" s="13"/>
      <c r="AB812" s="13"/>
      <c r="AC812" s="13"/>
      <c r="AD812" s="13"/>
      <c r="AE812" s="13"/>
      <c r="AT812" s="245" t="s">
        <v>193</v>
      </c>
      <c r="AU812" s="245" t="s">
        <v>86</v>
      </c>
      <c r="AV812" s="13" t="s">
        <v>86</v>
      </c>
      <c r="AW812" s="13" t="s">
        <v>37</v>
      </c>
      <c r="AX812" s="13" t="s">
        <v>76</v>
      </c>
      <c r="AY812" s="245" t="s">
        <v>182</v>
      </c>
    </row>
    <row r="813" s="13" customFormat="1">
      <c r="A813" s="13"/>
      <c r="B813" s="234"/>
      <c r="C813" s="235"/>
      <c r="D813" s="236" t="s">
        <v>193</v>
      </c>
      <c r="E813" s="237" t="s">
        <v>19</v>
      </c>
      <c r="F813" s="238" t="s">
        <v>1335</v>
      </c>
      <c r="G813" s="235"/>
      <c r="H813" s="239">
        <v>13.090999999999999</v>
      </c>
      <c r="I813" s="240"/>
      <c r="J813" s="235"/>
      <c r="K813" s="235"/>
      <c r="L813" s="241"/>
      <c r="M813" s="242"/>
      <c r="N813" s="243"/>
      <c r="O813" s="243"/>
      <c r="P813" s="243"/>
      <c r="Q813" s="243"/>
      <c r="R813" s="243"/>
      <c r="S813" s="243"/>
      <c r="T813" s="244"/>
      <c r="U813" s="13"/>
      <c r="V813" s="13"/>
      <c r="W813" s="13"/>
      <c r="X813" s="13"/>
      <c r="Y813" s="13"/>
      <c r="Z813" s="13"/>
      <c r="AA813" s="13"/>
      <c r="AB813" s="13"/>
      <c r="AC813" s="13"/>
      <c r="AD813" s="13"/>
      <c r="AE813" s="13"/>
      <c r="AT813" s="245" t="s">
        <v>193</v>
      </c>
      <c r="AU813" s="245" t="s">
        <v>86</v>
      </c>
      <c r="AV813" s="13" t="s">
        <v>86</v>
      </c>
      <c r="AW813" s="13" t="s">
        <v>37</v>
      </c>
      <c r="AX813" s="13" t="s">
        <v>76</v>
      </c>
      <c r="AY813" s="245" t="s">
        <v>182</v>
      </c>
    </row>
    <row r="814" s="13" customFormat="1">
      <c r="A814" s="13"/>
      <c r="B814" s="234"/>
      <c r="C814" s="235"/>
      <c r="D814" s="236" t="s">
        <v>193</v>
      </c>
      <c r="E814" s="237" t="s">
        <v>19</v>
      </c>
      <c r="F814" s="238" t="s">
        <v>1321</v>
      </c>
      <c r="G814" s="235"/>
      <c r="H814" s="239">
        <v>6.5919999999999996</v>
      </c>
      <c r="I814" s="240"/>
      <c r="J814" s="235"/>
      <c r="K814" s="235"/>
      <c r="L814" s="241"/>
      <c r="M814" s="242"/>
      <c r="N814" s="243"/>
      <c r="O814" s="243"/>
      <c r="P814" s="243"/>
      <c r="Q814" s="243"/>
      <c r="R814" s="243"/>
      <c r="S814" s="243"/>
      <c r="T814" s="244"/>
      <c r="U814" s="13"/>
      <c r="V814" s="13"/>
      <c r="W814" s="13"/>
      <c r="X814" s="13"/>
      <c r="Y814" s="13"/>
      <c r="Z814" s="13"/>
      <c r="AA814" s="13"/>
      <c r="AB814" s="13"/>
      <c r="AC814" s="13"/>
      <c r="AD814" s="13"/>
      <c r="AE814" s="13"/>
      <c r="AT814" s="245" t="s">
        <v>193</v>
      </c>
      <c r="AU814" s="245" t="s">
        <v>86</v>
      </c>
      <c r="AV814" s="13" t="s">
        <v>86</v>
      </c>
      <c r="AW814" s="13" t="s">
        <v>37</v>
      </c>
      <c r="AX814" s="13" t="s">
        <v>76</v>
      </c>
      <c r="AY814" s="245" t="s">
        <v>182</v>
      </c>
    </row>
    <row r="815" s="13" customFormat="1">
      <c r="A815" s="13"/>
      <c r="B815" s="234"/>
      <c r="C815" s="235"/>
      <c r="D815" s="236" t="s">
        <v>193</v>
      </c>
      <c r="E815" s="237" t="s">
        <v>19</v>
      </c>
      <c r="F815" s="238" t="s">
        <v>1322</v>
      </c>
      <c r="G815" s="235"/>
      <c r="H815" s="239">
        <v>1.3240000000000001</v>
      </c>
      <c r="I815" s="240"/>
      <c r="J815" s="235"/>
      <c r="K815" s="235"/>
      <c r="L815" s="241"/>
      <c r="M815" s="242"/>
      <c r="N815" s="243"/>
      <c r="O815" s="243"/>
      <c r="P815" s="243"/>
      <c r="Q815" s="243"/>
      <c r="R815" s="243"/>
      <c r="S815" s="243"/>
      <c r="T815" s="244"/>
      <c r="U815" s="13"/>
      <c r="V815" s="13"/>
      <c r="W815" s="13"/>
      <c r="X815" s="13"/>
      <c r="Y815" s="13"/>
      <c r="Z815" s="13"/>
      <c r="AA815" s="13"/>
      <c r="AB815" s="13"/>
      <c r="AC815" s="13"/>
      <c r="AD815" s="13"/>
      <c r="AE815" s="13"/>
      <c r="AT815" s="245" t="s">
        <v>193</v>
      </c>
      <c r="AU815" s="245" t="s">
        <v>86</v>
      </c>
      <c r="AV815" s="13" t="s">
        <v>86</v>
      </c>
      <c r="AW815" s="13" t="s">
        <v>37</v>
      </c>
      <c r="AX815" s="13" t="s">
        <v>76</v>
      </c>
      <c r="AY815" s="245" t="s">
        <v>182</v>
      </c>
    </row>
    <row r="816" s="15" customFormat="1">
      <c r="A816" s="15"/>
      <c r="B816" s="256"/>
      <c r="C816" s="257"/>
      <c r="D816" s="236" t="s">
        <v>193</v>
      </c>
      <c r="E816" s="258" t="s">
        <v>19</v>
      </c>
      <c r="F816" s="259" t="s">
        <v>202</v>
      </c>
      <c r="G816" s="257"/>
      <c r="H816" s="260">
        <v>25.273</v>
      </c>
      <c r="I816" s="261"/>
      <c r="J816" s="257"/>
      <c r="K816" s="257"/>
      <c r="L816" s="262"/>
      <c r="M816" s="263"/>
      <c r="N816" s="264"/>
      <c r="O816" s="264"/>
      <c r="P816" s="264"/>
      <c r="Q816" s="264"/>
      <c r="R816" s="264"/>
      <c r="S816" s="264"/>
      <c r="T816" s="265"/>
      <c r="U816" s="15"/>
      <c r="V816" s="15"/>
      <c r="W816" s="15"/>
      <c r="X816" s="15"/>
      <c r="Y816" s="15"/>
      <c r="Z816" s="15"/>
      <c r="AA816" s="15"/>
      <c r="AB816" s="15"/>
      <c r="AC816" s="15"/>
      <c r="AD816" s="15"/>
      <c r="AE816" s="15"/>
      <c r="AT816" s="266" t="s">
        <v>193</v>
      </c>
      <c r="AU816" s="266" t="s">
        <v>86</v>
      </c>
      <c r="AV816" s="15" t="s">
        <v>189</v>
      </c>
      <c r="AW816" s="15" t="s">
        <v>37</v>
      </c>
      <c r="AX816" s="15" t="s">
        <v>83</v>
      </c>
      <c r="AY816" s="266" t="s">
        <v>182</v>
      </c>
    </row>
    <row r="817" s="2" customFormat="1" ht="21.75" customHeight="1">
      <c r="A817" s="42"/>
      <c r="B817" s="43"/>
      <c r="C817" s="216" t="s">
        <v>1336</v>
      </c>
      <c r="D817" s="216" t="s">
        <v>184</v>
      </c>
      <c r="E817" s="217" t="s">
        <v>1337</v>
      </c>
      <c r="F817" s="218" t="s">
        <v>1338</v>
      </c>
      <c r="G817" s="219" t="s">
        <v>187</v>
      </c>
      <c r="H817" s="220">
        <v>23.221</v>
      </c>
      <c r="I817" s="221"/>
      <c r="J817" s="222">
        <f>ROUND(I817*H817,2)</f>
        <v>0</v>
      </c>
      <c r="K817" s="218" t="s">
        <v>188</v>
      </c>
      <c r="L817" s="48"/>
      <c r="M817" s="223" t="s">
        <v>19</v>
      </c>
      <c r="N817" s="224" t="s">
        <v>47</v>
      </c>
      <c r="O817" s="88"/>
      <c r="P817" s="225">
        <f>O817*H817</f>
        <v>0</v>
      </c>
      <c r="Q817" s="225">
        <v>0</v>
      </c>
      <c r="R817" s="225">
        <f>Q817*H817</f>
        <v>0</v>
      </c>
      <c r="S817" s="225">
        <v>0.070000000000000007</v>
      </c>
      <c r="T817" s="226">
        <f>S817*H817</f>
        <v>1.6254700000000002</v>
      </c>
      <c r="U817" s="42"/>
      <c r="V817" s="42"/>
      <c r="W817" s="42"/>
      <c r="X817" s="42"/>
      <c r="Y817" s="42"/>
      <c r="Z817" s="42"/>
      <c r="AA817" s="42"/>
      <c r="AB817" s="42"/>
      <c r="AC817" s="42"/>
      <c r="AD817" s="42"/>
      <c r="AE817" s="42"/>
      <c r="AR817" s="227" t="s">
        <v>189</v>
      </c>
      <c r="AT817" s="227" t="s">
        <v>184</v>
      </c>
      <c r="AU817" s="227" t="s">
        <v>86</v>
      </c>
      <c r="AY817" s="21" t="s">
        <v>182</v>
      </c>
      <c r="BE817" s="228">
        <f>IF(N817="základní",J817,0)</f>
        <v>0</v>
      </c>
      <c r="BF817" s="228">
        <f>IF(N817="snížená",J817,0)</f>
        <v>0</v>
      </c>
      <c r="BG817" s="228">
        <f>IF(N817="zákl. přenesená",J817,0)</f>
        <v>0</v>
      </c>
      <c r="BH817" s="228">
        <f>IF(N817="sníž. přenesená",J817,0)</f>
        <v>0</v>
      </c>
      <c r="BI817" s="228">
        <f>IF(N817="nulová",J817,0)</f>
        <v>0</v>
      </c>
      <c r="BJ817" s="21" t="s">
        <v>83</v>
      </c>
      <c r="BK817" s="228">
        <f>ROUND(I817*H817,2)</f>
        <v>0</v>
      </c>
      <c r="BL817" s="21" t="s">
        <v>189</v>
      </c>
      <c r="BM817" s="227" t="s">
        <v>1339</v>
      </c>
    </row>
    <row r="818" s="2" customFormat="1">
      <c r="A818" s="42"/>
      <c r="B818" s="43"/>
      <c r="C818" s="44"/>
      <c r="D818" s="229" t="s">
        <v>191</v>
      </c>
      <c r="E818" s="44"/>
      <c r="F818" s="230" t="s">
        <v>1340</v>
      </c>
      <c r="G818" s="44"/>
      <c r="H818" s="44"/>
      <c r="I818" s="231"/>
      <c r="J818" s="44"/>
      <c r="K818" s="44"/>
      <c r="L818" s="48"/>
      <c r="M818" s="232"/>
      <c r="N818" s="233"/>
      <c r="O818" s="88"/>
      <c r="P818" s="88"/>
      <c r="Q818" s="88"/>
      <c r="R818" s="88"/>
      <c r="S818" s="88"/>
      <c r="T818" s="89"/>
      <c r="U818" s="42"/>
      <c r="V818" s="42"/>
      <c r="W818" s="42"/>
      <c r="X818" s="42"/>
      <c r="Y818" s="42"/>
      <c r="Z818" s="42"/>
      <c r="AA818" s="42"/>
      <c r="AB818" s="42"/>
      <c r="AC818" s="42"/>
      <c r="AD818" s="42"/>
      <c r="AE818" s="42"/>
      <c r="AT818" s="21" t="s">
        <v>191</v>
      </c>
      <c r="AU818" s="21" t="s">
        <v>86</v>
      </c>
    </row>
    <row r="819" s="13" customFormat="1">
      <c r="A819" s="13"/>
      <c r="B819" s="234"/>
      <c r="C819" s="235"/>
      <c r="D819" s="236" t="s">
        <v>193</v>
      </c>
      <c r="E819" s="237" t="s">
        <v>19</v>
      </c>
      <c r="F819" s="238" t="s">
        <v>1341</v>
      </c>
      <c r="G819" s="235"/>
      <c r="H819" s="239">
        <v>1.248</v>
      </c>
      <c r="I819" s="240"/>
      <c r="J819" s="235"/>
      <c r="K819" s="235"/>
      <c r="L819" s="241"/>
      <c r="M819" s="242"/>
      <c r="N819" s="243"/>
      <c r="O819" s="243"/>
      <c r="P819" s="243"/>
      <c r="Q819" s="243"/>
      <c r="R819" s="243"/>
      <c r="S819" s="243"/>
      <c r="T819" s="244"/>
      <c r="U819" s="13"/>
      <c r="V819" s="13"/>
      <c r="W819" s="13"/>
      <c r="X819" s="13"/>
      <c r="Y819" s="13"/>
      <c r="Z819" s="13"/>
      <c r="AA819" s="13"/>
      <c r="AB819" s="13"/>
      <c r="AC819" s="13"/>
      <c r="AD819" s="13"/>
      <c r="AE819" s="13"/>
      <c r="AT819" s="245" t="s">
        <v>193</v>
      </c>
      <c r="AU819" s="245" t="s">
        <v>86</v>
      </c>
      <c r="AV819" s="13" t="s">
        <v>86</v>
      </c>
      <c r="AW819" s="13" t="s">
        <v>37</v>
      </c>
      <c r="AX819" s="13" t="s">
        <v>76</v>
      </c>
      <c r="AY819" s="245" t="s">
        <v>182</v>
      </c>
    </row>
    <row r="820" s="13" customFormat="1">
      <c r="A820" s="13"/>
      <c r="B820" s="234"/>
      <c r="C820" s="235"/>
      <c r="D820" s="236" t="s">
        <v>193</v>
      </c>
      <c r="E820" s="237" t="s">
        <v>19</v>
      </c>
      <c r="F820" s="238" t="s">
        <v>1342</v>
      </c>
      <c r="G820" s="235"/>
      <c r="H820" s="239">
        <v>21.972999999999999</v>
      </c>
      <c r="I820" s="240"/>
      <c r="J820" s="235"/>
      <c r="K820" s="235"/>
      <c r="L820" s="241"/>
      <c r="M820" s="242"/>
      <c r="N820" s="243"/>
      <c r="O820" s="243"/>
      <c r="P820" s="243"/>
      <c r="Q820" s="243"/>
      <c r="R820" s="243"/>
      <c r="S820" s="243"/>
      <c r="T820" s="244"/>
      <c r="U820" s="13"/>
      <c r="V820" s="13"/>
      <c r="W820" s="13"/>
      <c r="X820" s="13"/>
      <c r="Y820" s="13"/>
      <c r="Z820" s="13"/>
      <c r="AA820" s="13"/>
      <c r="AB820" s="13"/>
      <c r="AC820" s="13"/>
      <c r="AD820" s="13"/>
      <c r="AE820" s="13"/>
      <c r="AT820" s="245" t="s">
        <v>193</v>
      </c>
      <c r="AU820" s="245" t="s">
        <v>86</v>
      </c>
      <c r="AV820" s="13" t="s">
        <v>86</v>
      </c>
      <c r="AW820" s="13" t="s">
        <v>37</v>
      </c>
      <c r="AX820" s="13" t="s">
        <v>76</v>
      </c>
      <c r="AY820" s="245" t="s">
        <v>182</v>
      </c>
    </row>
    <row r="821" s="15" customFormat="1">
      <c r="A821" s="15"/>
      <c r="B821" s="256"/>
      <c r="C821" s="257"/>
      <c r="D821" s="236" t="s">
        <v>193</v>
      </c>
      <c r="E821" s="258" t="s">
        <v>19</v>
      </c>
      <c r="F821" s="259" t="s">
        <v>202</v>
      </c>
      <c r="G821" s="257"/>
      <c r="H821" s="260">
        <v>23.221</v>
      </c>
      <c r="I821" s="261"/>
      <c r="J821" s="257"/>
      <c r="K821" s="257"/>
      <c r="L821" s="262"/>
      <c r="M821" s="263"/>
      <c r="N821" s="264"/>
      <c r="O821" s="264"/>
      <c r="P821" s="264"/>
      <c r="Q821" s="264"/>
      <c r="R821" s="264"/>
      <c r="S821" s="264"/>
      <c r="T821" s="265"/>
      <c r="U821" s="15"/>
      <c r="V821" s="15"/>
      <c r="W821" s="15"/>
      <c r="X821" s="15"/>
      <c r="Y821" s="15"/>
      <c r="Z821" s="15"/>
      <c r="AA821" s="15"/>
      <c r="AB821" s="15"/>
      <c r="AC821" s="15"/>
      <c r="AD821" s="15"/>
      <c r="AE821" s="15"/>
      <c r="AT821" s="266" t="s">
        <v>193</v>
      </c>
      <c r="AU821" s="266" t="s">
        <v>86</v>
      </c>
      <c r="AV821" s="15" t="s">
        <v>189</v>
      </c>
      <c r="AW821" s="15" t="s">
        <v>37</v>
      </c>
      <c r="AX821" s="15" t="s">
        <v>83</v>
      </c>
      <c r="AY821" s="266" t="s">
        <v>182</v>
      </c>
    </row>
    <row r="822" s="2" customFormat="1" ht="21.75" customHeight="1">
      <c r="A822" s="42"/>
      <c r="B822" s="43"/>
      <c r="C822" s="216" t="s">
        <v>1343</v>
      </c>
      <c r="D822" s="216" t="s">
        <v>184</v>
      </c>
      <c r="E822" s="217" t="s">
        <v>1344</v>
      </c>
      <c r="F822" s="218" t="s">
        <v>1345</v>
      </c>
      <c r="G822" s="219" t="s">
        <v>187</v>
      </c>
      <c r="H822" s="220">
        <v>619.00199999999995</v>
      </c>
      <c r="I822" s="221"/>
      <c r="J822" s="222">
        <f>ROUND(I822*H822,2)</f>
        <v>0</v>
      </c>
      <c r="K822" s="218" t="s">
        <v>188</v>
      </c>
      <c r="L822" s="48"/>
      <c r="M822" s="223" t="s">
        <v>19</v>
      </c>
      <c r="N822" s="224" t="s">
        <v>47</v>
      </c>
      <c r="O822" s="88"/>
      <c r="P822" s="225">
        <f>O822*H822</f>
        <v>0</v>
      </c>
      <c r="Q822" s="225">
        <v>0</v>
      </c>
      <c r="R822" s="225">
        <f>Q822*H822</f>
        <v>0</v>
      </c>
      <c r="S822" s="225">
        <v>0.074999999999999997</v>
      </c>
      <c r="T822" s="226">
        <f>S822*H822</f>
        <v>46.425149999999995</v>
      </c>
      <c r="U822" s="42"/>
      <c r="V822" s="42"/>
      <c r="W822" s="42"/>
      <c r="X822" s="42"/>
      <c r="Y822" s="42"/>
      <c r="Z822" s="42"/>
      <c r="AA822" s="42"/>
      <c r="AB822" s="42"/>
      <c r="AC822" s="42"/>
      <c r="AD822" s="42"/>
      <c r="AE822" s="42"/>
      <c r="AR822" s="227" t="s">
        <v>189</v>
      </c>
      <c r="AT822" s="227" t="s">
        <v>184</v>
      </c>
      <c r="AU822" s="227" t="s">
        <v>86</v>
      </c>
      <c r="AY822" s="21" t="s">
        <v>182</v>
      </c>
      <c r="BE822" s="228">
        <f>IF(N822="základní",J822,0)</f>
        <v>0</v>
      </c>
      <c r="BF822" s="228">
        <f>IF(N822="snížená",J822,0)</f>
        <v>0</v>
      </c>
      <c r="BG822" s="228">
        <f>IF(N822="zákl. přenesená",J822,0)</f>
        <v>0</v>
      </c>
      <c r="BH822" s="228">
        <f>IF(N822="sníž. přenesená",J822,0)</f>
        <v>0</v>
      </c>
      <c r="BI822" s="228">
        <f>IF(N822="nulová",J822,0)</f>
        <v>0</v>
      </c>
      <c r="BJ822" s="21" t="s">
        <v>83</v>
      </c>
      <c r="BK822" s="228">
        <f>ROUND(I822*H822,2)</f>
        <v>0</v>
      </c>
      <c r="BL822" s="21" t="s">
        <v>189</v>
      </c>
      <c r="BM822" s="227" t="s">
        <v>1346</v>
      </c>
    </row>
    <row r="823" s="2" customFormat="1">
      <c r="A823" s="42"/>
      <c r="B823" s="43"/>
      <c r="C823" s="44"/>
      <c r="D823" s="229" t="s">
        <v>191</v>
      </c>
      <c r="E823" s="44"/>
      <c r="F823" s="230" t="s">
        <v>1347</v>
      </c>
      <c r="G823" s="44"/>
      <c r="H823" s="44"/>
      <c r="I823" s="231"/>
      <c r="J823" s="44"/>
      <c r="K823" s="44"/>
      <c r="L823" s="48"/>
      <c r="M823" s="232"/>
      <c r="N823" s="233"/>
      <c r="O823" s="88"/>
      <c r="P823" s="88"/>
      <c r="Q823" s="88"/>
      <c r="R823" s="88"/>
      <c r="S823" s="88"/>
      <c r="T823" s="89"/>
      <c r="U823" s="42"/>
      <c r="V823" s="42"/>
      <c r="W823" s="42"/>
      <c r="X823" s="42"/>
      <c r="Y823" s="42"/>
      <c r="Z823" s="42"/>
      <c r="AA823" s="42"/>
      <c r="AB823" s="42"/>
      <c r="AC823" s="42"/>
      <c r="AD823" s="42"/>
      <c r="AE823" s="42"/>
      <c r="AT823" s="21" t="s">
        <v>191</v>
      </c>
      <c r="AU823" s="21" t="s">
        <v>86</v>
      </c>
    </row>
    <row r="824" s="14" customFormat="1">
      <c r="A824" s="14"/>
      <c r="B824" s="246"/>
      <c r="C824" s="247"/>
      <c r="D824" s="236" t="s">
        <v>193</v>
      </c>
      <c r="E824" s="248" t="s">
        <v>19</v>
      </c>
      <c r="F824" s="249" t="s">
        <v>1293</v>
      </c>
      <c r="G824" s="247"/>
      <c r="H824" s="248" t="s">
        <v>19</v>
      </c>
      <c r="I824" s="250"/>
      <c r="J824" s="247"/>
      <c r="K824" s="247"/>
      <c r="L824" s="251"/>
      <c r="M824" s="252"/>
      <c r="N824" s="253"/>
      <c r="O824" s="253"/>
      <c r="P824" s="253"/>
      <c r="Q824" s="253"/>
      <c r="R824" s="253"/>
      <c r="S824" s="253"/>
      <c r="T824" s="254"/>
      <c r="U824" s="14"/>
      <c r="V824" s="14"/>
      <c r="W824" s="14"/>
      <c r="X824" s="14"/>
      <c r="Y824" s="14"/>
      <c r="Z824" s="14"/>
      <c r="AA824" s="14"/>
      <c r="AB824" s="14"/>
      <c r="AC824" s="14"/>
      <c r="AD824" s="14"/>
      <c r="AE824" s="14"/>
      <c r="AT824" s="255" t="s">
        <v>193</v>
      </c>
      <c r="AU824" s="255" t="s">
        <v>86</v>
      </c>
      <c r="AV824" s="14" t="s">
        <v>83</v>
      </c>
      <c r="AW824" s="14" t="s">
        <v>37</v>
      </c>
      <c r="AX824" s="14" t="s">
        <v>76</v>
      </c>
      <c r="AY824" s="255" t="s">
        <v>182</v>
      </c>
    </row>
    <row r="825" s="13" customFormat="1">
      <c r="A825" s="13"/>
      <c r="B825" s="234"/>
      <c r="C825" s="235"/>
      <c r="D825" s="236" t="s">
        <v>193</v>
      </c>
      <c r="E825" s="237" t="s">
        <v>19</v>
      </c>
      <c r="F825" s="238" t="s">
        <v>1348</v>
      </c>
      <c r="G825" s="235"/>
      <c r="H825" s="239">
        <v>65.325000000000003</v>
      </c>
      <c r="I825" s="240"/>
      <c r="J825" s="235"/>
      <c r="K825" s="235"/>
      <c r="L825" s="241"/>
      <c r="M825" s="242"/>
      <c r="N825" s="243"/>
      <c r="O825" s="243"/>
      <c r="P825" s="243"/>
      <c r="Q825" s="243"/>
      <c r="R825" s="243"/>
      <c r="S825" s="243"/>
      <c r="T825" s="244"/>
      <c r="U825" s="13"/>
      <c r="V825" s="13"/>
      <c r="W825" s="13"/>
      <c r="X825" s="13"/>
      <c r="Y825" s="13"/>
      <c r="Z825" s="13"/>
      <c r="AA825" s="13"/>
      <c r="AB825" s="13"/>
      <c r="AC825" s="13"/>
      <c r="AD825" s="13"/>
      <c r="AE825" s="13"/>
      <c r="AT825" s="245" t="s">
        <v>193</v>
      </c>
      <c r="AU825" s="245" t="s">
        <v>86</v>
      </c>
      <c r="AV825" s="13" t="s">
        <v>86</v>
      </c>
      <c r="AW825" s="13" t="s">
        <v>37</v>
      </c>
      <c r="AX825" s="13" t="s">
        <v>76</v>
      </c>
      <c r="AY825" s="245" t="s">
        <v>182</v>
      </c>
    </row>
    <row r="826" s="13" customFormat="1">
      <c r="A826" s="13"/>
      <c r="B826" s="234"/>
      <c r="C826" s="235"/>
      <c r="D826" s="236" t="s">
        <v>193</v>
      </c>
      <c r="E826" s="237" t="s">
        <v>19</v>
      </c>
      <c r="F826" s="238" t="s">
        <v>1349</v>
      </c>
      <c r="G826" s="235"/>
      <c r="H826" s="239">
        <v>13</v>
      </c>
      <c r="I826" s="240"/>
      <c r="J826" s="235"/>
      <c r="K826" s="235"/>
      <c r="L826" s="241"/>
      <c r="M826" s="242"/>
      <c r="N826" s="243"/>
      <c r="O826" s="243"/>
      <c r="P826" s="243"/>
      <c r="Q826" s="243"/>
      <c r="R826" s="243"/>
      <c r="S826" s="243"/>
      <c r="T826" s="244"/>
      <c r="U826" s="13"/>
      <c r="V826" s="13"/>
      <c r="W826" s="13"/>
      <c r="X826" s="13"/>
      <c r="Y826" s="13"/>
      <c r="Z826" s="13"/>
      <c r="AA826" s="13"/>
      <c r="AB826" s="13"/>
      <c r="AC826" s="13"/>
      <c r="AD826" s="13"/>
      <c r="AE826" s="13"/>
      <c r="AT826" s="245" t="s">
        <v>193</v>
      </c>
      <c r="AU826" s="245" t="s">
        <v>86</v>
      </c>
      <c r="AV826" s="13" t="s">
        <v>86</v>
      </c>
      <c r="AW826" s="13" t="s">
        <v>37</v>
      </c>
      <c r="AX826" s="13" t="s">
        <v>76</v>
      </c>
      <c r="AY826" s="245" t="s">
        <v>182</v>
      </c>
    </row>
    <row r="827" s="13" customFormat="1">
      <c r="A827" s="13"/>
      <c r="B827" s="234"/>
      <c r="C827" s="235"/>
      <c r="D827" s="236" t="s">
        <v>193</v>
      </c>
      <c r="E827" s="237" t="s">
        <v>19</v>
      </c>
      <c r="F827" s="238" t="s">
        <v>1269</v>
      </c>
      <c r="G827" s="235"/>
      <c r="H827" s="239">
        <v>15</v>
      </c>
      <c r="I827" s="240"/>
      <c r="J827" s="235"/>
      <c r="K827" s="235"/>
      <c r="L827" s="241"/>
      <c r="M827" s="242"/>
      <c r="N827" s="243"/>
      <c r="O827" s="243"/>
      <c r="P827" s="243"/>
      <c r="Q827" s="243"/>
      <c r="R827" s="243"/>
      <c r="S827" s="243"/>
      <c r="T827" s="244"/>
      <c r="U827" s="13"/>
      <c r="V827" s="13"/>
      <c r="W827" s="13"/>
      <c r="X827" s="13"/>
      <c r="Y827" s="13"/>
      <c r="Z827" s="13"/>
      <c r="AA827" s="13"/>
      <c r="AB827" s="13"/>
      <c r="AC827" s="13"/>
      <c r="AD827" s="13"/>
      <c r="AE827" s="13"/>
      <c r="AT827" s="245" t="s">
        <v>193</v>
      </c>
      <c r="AU827" s="245" t="s">
        <v>86</v>
      </c>
      <c r="AV827" s="13" t="s">
        <v>86</v>
      </c>
      <c r="AW827" s="13" t="s">
        <v>37</v>
      </c>
      <c r="AX827" s="13" t="s">
        <v>76</v>
      </c>
      <c r="AY827" s="245" t="s">
        <v>182</v>
      </c>
    </row>
    <row r="828" s="13" customFormat="1">
      <c r="A828" s="13"/>
      <c r="B828" s="234"/>
      <c r="C828" s="235"/>
      <c r="D828" s="236" t="s">
        <v>193</v>
      </c>
      <c r="E828" s="237" t="s">
        <v>19</v>
      </c>
      <c r="F828" s="238" t="s">
        <v>1283</v>
      </c>
      <c r="G828" s="235"/>
      <c r="H828" s="239">
        <v>32.662999999999997</v>
      </c>
      <c r="I828" s="240"/>
      <c r="J828" s="235"/>
      <c r="K828" s="235"/>
      <c r="L828" s="241"/>
      <c r="M828" s="242"/>
      <c r="N828" s="243"/>
      <c r="O828" s="243"/>
      <c r="P828" s="243"/>
      <c r="Q828" s="243"/>
      <c r="R828" s="243"/>
      <c r="S828" s="243"/>
      <c r="T828" s="244"/>
      <c r="U828" s="13"/>
      <c r="V828" s="13"/>
      <c r="W828" s="13"/>
      <c r="X828" s="13"/>
      <c r="Y828" s="13"/>
      <c r="Z828" s="13"/>
      <c r="AA828" s="13"/>
      <c r="AB828" s="13"/>
      <c r="AC828" s="13"/>
      <c r="AD828" s="13"/>
      <c r="AE828" s="13"/>
      <c r="AT828" s="245" t="s">
        <v>193</v>
      </c>
      <c r="AU828" s="245" t="s">
        <v>86</v>
      </c>
      <c r="AV828" s="13" t="s">
        <v>86</v>
      </c>
      <c r="AW828" s="13" t="s">
        <v>37</v>
      </c>
      <c r="AX828" s="13" t="s">
        <v>76</v>
      </c>
      <c r="AY828" s="245" t="s">
        <v>182</v>
      </c>
    </row>
    <row r="829" s="13" customFormat="1">
      <c r="A829" s="13"/>
      <c r="B829" s="234"/>
      <c r="C829" s="235"/>
      <c r="D829" s="236" t="s">
        <v>193</v>
      </c>
      <c r="E829" s="237" t="s">
        <v>19</v>
      </c>
      <c r="F829" s="238" t="s">
        <v>1295</v>
      </c>
      <c r="G829" s="235"/>
      <c r="H829" s="239">
        <v>24.638000000000002</v>
      </c>
      <c r="I829" s="240"/>
      <c r="J829" s="235"/>
      <c r="K829" s="235"/>
      <c r="L829" s="241"/>
      <c r="M829" s="242"/>
      <c r="N829" s="243"/>
      <c r="O829" s="243"/>
      <c r="P829" s="243"/>
      <c r="Q829" s="243"/>
      <c r="R829" s="243"/>
      <c r="S829" s="243"/>
      <c r="T829" s="244"/>
      <c r="U829" s="13"/>
      <c r="V829" s="13"/>
      <c r="W829" s="13"/>
      <c r="X829" s="13"/>
      <c r="Y829" s="13"/>
      <c r="Z829" s="13"/>
      <c r="AA829" s="13"/>
      <c r="AB829" s="13"/>
      <c r="AC829" s="13"/>
      <c r="AD829" s="13"/>
      <c r="AE829" s="13"/>
      <c r="AT829" s="245" t="s">
        <v>193</v>
      </c>
      <c r="AU829" s="245" t="s">
        <v>86</v>
      </c>
      <c r="AV829" s="13" t="s">
        <v>86</v>
      </c>
      <c r="AW829" s="13" t="s">
        <v>37</v>
      </c>
      <c r="AX829" s="13" t="s">
        <v>76</v>
      </c>
      <c r="AY829" s="245" t="s">
        <v>182</v>
      </c>
    </row>
    <row r="830" s="13" customFormat="1">
      <c r="A830" s="13"/>
      <c r="B830" s="234"/>
      <c r="C830" s="235"/>
      <c r="D830" s="236" t="s">
        <v>193</v>
      </c>
      <c r="E830" s="237" t="s">
        <v>19</v>
      </c>
      <c r="F830" s="238" t="s">
        <v>1322</v>
      </c>
      <c r="G830" s="235"/>
      <c r="H830" s="239">
        <v>1.3240000000000001</v>
      </c>
      <c r="I830" s="240"/>
      <c r="J830" s="235"/>
      <c r="K830" s="235"/>
      <c r="L830" s="241"/>
      <c r="M830" s="242"/>
      <c r="N830" s="243"/>
      <c r="O830" s="243"/>
      <c r="P830" s="243"/>
      <c r="Q830" s="243"/>
      <c r="R830" s="243"/>
      <c r="S830" s="243"/>
      <c r="T830" s="244"/>
      <c r="U830" s="13"/>
      <c r="V830" s="13"/>
      <c r="W830" s="13"/>
      <c r="X830" s="13"/>
      <c r="Y830" s="13"/>
      <c r="Z830" s="13"/>
      <c r="AA830" s="13"/>
      <c r="AB830" s="13"/>
      <c r="AC830" s="13"/>
      <c r="AD830" s="13"/>
      <c r="AE830" s="13"/>
      <c r="AT830" s="245" t="s">
        <v>193</v>
      </c>
      <c r="AU830" s="245" t="s">
        <v>86</v>
      </c>
      <c r="AV830" s="13" t="s">
        <v>86</v>
      </c>
      <c r="AW830" s="13" t="s">
        <v>37</v>
      </c>
      <c r="AX830" s="13" t="s">
        <v>76</v>
      </c>
      <c r="AY830" s="245" t="s">
        <v>182</v>
      </c>
    </row>
    <row r="831" s="14" customFormat="1">
      <c r="A831" s="14"/>
      <c r="B831" s="246"/>
      <c r="C831" s="247"/>
      <c r="D831" s="236" t="s">
        <v>193</v>
      </c>
      <c r="E831" s="248" t="s">
        <v>19</v>
      </c>
      <c r="F831" s="249" t="s">
        <v>1296</v>
      </c>
      <c r="G831" s="247"/>
      <c r="H831" s="248" t="s">
        <v>19</v>
      </c>
      <c r="I831" s="250"/>
      <c r="J831" s="247"/>
      <c r="K831" s="247"/>
      <c r="L831" s="251"/>
      <c r="M831" s="252"/>
      <c r="N831" s="253"/>
      <c r="O831" s="253"/>
      <c r="P831" s="253"/>
      <c r="Q831" s="253"/>
      <c r="R831" s="253"/>
      <c r="S831" s="253"/>
      <c r="T831" s="254"/>
      <c r="U831" s="14"/>
      <c r="V831" s="14"/>
      <c r="W831" s="14"/>
      <c r="X831" s="14"/>
      <c r="Y831" s="14"/>
      <c r="Z831" s="14"/>
      <c r="AA831" s="14"/>
      <c r="AB831" s="14"/>
      <c r="AC831" s="14"/>
      <c r="AD831" s="14"/>
      <c r="AE831" s="14"/>
      <c r="AT831" s="255" t="s">
        <v>193</v>
      </c>
      <c r="AU831" s="255" t="s">
        <v>86</v>
      </c>
      <c r="AV831" s="14" t="s">
        <v>83</v>
      </c>
      <c r="AW831" s="14" t="s">
        <v>37</v>
      </c>
      <c r="AX831" s="14" t="s">
        <v>76</v>
      </c>
      <c r="AY831" s="255" t="s">
        <v>182</v>
      </c>
    </row>
    <row r="832" s="14" customFormat="1">
      <c r="A832" s="14"/>
      <c r="B832" s="246"/>
      <c r="C832" s="247"/>
      <c r="D832" s="236" t="s">
        <v>193</v>
      </c>
      <c r="E832" s="248" t="s">
        <v>19</v>
      </c>
      <c r="F832" s="249" t="s">
        <v>1297</v>
      </c>
      <c r="G832" s="247"/>
      <c r="H832" s="248" t="s">
        <v>19</v>
      </c>
      <c r="I832" s="250"/>
      <c r="J832" s="247"/>
      <c r="K832" s="247"/>
      <c r="L832" s="251"/>
      <c r="M832" s="252"/>
      <c r="N832" s="253"/>
      <c r="O832" s="253"/>
      <c r="P832" s="253"/>
      <c r="Q832" s="253"/>
      <c r="R832" s="253"/>
      <c r="S832" s="253"/>
      <c r="T832" s="254"/>
      <c r="U832" s="14"/>
      <c r="V832" s="14"/>
      <c r="W832" s="14"/>
      <c r="X832" s="14"/>
      <c r="Y832" s="14"/>
      <c r="Z832" s="14"/>
      <c r="AA832" s="14"/>
      <c r="AB832" s="14"/>
      <c r="AC832" s="14"/>
      <c r="AD832" s="14"/>
      <c r="AE832" s="14"/>
      <c r="AT832" s="255" t="s">
        <v>193</v>
      </c>
      <c r="AU832" s="255" t="s">
        <v>86</v>
      </c>
      <c r="AV832" s="14" t="s">
        <v>83</v>
      </c>
      <c r="AW832" s="14" t="s">
        <v>37</v>
      </c>
      <c r="AX832" s="14" t="s">
        <v>76</v>
      </c>
      <c r="AY832" s="255" t="s">
        <v>182</v>
      </c>
    </row>
    <row r="833" s="13" customFormat="1">
      <c r="A833" s="13"/>
      <c r="B833" s="234"/>
      <c r="C833" s="235"/>
      <c r="D833" s="236" t="s">
        <v>193</v>
      </c>
      <c r="E833" s="237" t="s">
        <v>19</v>
      </c>
      <c r="F833" s="238" t="s">
        <v>1298</v>
      </c>
      <c r="G833" s="235"/>
      <c r="H833" s="239">
        <v>130.96299999999999</v>
      </c>
      <c r="I833" s="240"/>
      <c r="J833" s="235"/>
      <c r="K833" s="235"/>
      <c r="L833" s="241"/>
      <c r="M833" s="242"/>
      <c r="N833" s="243"/>
      <c r="O833" s="243"/>
      <c r="P833" s="243"/>
      <c r="Q833" s="243"/>
      <c r="R833" s="243"/>
      <c r="S833" s="243"/>
      <c r="T833" s="244"/>
      <c r="U833" s="13"/>
      <c r="V833" s="13"/>
      <c r="W833" s="13"/>
      <c r="X833" s="13"/>
      <c r="Y833" s="13"/>
      <c r="Z833" s="13"/>
      <c r="AA833" s="13"/>
      <c r="AB833" s="13"/>
      <c r="AC833" s="13"/>
      <c r="AD833" s="13"/>
      <c r="AE833" s="13"/>
      <c r="AT833" s="245" t="s">
        <v>193</v>
      </c>
      <c r="AU833" s="245" t="s">
        <v>86</v>
      </c>
      <c r="AV833" s="13" t="s">
        <v>86</v>
      </c>
      <c r="AW833" s="13" t="s">
        <v>37</v>
      </c>
      <c r="AX833" s="13" t="s">
        <v>76</v>
      </c>
      <c r="AY833" s="245" t="s">
        <v>182</v>
      </c>
    </row>
    <row r="834" s="13" customFormat="1">
      <c r="A834" s="13"/>
      <c r="B834" s="234"/>
      <c r="C834" s="235"/>
      <c r="D834" s="236" t="s">
        <v>193</v>
      </c>
      <c r="E834" s="237" t="s">
        <v>19</v>
      </c>
      <c r="F834" s="238" t="s">
        <v>1299</v>
      </c>
      <c r="G834" s="235"/>
      <c r="H834" s="239">
        <v>5.6879999999999997</v>
      </c>
      <c r="I834" s="240"/>
      <c r="J834" s="235"/>
      <c r="K834" s="235"/>
      <c r="L834" s="241"/>
      <c r="M834" s="242"/>
      <c r="N834" s="243"/>
      <c r="O834" s="243"/>
      <c r="P834" s="243"/>
      <c r="Q834" s="243"/>
      <c r="R834" s="243"/>
      <c r="S834" s="243"/>
      <c r="T834" s="244"/>
      <c r="U834" s="13"/>
      <c r="V834" s="13"/>
      <c r="W834" s="13"/>
      <c r="X834" s="13"/>
      <c r="Y834" s="13"/>
      <c r="Z834" s="13"/>
      <c r="AA834" s="13"/>
      <c r="AB834" s="13"/>
      <c r="AC834" s="13"/>
      <c r="AD834" s="13"/>
      <c r="AE834" s="13"/>
      <c r="AT834" s="245" t="s">
        <v>193</v>
      </c>
      <c r="AU834" s="245" t="s">
        <v>86</v>
      </c>
      <c r="AV834" s="13" t="s">
        <v>86</v>
      </c>
      <c r="AW834" s="13" t="s">
        <v>37</v>
      </c>
      <c r="AX834" s="13" t="s">
        <v>76</v>
      </c>
      <c r="AY834" s="245" t="s">
        <v>182</v>
      </c>
    </row>
    <row r="835" s="13" customFormat="1">
      <c r="A835" s="13"/>
      <c r="B835" s="234"/>
      <c r="C835" s="235"/>
      <c r="D835" s="236" t="s">
        <v>193</v>
      </c>
      <c r="E835" s="237" t="s">
        <v>19</v>
      </c>
      <c r="F835" s="238" t="s">
        <v>1300</v>
      </c>
      <c r="G835" s="235"/>
      <c r="H835" s="239">
        <v>18.143999999999998</v>
      </c>
      <c r="I835" s="240"/>
      <c r="J835" s="235"/>
      <c r="K835" s="235"/>
      <c r="L835" s="241"/>
      <c r="M835" s="242"/>
      <c r="N835" s="243"/>
      <c r="O835" s="243"/>
      <c r="P835" s="243"/>
      <c r="Q835" s="243"/>
      <c r="R835" s="243"/>
      <c r="S835" s="243"/>
      <c r="T835" s="244"/>
      <c r="U835" s="13"/>
      <c r="V835" s="13"/>
      <c r="W835" s="13"/>
      <c r="X835" s="13"/>
      <c r="Y835" s="13"/>
      <c r="Z835" s="13"/>
      <c r="AA835" s="13"/>
      <c r="AB835" s="13"/>
      <c r="AC835" s="13"/>
      <c r="AD835" s="13"/>
      <c r="AE835" s="13"/>
      <c r="AT835" s="245" t="s">
        <v>193</v>
      </c>
      <c r="AU835" s="245" t="s">
        <v>86</v>
      </c>
      <c r="AV835" s="13" t="s">
        <v>86</v>
      </c>
      <c r="AW835" s="13" t="s">
        <v>37</v>
      </c>
      <c r="AX835" s="13" t="s">
        <v>76</v>
      </c>
      <c r="AY835" s="245" t="s">
        <v>182</v>
      </c>
    </row>
    <row r="836" s="14" customFormat="1">
      <c r="A836" s="14"/>
      <c r="B836" s="246"/>
      <c r="C836" s="247"/>
      <c r="D836" s="236" t="s">
        <v>193</v>
      </c>
      <c r="E836" s="248" t="s">
        <v>19</v>
      </c>
      <c r="F836" s="249" t="s">
        <v>1284</v>
      </c>
      <c r="G836" s="247"/>
      <c r="H836" s="248" t="s">
        <v>19</v>
      </c>
      <c r="I836" s="250"/>
      <c r="J836" s="247"/>
      <c r="K836" s="247"/>
      <c r="L836" s="251"/>
      <c r="M836" s="252"/>
      <c r="N836" s="253"/>
      <c r="O836" s="253"/>
      <c r="P836" s="253"/>
      <c r="Q836" s="253"/>
      <c r="R836" s="253"/>
      <c r="S836" s="253"/>
      <c r="T836" s="254"/>
      <c r="U836" s="14"/>
      <c r="V836" s="14"/>
      <c r="W836" s="14"/>
      <c r="X836" s="14"/>
      <c r="Y836" s="14"/>
      <c r="Z836" s="14"/>
      <c r="AA836" s="14"/>
      <c r="AB836" s="14"/>
      <c r="AC836" s="14"/>
      <c r="AD836" s="14"/>
      <c r="AE836" s="14"/>
      <c r="AT836" s="255" t="s">
        <v>193</v>
      </c>
      <c r="AU836" s="255" t="s">
        <v>86</v>
      </c>
      <c r="AV836" s="14" t="s">
        <v>83</v>
      </c>
      <c r="AW836" s="14" t="s">
        <v>37</v>
      </c>
      <c r="AX836" s="14" t="s">
        <v>76</v>
      </c>
      <c r="AY836" s="255" t="s">
        <v>182</v>
      </c>
    </row>
    <row r="837" s="13" customFormat="1">
      <c r="A837" s="13"/>
      <c r="B837" s="234"/>
      <c r="C837" s="235"/>
      <c r="D837" s="236" t="s">
        <v>193</v>
      </c>
      <c r="E837" s="237" t="s">
        <v>19</v>
      </c>
      <c r="F837" s="238" t="s">
        <v>1285</v>
      </c>
      <c r="G837" s="235"/>
      <c r="H837" s="239">
        <v>98.221999999999994</v>
      </c>
      <c r="I837" s="240"/>
      <c r="J837" s="235"/>
      <c r="K837" s="235"/>
      <c r="L837" s="241"/>
      <c r="M837" s="242"/>
      <c r="N837" s="243"/>
      <c r="O837" s="243"/>
      <c r="P837" s="243"/>
      <c r="Q837" s="243"/>
      <c r="R837" s="243"/>
      <c r="S837" s="243"/>
      <c r="T837" s="244"/>
      <c r="U837" s="13"/>
      <c r="V837" s="13"/>
      <c r="W837" s="13"/>
      <c r="X837" s="13"/>
      <c r="Y837" s="13"/>
      <c r="Z837" s="13"/>
      <c r="AA837" s="13"/>
      <c r="AB837" s="13"/>
      <c r="AC837" s="13"/>
      <c r="AD837" s="13"/>
      <c r="AE837" s="13"/>
      <c r="AT837" s="245" t="s">
        <v>193</v>
      </c>
      <c r="AU837" s="245" t="s">
        <v>86</v>
      </c>
      <c r="AV837" s="13" t="s">
        <v>86</v>
      </c>
      <c r="AW837" s="13" t="s">
        <v>37</v>
      </c>
      <c r="AX837" s="13" t="s">
        <v>76</v>
      </c>
      <c r="AY837" s="245" t="s">
        <v>182</v>
      </c>
    </row>
    <row r="838" s="13" customFormat="1">
      <c r="A838" s="13"/>
      <c r="B838" s="234"/>
      <c r="C838" s="235"/>
      <c r="D838" s="236" t="s">
        <v>193</v>
      </c>
      <c r="E838" s="237" t="s">
        <v>19</v>
      </c>
      <c r="F838" s="238" t="s">
        <v>1286</v>
      </c>
      <c r="G838" s="235"/>
      <c r="H838" s="239">
        <v>4.266</v>
      </c>
      <c r="I838" s="240"/>
      <c r="J838" s="235"/>
      <c r="K838" s="235"/>
      <c r="L838" s="241"/>
      <c r="M838" s="242"/>
      <c r="N838" s="243"/>
      <c r="O838" s="243"/>
      <c r="P838" s="243"/>
      <c r="Q838" s="243"/>
      <c r="R838" s="243"/>
      <c r="S838" s="243"/>
      <c r="T838" s="244"/>
      <c r="U838" s="13"/>
      <c r="V838" s="13"/>
      <c r="W838" s="13"/>
      <c r="X838" s="13"/>
      <c r="Y838" s="13"/>
      <c r="Z838" s="13"/>
      <c r="AA838" s="13"/>
      <c r="AB838" s="13"/>
      <c r="AC838" s="13"/>
      <c r="AD838" s="13"/>
      <c r="AE838" s="13"/>
      <c r="AT838" s="245" t="s">
        <v>193</v>
      </c>
      <c r="AU838" s="245" t="s">
        <v>86</v>
      </c>
      <c r="AV838" s="13" t="s">
        <v>86</v>
      </c>
      <c r="AW838" s="13" t="s">
        <v>37</v>
      </c>
      <c r="AX838" s="13" t="s">
        <v>76</v>
      </c>
      <c r="AY838" s="245" t="s">
        <v>182</v>
      </c>
    </row>
    <row r="839" s="13" customFormat="1">
      <c r="A839" s="13"/>
      <c r="B839" s="234"/>
      <c r="C839" s="235"/>
      <c r="D839" s="236" t="s">
        <v>193</v>
      </c>
      <c r="E839" s="237" t="s">
        <v>19</v>
      </c>
      <c r="F839" s="238" t="s">
        <v>1287</v>
      </c>
      <c r="G839" s="235"/>
      <c r="H839" s="239">
        <v>13.608000000000001</v>
      </c>
      <c r="I839" s="240"/>
      <c r="J839" s="235"/>
      <c r="K839" s="235"/>
      <c r="L839" s="241"/>
      <c r="M839" s="242"/>
      <c r="N839" s="243"/>
      <c r="O839" s="243"/>
      <c r="P839" s="243"/>
      <c r="Q839" s="243"/>
      <c r="R839" s="243"/>
      <c r="S839" s="243"/>
      <c r="T839" s="244"/>
      <c r="U839" s="13"/>
      <c r="V839" s="13"/>
      <c r="W839" s="13"/>
      <c r="X839" s="13"/>
      <c r="Y839" s="13"/>
      <c r="Z839" s="13"/>
      <c r="AA839" s="13"/>
      <c r="AB839" s="13"/>
      <c r="AC839" s="13"/>
      <c r="AD839" s="13"/>
      <c r="AE839" s="13"/>
      <c r="AT839" s="245" t="s">
        <v>193</v>
      </c>
      <c r="AU839" s="245" t="s">
        <v>86</v>
      </c>
      <c r="AV839" s="13" t="s">
        <v>86</v>
      </c>
      <c r="AW839" s="13" t="s">
        <v>37</v>
      </c>
      <c r="AX839" s="13" t="s">
        <v>76</v>
      </c>
      <c r="AY839" s="245" t="s">
        <v>182</v>
      </c>
    </row>
    <row r="840" s="13" customFormat="1">
      <c r="A840" s="13"/>
      <c r="B840" s="234"/>
      <c r="C840" s="235"/>
      <c r="D840" s="236" t="s">
        <v>193</v>
      </c>
      <c r="E840" s="237" t="s">
        <v>19</v>
      </c>
      <c r="F840" s="238" t="s">
        <v>1323</v>
      </c>
      <c r="G840" s="235"/>
      <c r="H840" s="239">
        <v>38.304000000000002</v>
      </c>
      <c r="I840" s="240"/>
      <c r="J840" s="235"/>
      <c r="K840" s="235"/>
      <c r="L840" s="241"/>
      <c r="M840" s="242"/>
      <c r="N840" s="243"/>
      <c r="O840" s="243"/>
      <c r="P840" s="243"/>
      <c r="Q840" s="243"/>
      <c r="R840" s="243"/>
      <c r="S840" s="243"/>
      <c r="T840" s="244"/>
      <c r="U840" s="13"/>
      <c r="V840" s="13"/>
      <c r="W840" s="13"/>
      <c r="X840" s="13"/>
      <c r="Y840" s="13"/>
      <c r="Z840" s="13"/>
      <c r="AA840" s="13"/>
      <c r="AB840" s="13"/>
      <c r="AC840" s="13"/>
      <c r="AD840" s="13"/>
      <c r="AE840" s="13"/>
      <c r="AT840" s="245" t="s">
        <v>193</v>
      </c>
      <c r="AU840" s="245" t="s">
        <v>86</v>
      </c>
      <c r="AV840" s="13" t="s">
        <v>86</v>
      </c>
      <c r="AW840" s="13" t="s">
        <v>37</v>
      </c>
      <c r="AX840" s="13" t="s">
        <v>76</v>
      </c>
      <c r="AY840" s="245" t="s">
        <v>182</v>
      </c>
    </row>
    <row r="841" s="13" customFormat="1">
      <c r="A841" s="13"/>
      <c r="B841" s="234"/>
      <c r="C841" s="235"/>
      <c r="D841" s="236" t="s">
        <v>193</v>
      </c>
      <c r="E841" s="237" t="s">
        <v>19</v>
      </c>
      <c r="F841" s="238" t="s">
        <v>1271</v>
      </c>
      <c r="G841" s="235"/>
      <c r="H841" s="239">
        <v>36</v>
      </c>
      <c r="I841" s="240"/>
      <c r="J841" s="235"/>
      <c r="K841" s="235"/>
      <c r="L841" s="241"/>
      <c r="M841" s="242"/>
      <c r="N841" s="243"/>
      <c r="O841" s="243"/>
      <c r="P841" s="243"/>
      <c r="Q841" s="243"/>
      <c r="R841" s="243"/>
      <c r="S841" s="243"/>
      <c r="T841" s="244"/>
      <c r="U841" s="13"/>
      <c r="V841" s="13"/>
      <c r="W841" s="13"/>
      <c r="X841" s="13"/>
      <c r="Y841" s="13"/>
      <c r="Z841" s="13"/>
      <c r="AA841" s="13"/>
      <c r="AB841" s="13"/>
      <c r="AC841" s="13"/>
      <c r="AD841" s="13"/>
      <c r="AE841" s="13"/>
      <c r="AT841" s="245" t="s">
        <v>193</v>
      </c>
      <c r="AU841" s="245" t="s">
        <v>86</v>
      </c>
      <c r="AV841" s="13" t="s">
        <v>86</v>
      </c>
      <c r="AW841" s="13" t="s">
        <v>37</v>
      </c>
      <c r="AX841" s="13" t="s">
        <v>76</v>
      </c>
      <c r="AY841" s="245" t="s">
        <v>182</v>
      </c>
    </row>
    <row r="842" s="13" customFormat="1">
      <c r="A842" s="13"/>
      <c r="B842" s="234"/>
      <c r="C842" s="235"/>
      <c r="D842" s="236" t="s">
        <v>193</v>
      </c>
      <c r="E842" s="237" t="s">
        <v>19</v>
      </c>
      <c r="F842" s="238" t="s">
        <v>1301</v>
      </c>
      <c r="G842" s="235"/>
      <c r="H842" s="239">
        <v>121.857</v>
      </c>
      <c r="I842" s="240"/>
      <c r="J842" s="235"/>
      <c r="K842" s="235"/>
      <c r="L842" s="241"/>
      <c r="M842" s="242"/>
      <c r="N842" s="243"/>
      <c r="O842" s="243"/>
      <c r="P842" s="243"/>
      <c r="Q842" s="243"/>
      <c r="R842" s="243"/>
      <c r="S842" s="243"/>
      <c r="T842" s="244"/>
      <c r="U842" s="13"/>
      <c r="V842" s="13"/>
      <c r="W842" s="13"/>
      <c r="X842" s="13"/>
      <c r="Y842" s="13"/>
      <c r="Z842" s="13"/>
      <c r="AA842" s="13"/>
      <c r="AB842" s="13"/>
      <c r="AC842" s="13"/>
      <c r="AD842" s="13"/>
      <c r="AE842" s="13"/>
      <c r="AT842" s="245" t="s">
        <v>193</v>
      </c>
      <c r="AU842" s="245" t="s">
        <v>86</v>
      </c>
      <c r="AV842" s="13" t="s">
        <v>86</v>
      </c>
      <c r="AW842" s="13" t="s">
        <v>37</v>
      </c>
      <c r="AX842" s="13" t="s">
        <v>76</v>
      </c>
      <c r="AY842" s="245" t="s">
        <v>182</v>
      </c>
    </row>
    <row r="843" s="15" customFormat="1">
      <c r="A843" s="15"/>
      <c r="B843" s="256"/>
      <c r="C843" s="257"/>
      <c r="D843" s="236" t="s">
        <v>193</v>
      </c>
      <c r="E843" s="258" t="s">
        <v>19</v>
      </c>
      <c r="F843" s="259" t="s">
        <v>202</v>
      </c>
      <c r="G843" s="257"/>
      <c r="H843" s="260">
        <v>619.00199999999995</v>
      </c>
      <c r="I843" s="261"/>
      <c r="J843" s="257"/>
      <c r="K843" s="257"/>
      <c r="L843" s="262"/>
      <c r="M843" s="263"/>
      <c r="N843" s="264"/>
      <c r="O843" s="264"/>
      <c r="P843" s="264"/>
      <c r="Q843" s="264"/>
      <c r="R843" s="264"/>
      <c r="S843" s="264"/>
      <c r="T843" s="265"/>
      <c r="U843" s="15"/>
      <c r="V843" s="15"/>
      <c r="W843" s="15"/>
      <c r="X843" s="15"/>
      <c r="Y843" s="15"/>
      <c r="Z843" s="15"/>
      <c r="AA843" s="15"/>
      <c r="AB843" s="15"/>
      <c r="AC843" s="15"/>
      <c r="AD843" s="15"/>
      <c r="AE843" s="15"/>
      <c r="AT843" s="266" t="s">
        <v>193</v>
      </c>
      <c r="AU843" s="266" t="s">
        <v>86</v>
      </c>
      <c r="AV843" s="15" t="s">
        <v>189</v>
      </c>
      <c r="AW843" s="15" t="s">
        <v>37</v>
      </c>
      <c r="AX843" s="15" t="s">
        <v>83</v>
      </c>
      <c r="AY843" s="266" t="s">
        <v>182</v>
      </c>
    </row>
    <row r="844" s="14" customFormat="1">
      <c r="A844" s="14"/>
      <c r="B844" s="246"/>
      <c r="C844" s="247"/>
      <c r="D844" s="236" t="s">
        <v>193</v>
      </c>
      <c r="E844" s="248" t="s">
        <v>19</v>
      </c>
      <c r="F844" s="249" t="s">
        <v>242</v>
      </c>
      <c r="G844" s="247"/>
      <c r="H844" s="248" t="s">
        <v>19</v>
      </c>
      <c r="I844" s="250"/>
      <c r="J844" s="247"/>
      <c r="K844" s="247"/>
      <c r="L844" s="251"/>
      <c r="M844" s="252"/>
      <c r="N844" s="253"/>
      <c r="O844" s="253"/>
      <c r="P844" s="253"/>
      <c r="Q844" s="253"/>
      <c r="R844" s="253"/>
      <c r="S844" s="253"/>
      <c r="T844" s="254"/>
      <c r="U844" s="14"/>
      <c r="V844" s="14"/>
      <c r="W844" s="14"/>
      <c r="X844" s="14"/>
      <c r="Y844" s="14"/>
      <c r="Z844" s="14"/>
      <c r="AA844" s="14"/>
      <c r="AB844" s="14"/>
      <c r="AC844" s="14"/>
      <c r="AD844" s="14"/>
      <c r="AE844" s="14"/>
      <c r="AT844" s="255" t="s">
        <v>193</v>
      </c>
      <c r="AU844" s="255" t="s">
        <v>86</v>
      </c>
      <c r="AV844" s="14" t="s">
        <v>83</v>
      </c>
      <c r="AW844" s="14" t="s">
        <v>37</v>
      </c>
      <c r="AX844" s="14" t="s">
        <v>76</v>
      </c>
      <c r="AY844" s="255" t="s">
        <v>182</v>
      </c>
    </row>
    <row r="845" s="2" customFormat="1" ht="21.75" customHeight="1">
      <c r="A845" s="42"/>
      <c r="B845" s="43"/>
      <c r="C845" s="216" t="s">
        <v>1350</v>
      </c>
      <c r="D845" s="216" t="s">
        <v>184</v>
      </c>
      <c r="E845" s="217" t="s">
        <v>1351</v>
      </c>
      <c r="F845" s="218" t="s">
        <v>1352</v>
      </c>
      <c r="G845" s="219" t="s">
        <v>187</v>
      </c>
      <c r="H845" s="220">
        <v>301.20600000000002</v>
      </c>
      <c r="I845" s="221"/>
      <c r="J845" s="222">
        <f>ROUND(I845*H845,2)</f>
        <v>0</v>
      </c>
      <c r="K845" s="218" t="s">
        <v>188</v>
      </c>
      <c r="L845" s="48"/>
      <c r="M845" s="223" t="s">
        <v>19</v>
      </c>
      <c r="N845" s="224" t="s">
        <v>47</v>
      </c>
      <c r="O845" s="88"/>
      <c r="P845" s="225">
        <f>O845*H845</f>
        <v>0</v>
      </c>
      <c r="Q845" s="225">
        <v>0</v>
      </c>
      <c r="R845" s="225">
        <f>Q845*H845</f>
        <v>0</v>
      </c>
      <c r="S845" s="225">
        <v>0.074999999999999997</v>
      </c>
      <c r="T845" s="226">
        <f>S845*H845</f>
        <v>22.590450000000001</v>
      </c>
      <c r="U845" s="42"/>
      <c r="V845" s="42"/>
      <c r="W845" s="42"/>
      <c r="X845" s="42"/>
      <c r="Y845" s="42"/>
      <c r="Z845" s="42"/>
      <c r="AA845" s="42"/>
      <c r="AB845" s="42"/>
      <c r="AC845" s="42"/>
      <c r="AD845" s="42"/>
      <c r="AE845" s="42"/>
      <c r="AR845" s="227" t="s">
        <v>189</v>
      </c>
      <c r="AT845" s="227" t="s">
        <v>184</v>
      </c>
      <c r="AU845" s="227" t="s">
        <v>86</v>
      </c>
      <c r="AY845" s="21" t="s">
        <v>182</v>
      </c>
      <c r="BE845" s="228">
        <f>IF(N845="základní",J845,0)</f>
        <v>0</v>
      </c>
      <c r="BF845" s="228">
        <f>IF(N845="snížená",J845,0)</f>
        <v>0</v>
      </c>
      <c r="BG845" s="228">
        <f>IF(N845="zákl. přenesená",J845,0)</f>
        <v>0</v>
      </c>
      <c r="BH845" s="228">
        <f>IF(N845="sníž. přenesená",J845,0)</f>
        <v>0</v>
      </c>
      <c r="BI845" s="228">
        <f>IF(N845="nulová",J845,0)</f>
        <v>0</v>
      </c>
      <c r="BJ845" s="21" t="s">
        <v>83</v>
      </c>
      <c r="BK845" s="228">
        <f>ROUND(I845*H845,2)</f>
        <v>0</v>
      </c>
      <c r="BL845" s="21" t="s">
        <v>189</v>
      </c>
      <c r="BM845" s="227" t="s">
        <v>1353</v>
      </c>
    </row>
    <row r="846" s="2" customFormat="1">
      <c r="A846" s="42"/>
      <c r="B846" s="43"/>
      <c r="C846" s="44"/>
      <c r="D846" s="229" t="s">
        <v>191</v>
      </c>
      <c r="E846" s="44"/>
      <c r="F846" s="230" t="s">
        <v>1354</v>
      </c>
      <c r="G846" s="44"/>
      <c r="H846" s="44"/>
      <c r="I846" s="231"/>
      <c r="J846" s="44"/>
      <c r="K846" s="44"/>
      <c r="L846" s="48"/>
      <c r="M846" s="232"/>
      <c r="N846" s="233"/>
      <c r="O846" s="88"/>
      <c r="P846" s="88"/>
      <c r="Q846" s="88"/>
      <c r="R846" s="88"/>
      <c r="S846" s="88"/>
      <c r="T846" s="89"/>
      <c r="U846" s="42"/>
      <c r="V846" s="42"/>
      <c r="W846" s="42"/>
      <c r="X846" s="42"/>
      <c r="Y846" s="42"/>
      <c r="Z846" s="42"/>
      <c r="AA846" s="42"/>
      <c r="AB846" s="42"/>
      <c r="AC846" s="42"/>
      <c r="AD846" s="42"/>
      <c r="AE846" s="42"/>
      <c r="AT846" s="21" t="s">
        <v>191</v>
      </c>
      <c r="AU846" s="21" t="s">
        <v>86</v>
      </c>
    </row>
    <row r="847" s="13" customFormat="1">
      <c r="A847" s="13"/>
      <c r="B847" s="234"/>
      <c r="C847" s="235"/>
      <c r="D847" s="236" t="s">
        <v>193</v>
      </c>
      <c r="E847" s="237" t="s">
        <v>19</v>
      </c>
      <c r="F847" s="238" t="s">
        <v>1355</v>
      </c>
      <c r="G847" s="235"/>
      <c r="H847" s="239">
        <v>24.678000000000001</v>
      </c>
      <c r="I847" s="240"/>
      <c r="J847" s="235"/>
      <c r="K847" s="235"/>
      <c r="L847" s="241"/>
      <c r="M847" s="242"/>
      <c r="N847" s="243"/>
      <c r="O847" s="243"/>
      <c r="P847" s="243"/>
      <c r="Q847" s="243"/>
      <c r="R847" s="243"/>
      <c r="S847" s="243"/>
      <c r="T847" s="244"/>
      <c r="U847" s="13"/>
      <c r="V847" s="13"/>
      <c r="W847" s="13"/>
      <c r="X847" s="13"/>
      <c r="Y847" s="13"/>
      <c r="Z847" s="13"/>
      <c r="AA847" s="13"/>
      <c r="AB847" s="13"/>
      <c r="AC847" s="13"/>
      <c r="AD847" s="13"/>
      <c r="AE847" s="13"/>
      <c r="AT847" s="245" t="s">
        <v>193</v>
      </c>
      <c r="AU847" s="245" t="s">
        <v>86</v>
      </c>
      <c r="AV847" s="13" t="s">
        <v>86</v>
      </c>
      <c r="AW847" s="13" t="s">
        <v>37</v>
      </c>
      <c r="AX847" s="13" t="s">
        <v>76</v>
      </c>
      <c r="AY847" s="245" t="s">
        <v>182</v>
      </c>
    </row>
    <row r="848" s="13" customFormat="1">
      <c r="A848" s="13"/>
      <c r="B848" s="234"/>
      <c r="C848" s="235"/>
      <c r="D848" s="236" t="s">
        <v>193</v>
      </c>
      <c r="E848" s="237" t="s">
        <v>19</v>
      </c>
      <c r="F848" s="238" t="s">
        <v>1356</v>
      </c>
      <c r="G848" s="235"/>
      <c r="H848" s="239">
        <v>19.300000000000001</v>
      </c>
      <c r="I848" s="240"/>
      <c r="J848" s="235"/>
      <c r="K848" s="235"/>
      <c r="L848" s="241"/>
      <c r="M848" s="242"/>
      <c r="N848" s="243"/>
      <c r="O848" s="243"/>
      <c r="P848" s="243"/>
      <c r="Q848" s="243"/>
      <c r="R848" s="243"/>
      <c r="S848" s="243"/>
      <c r="T848" s="244"/>
      <c r="U848" s="13"/>
      <c r="V848" s="13"/>
      <c r="W848" s="13"/>
      <c r="X848" s="13"/>
      <c r="Y848" s="13"/>
      <c r="Z848" s="13"/>
      <c r="AA848" s="13"/>
      <c r="AB848" s="13"/>
      <c r="AC848" s="13"/>
      <c r="AD848" s="13"/>
      <c r="AE848" s="13"/>
      <c r="AT848" s="245" t="s">
        <v>193</v>
      </c>
      <c r="AU848" s="245" t="s">
        <v>86</v>
      </c>
      <c r="AV848" s="13" t="s">
        <v>86</v>
      </c>
      <c r="AW848" s="13" t="s">
        <v>37</v>
      </c>
      <c r="AX848" s="13" t="s">
        <v>76</v>
      </c>
      <c r="AY848" s="245" t="s">
        <v>182</v>
      </c>
    </row>
    <row r="849" s="13" customFormat="1">
      <c r="A849" s="13"/>
      <c r="B849" s="234"/>
      <c r="C849" s="235"/>
      <c r="D849" s="236" t="s">
        <v>193</v>
      </c>
      <c r="E849" s="237" t="s">
        <v>19</v>
      </c>
      <c r="F849" s="238" t="s">
        <v>1307</v>
      </c>
      <c r="G849" s="235"/>
      <c r="H849" s="239">
        <v>12.339</v>
      </c>
      <c r="I849" s="240"/>
      <c r="J849" s="235"/>
      <c r="K849" s="235"/>
      <c r="L849" s="241"/>
      <c r="M849" s="242"/>
      <c r="N849" s="243"/>
      <c r="O849" s="243"/>
      <c r="P849" s="243"/>
      <c r="Q849" s="243"/>
      <c r="R849" s="243"/>
      <c r="S849" s="243"/>
      <c r="T849" s="244"/>
      <c r="U849" s="13"/>
      <c r="V849" s="13"/>
      <c r="W849" s="13"/>
      <c r="X849" s="13"/>
      <c r="Y849" s="13"/>
      <c r="Z849" s="13"/>
      <c r="AA849" s="13"/>
      <c r="AB849" s="13"/>
      <c r="AC849" s="13"/>
      <c r="AD849" s="13"/>
      <c r="AE849" s="13"/>
      <c r="AT849" s="245" t="s">
        <v>193</v>
      </c>
      <c r="AU849" s="245" t="s">
        <v>86</v>
      </c>
      <c r="AV849" s="13" t="s">
        <v>86</v>
      </c>
      <c r="AW849" s="13" t="s">
        <v>37</v>
      </c>
      <c r="AX849" s="13" t="s">
        <v>76</v>
      </c>
      <c r="AY849" s="245" t="s">
        <v>182</v>
      </c>
    </row>
    <row r="850" s="14" customFormat="1">
      <c r="A850" s="14"/>
      <c r="B850" s="246"/>
      <c r="C850" s="247"/>
      <c r="D850" s="236" t="s">
        <v>193</v>
      </c>
      <c r="E850" s="248" t="s">
        <v>19</v>
      </c>
      <c r="F850" s="249" t="s">
        <v>989</v>
      </c>
      <c r="G850" s="247"/>
      <c r="H850" s="248" t="s">
        <v>19</v>
      </c>
      <c r="I850" s="250"/>
      <c r="J850" s="247"/>
      <c r="K850" s="247"/>
      <c r="L850" s="251"/>
      <c r="M850" s="252"/>
      <c r="N850" s="253"/>
      <c r="O850" s="253"/>
      <c r="P850" s="253"/>
      <c r="Q850" s="253"/>
      <c r="R850" s="253"/>
      <c r="S850" s="253"/>
      <c r="T850" s="254"/>
      <c r="U850" s="14"/>
      <c r="V850" s="14"/>
      <c r="W850" s="14"/>
      <c r="X850" s="14"/>
      <c r="Y850" s="14"/>
      <c r="Z850" s="14"/>
      <c r="AA850" s="14"/>
      <c r="AB850" s="14"/>
      <c r="AC850" s="14"/>
      <c r="AD850" s="14"/>
      <c r="AE850" s="14"/>
      <c r="AT850" s="255" t="s">
        <v>193</v>
      </c>
      <c r="AU850" s="255" t="s">
        <v>86</v>
      </c>
      <c r="AV850" s="14" t="s">
        <v>83</v>
      </c>
      <c r="AW850" s="14" t="s">
        <v>37</v>
      </c>
      <c r="AX850" s="14" t="s">
        <v>76</v>
      </c>
      <c r="AY850" s="255" t="s">
        <v>182</v>
      </c>
    </row>
    <row r="851" s="14" customFormat="1">
      <c r="A851" s="14"/>
      <c r="B851" s="246"/>
      <c r="C851" s="247"/>
      <c r="D851" s="236" t="s">
        <v>193</v>
      </c>
      <c r="E851" s="248" t="s">
        <v>19</v>
      </c>
      <c r="F851" s="249" t="s">
        <v>1315</v>
      </c>
      <c r="G851" s="247"/>
      <c r="H851" s="248" t="s">
        <v>19</v>
      </c>
      <c r="I851" s="250"/>
      <c r="J851" s="247"/>
      <c r="K851" s="247"/>
      <c r="L851" s="251"/>
      <c r="M851" s="252"/>
      <c r="N851" s="253"/>
      <c r="O851" s="253"/>
      <c r="P851" s="253"/>
      <c r="Q851" s="253"/>
      <c r="R851" s="253"/>
      <c r="S851" s="253"/>
      <c r="T851" s="254"/>
      <c r="U851" s="14"/>
      <c r="V851" s="14"/>
      <c r="W851" s="14"/>
      <c r="X851" s="14"/>
      <c r="Y851" s="14"/>
      <c r="Z851" s="14"/>
      <c r="AA851" s="14"/>
      <c r="AB851" s="14"/>
      <c r="AC851" s="14"/>
      <c r="AD851" s="14"/>
      <c r="AE851" s="14"/>
      <c r="AT851" s="255" t="s">
        <v>193</v>
      </c>
      <c r="AU851" s="255" t="s">
        <v>86</v>
      </c>
      <c r="AV851" s="14" t="s">
        <v>83</v>
      </c>
      <c r="AW851" s="14" t="s">
        <v>37</v>
      </c>
      <c r="AX851" s="14" t="s">
        <v>76</v>
      </c>
      <c r="AY851" s="255" t="s">
        <v>182</v>
      </c>
    </row>
    <row r="852" s="13" customFormat="1">
      <c r="A852" s="13"/>
      <c r="B852" s="234"/>
      <c r="C852" s="235"/>
      <c r="D852" s="236" t="s">
        <v>193</v>
      </c>
      <c r="E852" s="237" t="s">
        <v>19</v>
      </c>
      <c r="F852" s="238" t="s">
        <v>1299</v>
      </c>
      <c r="G852" s="235"/>
      <c r="H852" s="239">
        <v>5.6879999999999997</v>
      </c>
      <c r="I852" s="240"/>
      <c r="J852" s="235"/>
      <c r="K852" s="235"/>
      <c r="L852" s="241"/>
      <c r="M852" s="242"/>
      <c r="N852" s="243"/>
      <c r="O852" s="243"/>
      <c r="P852" s="243"/>
      <c r="Q852" s="243"/>
      <c r="R852" s="243"/>
      <c r="S852" s="243"/>
      <c r="T852" s="244"/>
      <c r="U852" s="13"/>
      <c r="V852" s="13"/>
      <c r="W852" s="13"/>
      <c r="X852" s="13"/>
      <c r="Y852" s="13"/>
      <c r="Z852" s="13"/>
      <c r="AA852" s="13"/>
      <c r="AB852" s="13"/>
      <c r="AC852" s="13"/>
      <c r="AD852" s="13"/>
      <c r="AE852" s="13"/>
      <c r="AT852" s="245" t="s">
        <v>193</v>
      </c>
      <c r="AU852" s="245" t="s">
        <v>86</v>
      </c>
      <c r="AV852" s="13" t="s">
        <v>86</v>
      </c>
      <c r="AW852" s="13" t="s">
        <v>37</v>
      </c>
      <c r="AX852" s="13" t="s">
        <v>76</v>
      </c>
      <c r="AY852" s="245" t="s">
        <v>182</v>
      </c>
    </row>
    <row r="853" s="13" customFormat="1">
      <c r="A853" s="13"/>
      <c r="B853" s="234"/>
      <c r="C853" s="235"/>
      <c r="D853" s="236" t="s">
        <v>193</v>
      </c>
      <c r="E853" s="237" t="s">
        <v>19</v>
      </c>
      <c r="F853" s="238" t="s">
        <v>1277</v>
      </c>
      <c r="G853" s="235"/>
      <c r="H853" s="239">
        <v>60</v>
      </c>
      <c r="I853" s="240"/>
      <c r="J853" s="235"/>
      <c r="K853" s="235"/>
      <c r="L853" s="241"/>
      <c r="M853" s="242"/>
      <c r="N853" s="243"/>
      <c r="O853" s="243"/>
      <c r="P853" s="243"/>
      <c r="Q853" s="243"/>
      <c r="R853" s="243"/>
      <c r="S853" s="243"/>
      <c r="T853" s="244"/>
      <c r="U853" s="13"/>
      <c r="V853" s="13"/>
      <c r="W853" s="13"/>
      <c r="X853" s="13"/>
      <c r="Y853" s="13"/>
      <c r="Z853" s="13"/>
      <c r="AA853" s="13"/>
      <c r="AB853" s="13"/>
      <c r="AC853" s="13"/>
      <c r="AD853" s="13"/>
      <c r="AE853" s="13"/>
      <c r="AT853" s="245" t="s">
        <v>193</v>
      </c>
      <c r="AU853" s="245" t="s">
        <v>86</v>
      </c>
      <c r="AV853" s="13" t="s">
        <v>86</v>
      </c>
      <c r="AW853" s="13" t="s">
        <v>37</v>
      </c>
      <c r="AX853" s="13" t="s">
        <v>76</v>
      </c>
      <c r="AY853" s="245" t="s">
        <v>182</v>
      </c>
    </row>
    <row r="854" s="14" customFormat="1">
      <c r="A854" s="14"/>
      <c r="B854" s="246"/>
      <c r="C854" s="247"/>
      <c r="D854" s="236" t="s">
        <v>193</v>
      </c>
      <c r="E854" s="248" t="s">
        <v>19</v>
      </c>
      <c r="F854" s="249" t="s">
        <v>1357</v>
      </c>
      <c r="G854" s="247"/>
      <c r="H854" s="248" t="s">
        <v>19</v>
      </c>
      <c r="I854" s="250"/>
      <c r="J854" s="247"/>
      <c r="K854" s="247"/>
      <c r="L854" s="251"/>
      <c r="M854" s="252"/>
      <c r="N854" s="253"/>
      <c r="O854" s="253"/>
      <c r="P854" s="253"/>
      <c r="Q854" s="253"/>
      <c r="R854" s="253"/>
      <c r="S854" s="253"/>
      <c r="T854" s="254"/>
      <c r="U854" s="14"/>
      <c r="V854" s="14"/>
      <c r="W854" s="14"/>
      <c r="X854" s="14"/>
      <c r="Y854" s="14"/>
      <c r="Z854" s="14"/>
      <c r="AA854" s="14"/>
      <c r="AB854" s="14"/>
      <c r="AC854" s="14"/>
      <c r="AD854" s="14"/>
      <c r="AE854" s="14"/>
      <c r="AT854" s="255" t="s">
        <v>193</v>
      </c>
      <c r="AU854" s="255" t="s">
        <v>86</v>
      </c>
      <c r="AV854" s="14" t="s">
        <v>83</v>
      </c>
      <c r="AW854" s="14" t="s">
        <v>37</v>
      </c>
      <c r="AX854" s="14" t="s">
        <v>76</v>
      </c>
      <c r="AY854" s="255" t="s">
        <v>182</v>
      </c>
    </row>
    <row r="855" s="13" customFormat="1">
      <c r="A855" s="13"/>
      <c r="B855" s="234"/>
      <c r="C855" s="235"/>
      <c r="D855" s="236" t="s">
        <v>193</v>
      </c>
      <c r="E855" s="237" t="s">
        <v>19</v>
      </c>
      <c r="F855" s="238" t="s">
        <v>1358</v>
      </c>
      <c r="G855" s="235"/>
      <c r="H855" s="239">
        <v>165.273</v>
      </c>
      <c r="I855" s="240"/>
      <c r="J855" s="235"/>
      <c r="K855" s="235"/>
      <c r="L855" s="241"/>
      <c r="M855" s="242"/>
      <c r="N855" s="243"/>
      <c r="O855" s="243"/>
      <c r="P855" s="243"/>
      <c r="Q855" s="243"/>
      <c r="R855" s="243"/>
      <c r="S855" s="243"/>
      <c r="T855" s="244"/>
      <c r="U855" s="13"/>
      <c r="V855" s="13"/>
      <c r="W855" s="13"/>
      <c r="X855" s="13"/>
      <c r="Y855" s="13"/>
      <c r="Z855" s="13"/>
      <c r="AA855" s="13"/>
      <c r="AB855" s="13"/>
      <c r="AC855" s="13"/>
      <c r="AD855" s="13"/>
      <c r="AE855" s="13"/>
      <c r="AT855" s="245" t="s">
        <v>193</v>
      </c>
      <c r="AU855" s="245" t="s">
        <v>86</v>
      </c>
      <c r="AV855" s="13" t="s">
        <v>86</v>
      </c>
      <c r="AW855" s="13" t="s">
        <v>37</v>
      </c>
      <c r="AX855" s="13" t="s">
        <v>76</v>
      </c>
      <c r="AY855" s="245" t="s">
        <v>182</v>
      </c>
    </row>
    <row r="856" s="13" customFormat="1">
      <c r="A856" s="13"/>
      <c r="B856" s="234"/>
      <c r="C856" s="235"/>
      <c r="D856" s="236" t="s">
        <v>193</v>
      </c>
      <c r="E856" s="237" t="s">
        <v>19</v>
      </c>
      <c r="F856" s="238" t="s">
        <v>1359</v>
      </c>
      <c r="G856" s="235"/>
      <c r="H856" s="239">
        <v>13.928000000000001</v>
      </c>
      <c r="I856" s="240"/>
      <c r="J856" s="235"/>
      <c r="K856" s="235"/>
      <c r="L856" s="241"/>
      <c r="M856" s="242"/>
      <c r="N856" s="243"/>
      <c r="O856" s="243"/>
      <c r="P856" s="243"/>
      <c r="Q856" s="243"/>
      <c r="R856" s="243"/>
      <c r="S856" s="243"/>
      <c r="T856" s="244"/>
      <c r="U856" s="13"/>
      <c r="V856" s="13"/>
      <c r="W856" s="13"/>
      <c r="X856" s="13"/>
      <c r="Y856" s="13"/>
      <c r="Z856" s="13"/>
      <c r="AA856" s="13"/>
      <c r="AB856" s="13"/>
      <c r="AC856" s="13"/>
      <c r="AD856" s="13"/>
      <c r="AE856" s="13"/>
      <c r="AT856" s="245" t="s">
        <v>193</v>
      </c>
      <c r="AU856" s="245" t="s">
        <v>86</v>
      </c>
      <c r="AV856" s="13" t="s">
        <v>86</v>
      </c>
      <c r="AW856" s="13" t="s">
        <v>37</v>
      </c>
      <c r="AX856" s="13" t="s">
        <v>76</v>
      </c>
      <c r="AY856" s="245" t="s">
        <v>182</v>
      </c>
    </row>
    <row r="857" s="14" customFormat="1">
      <c r="A857" s="14"/>
      <c r="B857" s="246"/>
      <c r="C857" s="247"/>
      <c r="D857" s="236" t="s">
        <v>193</v>
      </c>
      <c r="E857" s="248" t="s">
        <v>19</v>
      </c>
      <c r="F857" s="249" t="s">
        <v>821</v>
      </c>
      <c r="G857" s="247"/>
      <c r="H857" s="248" t="s">
        <v>19</v>
      </c>
      <c r="I857" s="250"/>
      <c r="J857" s="247"/>
      <c r="K857" s="247"/>
      <c r="L857" s="251"/>
      <c r="M857" s="252"/>
      <c r="N857" s="253"/>
      <c r="O857" s="253"/>
      <c r="P857" s="253"/>
      <c r="Q857" s="253"/>
      <c r="R857" s="253"/>
      <c r="S857" s="253"/>
      <c r="T857" s="254"/>
      <c r="U857" s="14"/>
      <c r="V857" s="14"/>
      <c r="W857" s="14"/>
      <c r="X857" s="14"/>
      <c r="Y857" s="14"/>
      <c r="Z857" s="14"/>
      <c r="AA857" s="14"/>
      <c r="AB857" s="14"/>
      <c r="AC857" s="14"/>
      <c r="AD857" s="14"/>
      <c r="AE857" s="14"/>
      <c r="AT857" s="255" t="s">
        <v>193</v>
      </c>
      <c r="AU857" s="255" t="s">
        <v>86</v>
      </c>
      <c r="AV857" s="14" t="s">
        <v>83</v>
      </c>
      <c r="AW857" s="14" t="s">
        <v>37</v>
      </c>
      <c r="AX857" s="14" t="s">
        <v>76</v>
      </c>
      <c r="AY857" s="255" t="s">
        <v>182</v>
      </c>
    </row>
    <row r="858" s="15" customFormat="1">
      <c r="A858" s="15"/>
      <c r="B858" s="256"/>
      <c r="C858" s="257"/>
      <c r="D858" s="236" t="s">
        <v>193</v>
      </c>
      <c r="E858" s="258" t="s">
        <v>19</v>
      </c>
      <c r="F858" s="259" t="s">
        <v>202</v>
      </c>
      <c r="G858" s="257"/>
      <c r="H858" s="260">
        <v>301.20600000000002</v>
      </c>
      <c r="I858" s="261"/>
      <c r="J858" s="257"/>
      <c r="K858" s="257"/>
      <c r="L858" s="262"/>
      <c r="M858" s="263"/>
      <c r="N858" s="264"/>
      <c r="O858" s="264"/>
      <c r="P858" s="264"/>
      <c r="Q858" s="264"/>
      <c r="R858" s="264"/>
      <c r="S858" s="264"/>
      <c r="T858" s="265"/>
      <c r="U858" s="15"/>
      <c r="V858" s="15"/>
      <c r="W858" s="15"/>
      <c r="X858" s="15"/>
      <c r="Y858" s="15"/>
      <c r="Z858" s="15"/>
      <c r="AA858" s="15"/>
      <c r="AB858" s="15"/>
      <c r="AC858" s="15"/>
      <c r="AD858" s="15"/>
      <c r="AE858" s="15"/>
      <c r="AT858" s="266" t="s">
        <v>193</v>
      </c>
      <c r="AU858" s="266" t="s">
        <v>86</v>
      </c>
      <c r="AV858" s="15" t="s">
        <v>189</v>
      </c>
      <c r="AW858" s="15" t="s">
        <v>37</v>
      </c>
      <c r="AX858" s="15" t="s">
        <v>83</v>
      </c>
      <c r="AY858" s="266" t="s">
        <v>182</v>
      </c>
    </row>
    <row r="859" s="2" customFormat="1" ht="16.5" customHeight="1">
      <c r="A859" s="42"/>
      <c r="B859" s="43"/>
      <c r="C859" s="216" t="s">
        <v>1360</v>
      </c>
      <c r="D859" s="216" t="s">
        <v>184</v>
      </c>
      <c r="E859" s="217" t="s">
        <v>1361</v>
      </c>
      <c r="F859" s="218" t="s">
        <v>1362</v>
      </c>
      <c r="G859" s="219" t="s">
        <v>187</v>
      </c>
      <c r="H859" s="220">
        <v>100</v>
      </c>
      <c r="I859" s="221"/>
      <c r="J859" s="222">
        <f>ROUND(I859*H859,2)</f>
        <v>0</v>
      </c>
      <c r="K859" s="218" t="s">
        <v>188</v>
      </c>
      <c r="L859" s="48"/>
      <c r="M859" s="223" t="s">
        <v>19</v>
      </c>
      <c r="N859" s="224" t="s">
        <v>47</v>
      </c>
      <c r="O859" s="88"/>
      <c r="P859" s="225">
        <f>O859*H859</f>
        <v>0</v>
      </c>
      <c r="Q859" s="225">
        <v>0</v>
      </c>
      <c r="R859" s="225">
        <f>Q859*H859</f>
        <v>0</v>
      </c>
      <c r="S859" s="225">
        <v>0</v>
      </c>
      <c r="T859" s="226">
        <f>S859*H859</f>
        <v>0</v>
      </c>
      <c r="U859" s="42"/>
      <c r="V859" s="42"/>
      <c r="W859" s="42"/>
      <c r="X859" s="42"/>
      <c r="Y859" s="42"/>
      <c r="Z859" s="42"/>
      <c r="AA859" s="42"/>
      <c r="AB859" s="42"/>
      <c r="AC859" s="42"/>
      <c r="AD859" s="42"/>
      <c r="AE859" s="42"/>
      <c r="AR859" s="227" t="s">
        <v>189</v>
      </c>
      <c r="AT859" s="227" t="s">
        <v>184</v>
      </c>
      <c r="AU859" s="227" t="s">
        <v>86</v>
      </c>
      <c r="AY859" s="21" t="s">
        <v>182</v>
      </c>
      <c r="BE859" s="228">
        <f>IF(N859="základní",J859,0)</f>
        <v>0</v>
      </c>
      <c r="BF859" s="228">
        <f>IF(N859="snížená",J859,0)</f>
        <v>0</v>
      </c>
      <c r="BG859" s="228">
        <f>IF(N859="zákl. přenesená",J859,0)</f>
        <v>0</v>
      </c>
      <c r="BH859" s="228">
        <f>IF(N859="sníž. přenesená",J859,0)</f>
        <v>0</v>
      </c>
      <c r="BI859" s="228">
        <f>IF(N859="nulová",J859,0)</f>
        <v>0</v>
      </c>
      <c r="BJ859" s="21" t="s">
        <v>83</v>
      </c>
      <c r="BK859" s="228">
        <f>ROUND(I859*H859,2)</f>
        <v>0</v>
      </c>
      <c r="BL859" s="21" t="s">
        <v>189</v>
      </c>
      <c r="BM859" s="227" t="s">
        <v>1363</v>
      </c>
    </row>
    <row r="860" s="2" customFormat="1">
      <c r="A860" s="42"/>
      <c r="B860" s="43"/>
      <c r="C860" s="44"/>
      <c r="D860" s="229" t="s">
        <v>191</v>
      </c>
      <c r="E860" s="44"/>
      <c r="F860" s="230" t="s">
        <v>1364</v>
      </c>
      <c r="G860" s="44"/>
      <c r="H860" s="44"/>
      <c r="I860" s="231"/>
      <c r="J860" s="44"/>
      <c r="K860" s="44"/>
      <c r="L860" s="48"/>
      <c r="M860" s="232"/>
      <c r="N860" s="233"/>
      <c r="O860" s="88"/>
      <c r="P860" s="88"/>
      <c r="Q860" s="88"/>
      <c r="R860" s="88"/>
      <c r="S860" s="88"/>
      <c r="T860" s="89"/>
      <c r="U860" s="42"/>
      <c r="V860" s="42"/>
      <c r="W860" s="42"/>
      <c r="X860" s="42"/>
      <c r="Y860" s="42"/>
      <c r="Z860" s="42"/>
      <c r="AA860" s="42"/>
      <c r="AB860" s="42"/>
      <c r="AC860" s="42"/>
      <c r="AD860" s="42"/>
      <c r="AE860" s="42"/>
      <c r="AT860" s="21" t="s">
        <v>191</v>
      </c>
      <c r="AU860" s="21" t="s">
        <v>86</v>
      </c>
    </row>
    <row r="861" s="13" customFormat="1">
      <c r="A861" s="13"/>
      <c r="B861" s="234"/>
      <c r="C861" s="235"/>
      <c r="D861" s="236" t="s">
        <v>193</v>
      </c>
      <c r="E861" s="237" t="s">
        <v>19</v>
      </c>
      <c r="F861" s="238" t="s">
        <v>1365</v>
      </c>
      <c r="G861" s="235"/>
      <c r="H861" s="239">
        <v>100</v>
      </c>
      <c r="I861" s="240"/>
      <c r="J861" s="235"/>
      <c r="K861" s="235"/>
      <c r="L861" s="241"/>
      <c r="M861" s="242"/>
      <c r="N861" s="243"/>
      <c r="O861" s="243"/>
      <c r="P861" s="243"/>
      <c r="Q861" s="243"/>
      <c r="R861" s="243"/>
      <c r="S861" s="243"/>
      <c r="T861" s="244"/>
      <c r="U861" s="13"/>
      <c r="V861" s="13"/>
      <c r="W861" s="13"/>
      <c r="X861" s="13"/>
      <c r="Y861" s="13"/>
      <c r="Z861" s="13"/>
      <c r="AA861" s="13"/>
      <c r="AB861" s="13"/>
      <c r="AC861" s="13"/>
      <c r="AD861" s="13"/>
      <c r="AE861" s="13"/>
      <c r="AT861" s="245" t="s">
        <v>193</v>
      </c>
      <c r="AU861" s="245" t="s">
        <v>86</v>
      </c>
      <c r="AV861" s="13" t="s">
        <v>86</v>
      </c>
      <c r="AW861" s="13" t="s">
        <v>37</v>
      </c>
      <c r="AX861" s="13" t="s">
        <v>83</v>
      </c>
      <c r="AY861" s="245" t="s">
        <v>182</v>
      </c>
    </row>
    <row r="862" s="2" customFormat="1" ht="16.5" customHeight="1">
      <c r="A862" s="42"/>
      <c r="B862" s="43"/>
      <c r="C862" s="216" t="s">
        <v>1366</v>
      </c>
      <c r="D862" s="216" t="s">
        <v>184</v>
      </c>
      <c r="E862" s="217" t="s">
        <v>1367</v>
      </c>
      <c r="F862" s="218" t="s">
        <v>1368</v>
      </c>
      <c r="G862" s="219" t="s">
        <v>187</v>
      </c>
      <c r="H862" s="220">
        <v>8.2599999999999998</v>
      </c>
      <c r="I862" s="221"/>
      <c r="J862" s="222">
        <f>ROUND(I862*H862,2)</f>
        <v>0</v>
      </c>
      <c r="K862" s="218" t="s">
        <v>188</v>
      </c>
      <c r="L862" s="48"/>
      <c r="M862" s="223" t="s">
        <v>19</v>
      </c>
      <c r="N862" s="224" t="s">
        <v>47</v>
      </c>
      <c r="O862" s="88"/>
      <c r="P862" s="225">
        <f>O862*H862</f>
        <v>0</v>
      </c>
      <c r="Q862" s="225">
        <v>0</v>
      </c>
      <c r="R862" s="225">
        <f>Q862*H862</f>
        <v>0</v>
      </c>
      <c r="S862" s="225">
        <v>0</v>
      </c>
      <c r="T862" s="226">
        <f>S862*H862</f>
        <v>0</v>
      </c>
      <c r="U862" s="42"/>
      <c r="V862" s="42"/>
      <c r="W862" s="42"/>
      <c r="X862" s="42"/>
      <c r="Y862" s="42"/>
      <c r="Z862" s="42"/>
      <c r="AA862" s="42"/>
      <c r="AB862" s="42"/>
      <c r="AC862" s="42"/>
      <c r="AD862" s="42"/>
      <c r="AE862" s="42"/>
      <c r="AR862" s="227" t="s">
        <v>189</v>
      </c>
      <c r="AT862" s="227" t="s">
        <v>184</v>
      </c>
      <c r="AU862" s="227" t="s">
        <v>86</v>
      </c>
      <c r="AY862" s="21" t="s">
        <v>182</v>
      </c>
      <c r="BE862" s="228">
        <f>IF(N862="základní",J862,0)</f>
        <v>0</v>
      </c>
      <c r="BF862" s="228">
        <f>IF(N862="snížená",J862,0)</f>
        <v>0</v>
      </c>
      <c r="BG862" s="228">
        <f>IF(N862="zákl. přenesená",J862,0)</f>
        <v>0</v>
      </c>
      <c r="BH862" s="228">
        <f>IF(N862="sníž. přenesená",J862,0)</f>
        <v>0</v>
      </c>
      <c r="BI862" s="228">
        <f>IF(N862="nulová",J862,0)</f>
        <v>0</v>
      </c>
      <c r="BJ862" s="21" t="s">
        <v>83</v>
      </c>
      <c r="BK862" s="228">
        <f>ROUND(I862*H862,2)</f>
        <v>0</v>
      </c>
      <c r="BL862" s="21" t="s">
        <v>189</v>
      </c>
      <c r="BM862" s="227" t="s">
        <v>1369</v>
      </c>
    </row>
    <row r="863" s="2" customFormat="1">
      <c r="A863" s="42"/>
      <c r="B863" s="43"/>
      <c r="C863" s="44"/>
      <c r="D863" s="229" t="s">
        <v>191</v>
      </c>
      <c r="E863" s="44"/>
      <c r="F863" s="230" t="s">
        <v>1370</v>
      </c>
      <c r="G863" s="44"/>
      <c r="H863" s="44"/>
      <c r="I863" s="231"/>
      <c r="J863" s="44"/>
      <c r="K863" s="44"/>
      <c r="L863" s="48"/>
      <c r="M863" s="232"/>
      <c r="N863" s="233"/>
      <c r="O863" s="88"/>
      <c r="P863" s="88"/>
      <c r="Q863" s="88"/>
      <c r="R863" s="88"/>
      <c r="S863" s="88"/>
      <c r="T863" s="89"/>
      <c r="U863" s="42"/>
      <c r="V863" s="42"/>
      <c r="W863" s="42"/>
      <c r="X863" s="42"/>
      <c r="Y863" s="42"/>
      <c r="Z863" s="42"/>
      <c r="AA863" s="42"/>
      <c r="AB863" s="42"/>
      <c r="AC863" s="42"/>
      <c r="AD863" s="42"/>
      <c r="AE863" s="42"/>
      <c r="AT863" s="21" t="s">
        <v>191</v>
      </c>
      <c r="AU863" s="21" t="s">
        <v>86</v>
      </c>
    </row>
    <row r="864" s="13" customFormat="1">
      <c r="A864" s="13"/>
      <c r="B864" s="234"/>
      <c r="C864" s="235"/>
      <c r="D864" s="236" t="s">
        <v>193</v>
      </c>
      <c r="E864" s="237" t="s">
        <v>19</v>
      </c>
      <c r="F864" s="238" t="s">
        <v>1341</v>
      </c>
      <c r="G864" s="235"/>
      <c r="H864" s="239">
        <v>1.248</v>
      </c>
      <c r="I864" s="240"/>
      <c r="J864" s="235"/>
      <c r="K864" s="235"/>
      <c r="L864" s="241"/>
      <c r="M864" s="242"/>
      <c r="N864" s="243"/>
      <c r="O864" s="243"/>
      <c r="P864" s="243"/>
      <c r="Q864" s="243"/>
      <c r="R864" s="243"/>
      <c r="S864" s="243"/>
      <c r="T864" s="244"/>
      <c r="U864" s="13"/>
      <c r="V864" s="13"/>
      <c r="W864" s="13"/>
      <c r="X864" s="13"/>
      <c r="Y864" s="13"/>
      <c r="Z864" s="13"/>
      <c r="AA864" s="13"/>
      <c r="AB864" s="13"/>
      <c r="AC864" s="13"/>
      <c r="AD864" s="13"/>
      <c r="AE864" s="13"/>
      <c r="AT864" s="245" t="s">
        <v>193</v>
      </c>
      <c r="AU864" s="245" t="s">
        <v>86</v>
      </c>
      <c r="AV864" s="13" t="s">
        <v>86</v>
      </c>
      <c r="AW864" s="13" t="s">
        <v>37</v>
      </c>
      <c r="AX864" s="13" t="s">
        <v>76</v>
      </c>
      <c r="AY864" s="245" t="s">
        <v>182</v>
      </c>
    </row>
    <row r="865" s="13" customFormat="1">
      <c r="A865" s="13"/>
      <c r="B865" s="234"/>
      <c r="C865" s="235"/>
      <c r="D865" s="236" t="s">
        <v>193</v>
      </c>
      <c r="E865" s="237" t="s">
        <v>19</v>
      </c>
      <c r="F865" s="238" t="s">
        <v>1322</v>
      </c>
      <c r="G865" s="235"/>
      <c r="H865" s="239">
        <v>1.3240000000000001</v>
      </c>
      <c r="I865" s="240"/>
      <c r="J865" s="235"/>
      <c r="K865" s="235"/>
      <c r="L865" s="241"/>
      <c r="M865" s="242"/>
      <c r="N865" s="243"/>
      <c r="O865" s="243"/>
      <c r="P865" s="243"/>
      <c r="Q865" s="243"/>
      <c r="R865" s="243"/>
      <c r="S865" s="243"/>
      <c r="T865" s="244"/>
      <c r="U865" s="13"/>
      <c r="V865" s="13"/>
      <c r="W865" s="13"/>
      <c r="X865" s="13"/>
      <c r="Y865" s="13"/>
      <c r="Z865" s="13"/>
      <c r="AA865" s="13"/>
      <c r="AB865" s="13"/>
      <c r="AC865" s="13"/>
      <c r="AD865" s="13"/>
      <c r="AE865" s="13"/>
      <c r="AT865" s="245" t="s">
        <v>193</v>
      </c>
      <c r="AU865" s="245" t="s">
        <v>86</v>
      </c>
      <c r="AV865" s="13" t="s">
        <v>86</v>
      </c>
      <c r="AW865" s="13" t="s">
        <v>37</v>
      </c>
      <c r="AX865" s="13" t="s">
        <v>76</v>
      </c>
      <c r="AY865" s="245" t="s">
        <v>182</v>
      </c>
    </row>
    <row r="866" s="14" customFormat="1">
      <c r="A866" s="14"/>
      <c r="B866" s="246"/>
      <c r="C866" s="247"/>
      <c r="D866" s="236" t="s">
        <v>193</v>
      </c>
      <c r="E866" s="248" t="s">
        <v>19</v>
      </c>
      <c r="F866" s="249" t="s">
        <v>1315</v>
      </c>
      <c r="G866" s="247"/>
      <c r="H866" s="248" t="s">
        <v>19</v>
      </c>
      <c r="I866" s="250"/>
      <c r="J866" s="247"/>
      <c r="K866" s="247"/>
      <c r="L866" s="251"/>
      <c r="M866" s="252"/>
      <c r="N866" s="253"/>
      <c r="O866" s="253"/>
      <c r="P866" s="253"/>
      <c r="Q866" s="253"/>
      <c r="R866" s="253"/>
      <c r="S866" s="253"/>
      <c r="T866" s="254"/>
      <c r="U866" s="14"/>
      <c r="V866" s="14"/>
      <c r="W866" s="14"/>
      <c r="X866" s="14"/>
      <c r="Y866" s="14"/>
      <c r="Z866" s="14"/>
      <c r="AA866" s="14"/>
      <c r="AB866" s="14"/>
      <c r="AC866" s="14"/>
      <c r="AD866" s="14"/>
      <c r="AE866" s="14"/>
      <c r="AT866" s="255" t="s">
        <v>193</v>
      </c>
      <c r="AU866" s="255" t="s">
        <v>86</v>
      </c>
      <c r="AV866" s="14" t="s">
        <v>83</v>
      </c>
      <c r="AW866" s="14" t="s">
        <v>37</v>
      </c>
      <c r="AX866" s="14" t="s">
        <v>76</v>
      </c>
      <c r="AY866" s="255" t="s">
        <v>182</v>
      </c>
    </row>
    <row r="867" s="13" customFormat="1">
      <c r="A867" s="13"/>
      <c r="B867" s="234"/>
      <c r="C867" s="235"/>
      <c r="D867" s="236" t="s">
        <v>193</v>
      </c>
      <c r="E867" s="237" t="s">
        <v>19</v>
      </c>
      <c r="F867" s="238" t="s">
        <v>1299</v>
      </c>
      <c r="G867" s="235"/>
      <c r="H867" s="239">
        <v>5.6879999999999997</v>
      </c>
      <c r="I867" s="240"/>
      <c r="J867" s="235"/>
      <c r="K867" s="235"/>
      <c r="L867" s="241"/>
      <c r="M867" s="242"/>
      <c r="N867" s="243"/>
      <c r="O867" s="243"/>
      <c r="P867" s="243"/>
      <c r="Q867" s="243"/>
      <c r="R867" s="243"/>
      <c r="S867" s="243"/>
      <c r="T867" s="244"/>
      <c r="U867" s="13"/>
      <c r="V867" s="13"/>
      <c r="W867" s="13"/>
      <c r="X867" s="13"/>
      <c r="Y867" s="13"/>
      <c r="Z867" s="13"/>
      <c r="AA867" s="13"/>
      <c r="AB867" s="13"/>
      <c r="AC867" s="13"/>
      <c r="AD867" s="13"/>
      <c r="AE867" s="13"/>
      <c r="AT867" s="245" t="s">
        <v>193</v>
      </c>
      <c r="AU867" s="245" t="s">
        <v>86</v>
      </c>
      <c r="AV867" s="13" t="s">
        <v>86</v>
      </c>
      <c r="AW867" s="13" t="s">
        <v>37</v>
      </c>
      <c r="AX867" s="13" t="s">
        <v>76</v>
      </c>
      <c r="AY867" s="245" t="s">
        <v>182</v>
      </c>
    </row>
    <row r="868" s="15" customFormat="1">
      <c r="A868" s="15"/>
      <c r="B868" s="256"/>
      <c r="C868" s="257"/>
      <c r="D868" s="236" t="s">
        <v>193</v>
      </c>
      <c r="E868" s="258" t="s">
        <v>19</v>
      </c>
      <c r="F868" s="259" t="s">
        <v>202</v>
      </c>
      <c r="G868" s="257"/>
      <c r="H868" s="260">
        <v>8.2599999999999998</v>
      </c>
      <c r="I868" s="261"/>
      <c r="J868" s="257"/>
      <c r="K868" s="257"/>
      <c r="L868" s="262"/>
      <c r="M868" s="263"/>
      <c r="N868" s="264"/>
      <c r="O868" s="264"/>
      <c r="P868" s="264"/>
      <c r="Q868" s="264"/>
      <c r="R868" s="264"/>
      <c r="S868" s="264"/>
      <c r="T868" s="265"/>
      <c r="U868" s="15"/>
      <c r="V868" s="15"/>
      <c r="W868" s="15"/>
      <c r="X868" s="15"/>
      <c r="Y868" s="15"/>
      <c r="Z868" s="15"/>
      <c r="AA868" s="15"/>
      <c r="AB868" s="15"/>
      <c r="AC868" s="15"/>
      <c r="AD868" s="15"/>
      <c r="AE868" s="15"/>
      <c r="AT868" s="266" t="s">
        <v>193</v>
      </c>
      <c r="AU868" s="266" t="s">
        <v>86</v>
      </c>
      <c r="AV868" s="15" t="s">
        <v>189</v>
      </c>
      <c r="AW868" s="15" t="s">
        <v>37</v>
      </c>
      <c r="AX868" s="15" t="s">
        <v>83</v>
      </c>
      <c r="AY868" s="266" t="s">
        <v>182</v>
      </c>
    </row>
    <row r="869" s="2" customFormat="1" ht="16.5" customHeight="1">
      <c r="A869" s="42"/>
      <c r="B869" s="43"/>
      <c r="C869" s="216" t="s">
        <v>1371</v>
      </c>
      <c r="D869" s="216" t="s">
        <v>184</v>
      </c>
      <c r="E869" s="217" t="s">
        <v>1372</v>
      </c>
      <c r="F869" s="218" t="s">
        <v>1373</v>
      </c>
      <c r="G869" s="219" t="s">
        <v>187</v>
      </c>
      <c r="H869" s="220">
        <v>1062.2190000000001</v>
      </c>
      <c r="I869" s="221"/>
      <c r="J869" s="222">
        <f>ROUND(I869*H869,2)</f>
        <v>0</v>
      </c>
      <c r="K869" s="218" t="s">
        <v>188</v>
      </c>
      <c r="L869" s="48"/>
      <c r="M869" s="223" t="s">
        <v>19</v>
      </c>
      <c r="N869" s="224" t="s">
        <v>47</v>
      </c>
      <c r="O869" s="88"/>
      <c r="P869" s="225">
        <f>O869*H869</f>
        <v>0</v>
      </c>
      <c r="Q869" s="225">
        <v>0</v>
      </c>
      <c r="R869" s="225">
        <f>Q869*H869</f>
        <v>0</v>
      </c>
      <c r="S869" s="225">
        <v>0</v>
      </c>
      <c r="T869" s="226">
        <f>S869*H869</f>
        <v>0</v>
      </c>
      <c r="U869" s="42"/>
      <c r="V869" s="42"/>
      <c r="W869" s="42"/>
      <c r="X869" s="42"/>
      <c r="Y869" s="42"/>
      <c r="Z869" s="42"/>
      <c r="AA869" s="42"/>
      <c r="AB869" s="42"/>
      <c r="AC869" s="42"/>
      <c r="AD869" s="42"/>
      <c r="AE869" s="42"/>
      <c r="AR869" s="227" t="s">
        <v>189</v>
      </c>
      <c r="AT869" s="227" t="s">
        <v>184</v>
      </c>
      <c r="AU869" s="227" t="s">
        <v>86</v>
      </c>
      <c r="AY869" s="21" t="s">
        <v>182</v>
      </c>
      <c r="BE869" s="228">
        <f>IF(N869="základní",J869,0)</f>
        <v>0</v>
      </c>
      <c r="BF869" s="228">
        <f>IF(N869="snížená",J869,0)</f>
        <v>0</v>
      </c>
      <c r="BG869" s="228">
        <f>IF(N869="zákl. přenesená",J869,0)</f>
        <v>0</v>
      </c>
      <c r="BH869" s="228">
        <f>IF(N869="sníž. přenesená",J869,0)</f>
        <v>0</v>
      </c>
      <c r="BI869" s="228">
        <f>IF(N869="nulová",J869,0)</f>
        <v>0</v>
      </c>
      <c r="BJ869" s="21" t="s">
        <v>83</v>
      </c>
      <c r="BK869" s="228">
        <f>ROUND(I869*H869,2)</f>
        <v>0</v>
      </c>
      <c r="BL869" s="21" t="s">
        <v>189</v>
      </c>
      <c r="BM869" s="227" t="s">
        <v>1374</v>
      </c>
    </row>
    <row r="870" s="2" customFormat="1">
      <c r="A870" s="42"/>
      <c r="B870" s="43"/>
      <c r="C870" s="44"/>
      <c r="D870" s="229" t="s">
        <v>191</v>
      </c>
      <c r="E870" s="44"/>
      <c r="F870" s="230" t="s">
        <v>1375</v>
      </c>
      <c r="G870" s="44"/>
      <c r="H870" s="44"/>
      <c r="I870" s="231"/>
      <c r="J870" s="44"/>
      <c r="K870" s="44"/>
      <c r="L870" s="48"/>
      <c r="M870" s="232"/>
      <c r="N870" s="233"/>
      <c r="O870" s="88"/>
      <c r="P870" s="88"/>
      <c r="Q870" s="88"/>
      <c r="R870" s="88"/>
      <c r="S870" s="88"/>
      <c r="T870" s="89"/>
      <c r="U870" s="42"/>
      <c r="V870" s="42"/>
      <c r="W870" s="42"/>
      <c r="X870" s="42"/>
      <c r="Y870" s="42"/>
      <c r="Z870" s="42"/>
      <c r="AA870" s="42"/>
      <c r="AB870" s="42"/>
      <c r="AC870" s="42"/>
      <c r="AD870" s="42"/>
      <c r="AE870" s="42"/>
      <c r="AT870" s="21" t="s">
        <v>191</v>
      </c>
      <c r="AU870" s="21" t="s">
        <v>86</v>
      </c>
    </row>
    <row r="871" s="14" customFormat="1">
      <c r="A871" s="14"/>
      <c r="B871" s="246"/>
      <c r="C871" s="247"/>
      <c r="D871" s="236" t="s">
        <v>193</v>
      </c>
      <c r="E871" s="248" t="s">
        <v>19</v>
      </c>
      <c r="F871" s="249" t="s">
        <v>1293</v>
      </c>
      <c r="G871" s="247"/>
      <c r="H871" s="248" t="s">
        <v>19</v>
      </c>
      <c r="I871" s="250"/>
      <c r="J871" s="247"/>
      <c r="K871" s="247"/>
      <c r="L871" s="251"/>
      <c r="M871" s="252"/>
      <c r="N871" s="253"/>
      <c r="O871" s="253"/>
      <c r="P871" s="253"/>
      <c r="Q871" s="253"/>
      <c r="R871" s="253"/>
      <c r="S871" s="253"/>
      <c r="T871" s="254"/>
      <c r="U871" s="14"/>
      <c r="V871" s="14"/>
      <c r="W871" s="14"/>
      <c r="X871" s="14"/>
      <c r="Y871" s="14"/>
      <c r="Z871" s="14"/>
      <c r="AA871" s="14"/>
      <c r="AB871" s="14"/>
      <c r="AC871" s="14"/>
      <c r="AD871" s="14"/>
      <c r="AE871" s="14"/>
      <c r="AT871" s="255" t="s">
        <v>193</v>
      </c>
      <c r="AU871" s="255" t="s">
        <v>86</v>
      </c>
      <c r="AV871" s="14" t="s">
        <v>83</v>
      </c>
      <c r="AW871" s="14" t="s">
        <v>37</v>
      </c>
      <c r="AX871" s="14" t="s">
        <v>76</v>
      </c>
      <c r="AY871" s="255" t="s">
        <v>182</v>
      </c>
    </row>
    <row r="872" s="13" customFormat="1">
      <c r="A872" s="13"/>
      <c r="B872" s="234"/>
      <c r="C872" s="235"/>
      <c r="D872" s="236" t="s">
        <v>193</v>
      </c>
      <c r="E872" s="237" t="s">
        <v>19</v>
      </c>
      <c r="F872" s="238" t="s">
        <v>1376</v>
      </c>
      <c r="G872" s="235"/>
      <c r="H872" s="239">
        <v>82.125</v>
      </c>
      <c r="I872" s="240"/>
      <c r="J872" s="235"/>
      <c r="K872" s="235"/>
      <c r="L872" s="241"/>
      <c r="M872" s="242"/>
      <c r="N872" s="243"/>
      <c r="O872" s="243"/>
      <c r="P872" s="243"/>
      <c r="Q872" s="243"/>
      <c r="R872" s="243"/>
      <c r="S872" s="243"/>
      <c r="T872" s="244"/>
      <c r="U872" s="13"/>
      <c r="V872" s="13"/>
      <c r="W872" s="13"/>
      <c r="X872" s="13"/>
      <c r="Y872" s="13"/>
      <c r="Z872" s="13"/>
      <c r="AA872" s="13"/>
      <c r="AB872" s="13"/>
      <c r="AC872" s="13"/>
      <c r="AD872" s="13"/>
      <c r="AE872" s="13"/>
      <c r="AT872" s="245" t="s">
        <v>193</v>
      </c>
      <c r="AU872" s="245" t="s">
        <v>86</v>
      </c>
      <c r="AV872" s="13" t="s">
        <v>86</v>
      </c>
      <c r="AW872" s="13" t="s">
        <v>37</v>
      </c>
      <c r="AX872" s="13" t="s">
        <v>76</v>
      </c>
      <c r="AY872" s="245" t="s">
        <v>182</v>
      </c>
    </row>
    <row r="873" s="13" customFormat="1">
      <c r="A873" s="13"/>
      <c r="B873" s="234"/>
      <c r="C873" s="235"/>
      <c r="D873" s="236" t="s">
        <v>193</v>
      </c>
      <c r="E873" s="237" t="s">
        <v>19</v>
      </c>
      <c r="F873" s="238" t="s">
        <v>1377</v>
      </c>
      <c r="G873" s="235"/>
      <c r="H873" s="239">
        <v>5.298</v>
      </c>
      <c r="I873" s="240"/>
      <c r="J873" s="235"/>
      <c r="K873" s="235"/>
      <c r="L873" s="241"/>
      <c r="M873" s="242"/>
      <c r="N873" s="243"/>
      <c r="O873" s="243"/>
      <c r="P873" s="243"/>
      <c r="Q873" s="243"/>
      <c r="R873" s="243"/>
      <c r="S873" s="243"/>
      <c r="T873" s="244"/>
      <c r="U873" s="13"/>
      <c r="V873" s="13"/>
      <c r="W873" s="13"/>
      <c r="X873" s="13"/>
      <c r="Y873" s="13"/>
      <c r="Z873" s="13"/>
      <c r="AA873" s="13"/>
      <c r="AB873" s="13"/>
      <c r="AC873" s="13"/>
      <c r="AD873" s="13"/>
      <c r="AE873" s="13"/>
      <c r="AT873" s="245" t="s">
        <v>193</v>
      </c>
      <c r="AU873" s="245" t="s">
        <v>86</v>
      </c>
      <c r="AV873" s="13" t="s">
        <v>86</v>
      </c>
      <c r="AW873" s="13" t="s">
        <v>37</v>
      </c>
      <c r="AX873" s="13" t="s">
        <v>76</v>
      </c>
      <c r="AY873" s="245" t="s">
        <v>182</v>
      </c>
    </row>
    <row r="874" s="14" customFormat="1">
      <c r="A874" s="14"/>
      <c r="B874" s="246"/>
      <c r="C874" s="247"/>
      <c r="D874" s="236" t="s">
        <v>193</v>
      </c>
      <c r="E874" s="248" t="s">
        <v>19</v>
      </c>
      <c r="F874" s="249" t="s">
        <v>1296</v>
      </c>
      <c r="G874" s="247"/>
      <c r="H874" s="248" t="s">
        <v>19</v>
      </c>
      <c r="I874" s="250"/>
      <c r="J874" s="247"/>
      <c r="K874" s="247"/>
      <c r="L874" s="251"/>
      <c r="M874" s="252"/>
      <c r="N874" s="253"/>
      <c r="O874" s="253"/>
      <c r="P874" s="253"/>
      <c r="Q874" s="253"/>
      <c r="R874" s="253"/>
      <c r="S874" s="253"/>
      <c r="T874" s="254"/>
      <c r="U874" s="14"/>
      <c r="V874" s="14"/>
      <c r="W874" s="14"/>
      <c r="X874" s="14"/>
      <c r="Y874" s="14"/>
      <c r="Z874" s="14"/>
      <c r="AA874" s="14"/>
      <c r="AB874" s="14"/>
      <c r="AC874" s="14"/>
      <c r="AD874" s="14"/>
      <c r="AE874" s="14"/>
      <c r="AT874" s="255" t="s">
        <v>193</v>
      </c>
      <c r="AU874" s="255" t="s">
        <v>86</v>
      </c>
      <c r="AV874" s="14" t="s">
        <v>83</v>
      </c>
      <c r="AW874" s="14" t="s">
        <v>37</v>
      </c>
      <c r="AX874" s="14" t="s">
        <v>76</v>
      </c>
      <c r="AY874" s="255" t="s">
        <v>182</v>
      </c>
    </row>
    <row r="875" s="14" customFormat="1">
      <c r="A875" s="14"/>
      <c r="B875" s="246"/>
      <c r="C875" s="247"/>
      <c r="D875" s="236" t="s">
        <v>193</v>
      </c>
      <c r="E875" s="248" t="s">
        <v>19</v>
      </c>
      <c r="F875" s="249" t="s">
        <v>1378</v>
      </c>
      <c r="G875" s="247"/>
      <c r="H875" s="248" t="s">
        <v>19</v>
      </c>
      <c r="I875" s="250"/>
      <c r="J875" s="247"/>
      <c r="K875" s="247"/>
      <c r="L875" s="251"/>
      <c r="M875" s="252"/>
      <c r="N875" s="253"/>
      <c r="O875" s="253"/>
      <c r="P875" s="253"/>
      <c r="Q875" s="253"/>
      <c r="R875" s="253"/>
      <c r="S875" s="253"/>
      <c r="T875" s="254"/>
      <c r="U875" s="14"/>
      <c r="V875" s="14"/>
      <c r="W875" s="14"/>
      <c r="X875" s="14"/>
      <c r="Y875" s="14"/>
      <c r="Z875" s="14"/>
      <c r="AA875" s="14"/>
      <c r="AB875" s="14"/>
      <c r="AC875" s="14"/>
      <c r="AD875" s="14"/>
      <c r="AE875" s="14"/>
      <c r="AT875" s="255" t="s">
        <v>193</v>
      </c>
      <c r="AU875" s="255" t="s">
        <v>86</v>
      </c>
      <c r="AV875" s="14" t="s">
        <v>83</v>
      </c>
      <c r="AW875" s="14" t="s">
        <v>37</v>
      </c>
      <c r="AX875" s="14" t="s">
        <v>76</v>
      </c>
      <c r="AY875" s="255" t="s">
        <v>182</v>
      </c>
    </row>
    <row r="876" s="13" customFormat="1">
      <c r="A876" s="13"/>
      <c r="B876" s="234"/>
      <c r="C876" s="235"/>
      <c r="D876" s="236" t="s">
        <v>193</v>
      </c>
      <c r="E876" s="237" t="s">
        <v>19</v>
      </c>
      <c r="F876" s="238" t="s">
        <v>1379</v>
      </c>
      <c r="G876" s="235"/>
      <c r="H876" s="239">
        <v>327.40800000000002</v>
      </c>
      <c r="I876" s="240"/>
      <c r="J876" s="235"/>
      <c r="K876" s="235"/>
      <c r="L876" s="241"/>
      <c r="M876" s="242"/>
      <c r="N876" s="243"/>
      <c r="O876" s="243"/>
      <c r="P876" s="243"/>
      <c r="Q876" s="243"/>
      <c r="R876" s="243"/>
      <c r="S876" s="243"/>
      <c r="T876" s="244"/>
      <c r="U876" s="13"/>
      <c r="V876" s="13"/>
      <c r="W876" s="13"/>
      <c r="X876" s="13"/>
      <c r="Y876" s="13"/>
      <c r="Z876" s="13"/>
      <c r="AA876" s="13"/>
      <c r="AB876" s="13"/>
      <c r="AC876" s="13"/>
      <c r="AD876" s="13"/>
      <c r="AE876" s="13"/>
      <c r="AT876" s="245" t="s">
        <v>193</v>
      </c>
      <c r="AU876" s="245" t="s">
        <v>86</v>
      </c>
      <c r="AV876" s="13" t="s">
        <v>86</v>
      </c>
      <c r="AW876" s="13" t="s">
        <v>37</v>
      </c>
      <c r="AX876" s="13" t="s">
        <v>76</v>
      </c>
      <c r="AY876" s="245" t="s">
        <v>182</v>
      </c>
    </row>
    <row r="877" s="13" customFormat="1">
      <c r="A877" s="13"/>
      <c r="B877" s="234"/>
      <c r="C877" s="235"/>
      <c r="D877" s="236" t="s">
        <v>193</v>
      </c>
      <c r="E877" s="237" t="s">
        <v>19</v>
      </c>
      <c r="F877" s="238" t="s">
        <v>1380</v>
      </c>
      <c r="G877" s="235"/>
      <c r="H877" s="239">
        <v>14.220000000000001</v>
      </c>
      <c r="I877" s="240"/>
      <c r="J877" s="235"/>
      <c r="K877" s="235"/>
      <c r="L877" s="241"/>
      <c r="M877" s="242"/>
      <c r="N877" s="243"/>
      <c r="O877" s="243"/>
      <c r="P877" s="243"/>
      <c r="Q877" s="243"/>
      <c r="R877" s="243"/>
      <c r="S877" s="243"/>
      <c r="T877" s="244"/>
      <c r="U877" s="13"/>
      <c r="V877" s="13"/>
      <c r="W877" s="13"/>
      <c r="X877" s="13"/>
      <c r="Y877" s="13"/>
      <c r="Z877" s="13"/>
      <c r="AA877" s="13"/>
      <c r="AB877" s="13"/>
      <c r="AC877" s="13"/>
      <c r="AD877" s="13"/>
      <c r="AE877" s="13"/>
      <c r="AT877" s="245" t="s">
        <v>193</v>
      </c>
      <c r="AU877" s="245" t="s">
        <v>86</v>
      </c>
      <c r="AV877" s="13" t="s">
        <v>86</v>
      </c>
      <c r="AW877" s="13" t="s">
        <v>37</v>
      </c>
      <c r="AX877" s="13" t="s">
        <v>76</v>
      </c>
      <c r="AY877" s="245" t="s">
        <v>182</v>
      </c>
    </row>
    <row r="878" s="13" customFormat="1">
      <c r="A878" s="13"/>
      <c r="B878" s="234"/>
      <c r="C878" s="235"/>
      <c r="D878" s="236" t="s">
        <v>193</v>
      </c>
      <c r="E878" s="237" t="s">
        <v>19</v>
      </c>
      <c r="F878" s="238" t="s">
        <v>1381</v>
      </c>
      <c r="G878" s="235"/>
      <c r="H878" s="239">
        <v>45.359999999999999</v>
      </c>
      <c r="I878" s="240"/>
      <c r="J878" s="235"/>
      <c r="K878" s="235"/>
      <c r="L878" s="241"/>
      <c r="M878" s="242"/>
      <c r="N878" s="243"/>
      <c r="O878" s="243"/>
      <c r="P878" s="243"/>
      <c r="Q878" s="243"/>
      <c r="R878" s="243"/>
      <c r="S878" s="243"/>
      <c r="T878" s="244"/>
      <c r="U878" s="13"/>
      <c r="V878" s="13"/>
      <c r="W878" s="13"/>
      <c r="X878" s="13"/>
      <c r="Y878" s="13"/>
      <c r="Z878" s="13"/>
      <c r="AA878" s="13"/>
      <c r="AB878" s="13"/>
      <c r="AC878" s="13"/>
      <c r="AD878" s="13"/>
      <c r="AE878" s="13"/>
      <c r="AT878" s="245" t="s">
        <v>193</v>
      </c>
      <c r="AU878" s="245" t="s">
        <v>86</v>
      </c>
      <c r="AV878" s="13" t="s">
        <v>86</v>
      </c>
      <c r="AW878" s="13" t="s">
        <v>37</v>
      </c>
      <c r="AX878" s="13" t="s">
        <v>76</v>
      </c>
      <c r="AY878" s="245" t="s">
        <v>182</v>
      </c>
    </row>
    <row r="879" s="13" customFormat="1">
      <c r="A879" s="13"/>
      <c r="B879" s="234"/>
      <c r="C879" s="235"/>
      <c r="D879" s="236" t="s">
        <v>193</v>
      </c>
      <c r="E879" s="237" t="s">
        <v>19</v>
      </c>
      <c r="F879" s="238" t="s">
        <v>1382</v>
      </c>
      <c r="G879" s="235"/>
      <c r="H879" s="239">
        <v>153.21799999999999</v>
      </c>
      <c r="I879" s="240"/>
      <c r="J879" s="235"/>
      <c r="K879" s="235"/>
      <c r="L879" s="241"/>
      <c r="M879" s="242"/>
      <c r="N879" s="243"/>
      <c r="O879" s="243"/>
      <c r="P879" s="243"/>
      <c r="Q879" s="243"/>
      <c r="R879" s="243"/>
      <c r="S879" s="243"/>
      <c r="T879" s="244"/>
      <c r="U879" s="13"/>
      <c r="V879" s="13"/>
      <c r="W879" s="13"/>
      <c r="X879" s="13"/>
      <c r="Y879" s="13"/>
      <c r="Z879" s="13"/>
      <c r="AA879" s="13"/>
      <c r="AB879" s="13"/>
      <c r="AC879" s="13"/>
      <c r="AD879" s="13"/>
      <c r="AE879" s="13"/>
      <c r="AT879" s="245" t="s">
        <v>193</v>
      </c>
      <c r="AU879" s="245" t="s">
        <v>86</v>
      </c>
      <c r="AV879" s="13" t="s">
        <v>86</v>
      </c>
      <c r="AW879" s="13" t="s">
        <v>37</v>
      </c>
      <c r="AX879" s="13" t="s">
        <v>76</v>
      </c>
      <c r="AY879" s="245" t="s">
        <v>182</v>
      </c>
    </row>
    <row r="880" s="13" customFormat="1">
      <c r="A880" s="13"/>
      <c r="B880" s="234"/>
      <c r="C880" s="235"/>
      <c r="D880" s="236" t="s">
        <v>193</v>
      </c>
      <c r="E880" s="237" t="s">
        <v>19</v>
      </c>
      <c r="F880" s="238" t="s">
        <v>1383</v>
      </c>
      <c r="G880" s="235"/>
      <c r="H880" s="239">
        <v>406.19</v>
      </c>
      <c r="I880" s="240"/>
      <c r="J880" s="235"/>
      <c r="K880" s="235"/>
      <c r="L880" s="241"/>
      <c r="M880" s="242"/>
      <c r="N880" s="243"/>
      <c r="O880" s="243"/>
      <c r="P880" s="243"/>
      <c r="Q880" s="243"/>
      <c r="R880" s="243"/>
      <c r="S880" s="243"/>
      <c r="T880" s="244"/>
      <c r="U880" s="13"/>
      <c r="V880" s="13"/>
      <c r="W880" s="13"/>
      <c r="X880" s="13"/>
      <c r="Y880" s="13"/>
      <c r="Z880" s="13"/>
      <c r="AA880" s="13"/>
      <c r="AB880" s="13"/>
      <c r="AC880" s="13"/>
      <c r="AD880" s="13"/>
      <c r="AE880" s="13"/>
      <c r="AT880" s="245" t="s">
        <v>193</v>
      </c>
      <c r="AU880" s="245" t="s">
        <v>86</v>
      </c>
      <c r="AV880" s="13" t="s">
        <v>86</v>
      </c>
      <c r="AW880" s="13" t="s">
        <v>37</v>
      </c>
      <c r="AX880" s="13" t="s">
        <v>76</v>
      </c>
      <c r="AY880" s="245" t="s">
        <v>182</v>
      </c>
    </row>
    <row r="881" s="13" customFormat="1">
      <c r="A881" s="13"/>
      <c r="B881" s="234"/>
      <c r="C881" s="235"/>
      <c r="D881" s="236" t="s">
        <v>193</v>
      </c>
      <c r="E881" s="237" t="s">
        <v>19</v>
      </c>
      <c r="F881" s="238" t="s">
        <v>1384</v>
      </c>
      <c r="G881" s="235"/>
      <c r="H881" s="239">
        <v>28.399999999999999</v>
      </c>
      <c r="I881" s="240"/>
      <c r="J881" s="235"/>
      <c r="K881" s="235"/>
      <c r="L881" s="241"/>
      <c r="M881" s="242"/>
      <c r="N881" s="243"/>
      <c r="O881" s="243"/>
      <c r="P881" s="243"/>
      <c r="Q881" s="243"/>
      <c r="R881" s="243"/>
      <c r="S881" s="243"/>
      <c r="T881" s="244"/>
      <c r="U881" s="13"/>
      <c r="V881" s="13"/>
      <c r="W881" s="13"/>
      <c r="X881" s="13"/>
      <c r="Y881" s="13"/>
      <c r="Z881" s="13"/>
      <c r="AA881" s="13"/>
      <c r="AB881" s="13"/>
      <c r="AC881" s="13"/>
      <c r="AD881" s="13"/>
      <c r="AE881" s="13"/>
      <c r="AT881" s="245" t="s">
        <v>193</v>
      </c>
      <c r="AU881" s="245" t="s">
        <v>86</v>
      </c>
      <c r="AV881" s="13" t="s">
        <v>86</v>
      </c>
      <c r="AW881" s="13" t="s">
        <v>37</v>
      </c>
      <c r="AX881" s="13" t="s">
        <v>76</v>
      </c>
      <c r="AY881" s="245" t="s">
        <v>182</v>
      </c>
    </row>
    <row r="882" s="15" customFormat="1">
      <c r="A882" s="15"/>
      <c r="B882" s="256"/>
      <c r="C882" s="257"/>
      <c r="D882" s="236" t="s">
        <v>193</v>
      </c>
      <c r="E882" s="258" t="s">
        <v>19</v>
      </c>
      <c r="F882" s="259" t="s">
        <v>202</v>
      </c>
      <c r="G882" s="257"/>
      <c r="H882" s="260">
        <v>1062.2190000000001</v>
      </c>
      <c r="I882" s="261"/>
      <c r="J882" s="257"/>
      <c r="K882" s="257"/>
      <c r="L882" s="262"/>
      <c r="M882" s="263"/>
      <c r="N882" s="264"/>
      <c r="O882" s="264"/>
      <c r="P882" s="264"/>
      <c r="Q882" s="264"/>
      <c r="R882" s="264"/>
      <c r="S882" s="264"/>
      <c r="T882" s="265"/>
      <c r="U882" s="15"/>
      <c r="V882" s="15"/>
      <c r="W882" s="15"/>
      <c r="X882" s="15"/>
      <c r="Y882" s="15"/>
      <c r="Z882" s="15"/>
      <c r="AA882" s="15"/>
      <c r="AB882" s="15"/>
      <c r="AC882" s="15"/>
      <c r="AD882" s="15"/>
      <c r="AE882" s="15"/>
      <c r="AT882" s="266" t="s">
        <v>193</v>
      </c>
      <c r="AU882" s="266" t="s">
        <v>86</v>
      </c>
      <c r="AV882" s="15" t="s">
        <v>189</v>
      </c>
      <c r="AW882" s="15" t="s">
        <v>37</v>
      </c>
      <c r="AX882" s="15" t="s">
        <v>83</v>
      </c>
      <c r="AY882" s="266" t="s">
        <v>182</v>
      </c>
    </row>
    <row r="883" s="14" customFormat="1">
      <c r="A883" s="14"/>
      <c r="B883" s="246"/>
      <c r="C883" s="247"/>
      <c r="D883" s="236" t="s">
        <v>193</v>
      </c>
      <c r="E883" s="248" t="s">
        <v>19</v>
      </c>
      <c r="F883" s="249" t="s">
        <v>242</v>
      </c>
      <c r="G883" s="247"/>
      <c r="H883" s="248" t="s">
        <v>19</v>
      </c>
      <c r="I883" s="250"/>
      <c r="J883" s="247"/>
      <c r="K883" s="247"/>
      <c r="L883" s="251"/>
      <c r="M883" s="252"/>
      <c r="N883" s="253"/>
      <c r="O883" s="253"/>
      <c r="P883" s="253"/>
      <c r="Q883" s="253"/>
      <c r="R883" s="253"/>
      <c r="S883" s="253"/>
      <c r="T883" s="254"/>
      <c r="U883" s="14"/>
      <c r="V883" s="14"/>
      <c r="W883" s="14"/>
      <c r="X883" s="14"/>
      <c r="Y883" s="14"/>
      <c r="Z883" s="14"/>
      <c r="AA883" s="14"/>
      <c r="AB883" s="14"/>
      <c r="AC883" s="14"/>
      <c r="AD883" s="14"/>
      <c r="AE883" s="14"/>
      <c r="AT883" s="255" t="s">
        <v>193</v>
      </c>
      <c r="AU883" s="255" t="s">
        <v>86</v>
      </c>
      <c r="AV883" s="14" t="s">
        <v>83</v>
      </c>
      <c r="AW883" s="14" t="s">
        <v>37</v>
      </c>
      <c r="AX883" s="14" t="s">
        <v>76</v>
      </c>
      <c r="AY883" s="255" t="s">
        <v>182</v>
      </c>
    </row>
    <row r="884" s="2" customFormat="1" ht="16.5" customHeight="1">
      <c r="A884" s="42"/>
      <c r="B884" s="43"/>
      <c r="C884" s="216" t="s">
        <v>1385</v>
      </c>
      <c r="D884" s="216" t="s">
        <v>184</v>
      </c>
      <c r="E884" s="217" t="s">
        <v>1386</v>
      </c>
      <c r="F884" s="218" t="s">
        <v>1387</v>
      </c>
      <c r="G884" s="219" t="s">
        <v>187</v>
      </c>
      <c r="H884" s="220">
        <v>148.75899999999999</v>
      </c>
      <c r="I884" s="221"/>
      <c r="J884" s="222">
        <f>ROUND(I884*H884,2)</f>
        <v>0</v>
      </c>
      <c r="K884" s="218" t="s">
        <v>188</v>
      </c>
      <c r="L884" s="48"/>
      <c r="M884" s="223" t="s">
        <v>19</v>
      </c>
      <c r="N884" s="224" t="s">
        <v>47</v>
      </c>
      <c r="O884" s="88"/>
      <c r="P884" s="225">
        <f>O884*H884</f>
        <v>0</v>
      </c>
      <c r="Q884" s="225">
        <v>0.0050600000000000003</v>
      </c>
      <c r="R884" s="225">
        <f>Q884*H884</f>
        <v>0.75272053999999999</v>
      </c>
      <c r="S884" s="225">
        <v>0.0050000000000000001</v>
      </c>
      <c r="T884" s="226">
        <f>S884*H884</f>
        <v>0.74379499999999998</v>
      </c>
      <c r="U884" s="42"/>
      <c r="V884" s="42"/>
      <c r="W884" s="42"/>
      <c r="X884" s="42"/>
      <c r="Y884" s="42"/>
      <c r="Z884" s="42"/>
      <c r="AA884" s="42"/>
      <c r="AB884" s="42"/>
      <c r="AC884" s="42"/>
      <c r="AD884" s="42"/>
      <c r="AE884" s="42"/>
      <c r="AR884" s="227" t="s">
        <v>189</v>
      </c>
      <c r="AT884" s="227" t="s">
        <v>184</v>
      </c>
      <c r="AU884" s="227" t="s">
        <v>86</v>
      </c>
      <c r="AY884" s="21" t="s">
        <v>182</v>
      </c>
      <c r="BE884" s="228">
        <f>IF(N884="základní",J884,0)</f>
        <v>0</v>
      </c>
      <c r="BF884" s="228">
        <f>IF(N884="snížená",J884,0)</f>
        <v>0</v>
      </c>
      <c r="BG884" s="228">
        <f>IF(N884="zákl. přenesená",J884,0)</f>
        <v>0</v>
      </c>
      <c r="BH884" s="228">
        <f>IF(N884="sníž. přenesená",J884,0)</f>
        <v>0</v>
      </c>
      <c r="BI884" s="228">
        <f>IF(N884="nulová",J884,0)</f>
        <v>0</v>
      </c>
      <c r="BJ884" s="21" t="s">
        <v>83</v>
      </c>
      <c r="BK884" s="228">
        <f>ROUND(I884*H884,2)</f>
        <v>0</v>
      </c>
      <c r="BL884" s="21" t="s">
        <v>189</v>
      </c>
      <c r="BM884" s="227" t="s">
        <v>1388</v>
      </c>
    </row>
    <row r="885" s="2" customFormat="1">
      <c r="A885" s="42"/>
      <c r="B885" s="43"/>
      <c r="C885" s="44"/>
      <c r="D885" s="229" t="s">
        <v>191</v>
      </c>
      <c r="E885" s="44"/>
      <c r="F885" s="230" t="s">
        <v>1389</v>
      </c>
      <c r="G885" s="44"/>
      <c r="H885" s="44"/>
      <c r="I885" s="231"/>
      <c r="J885" s="44"/>
      <c r="K885" s="44"/>
      <c r="L885" s="48"/>
      <c r="M885" s="232"/>
      <c r="N885" s="233"/>
      <c r="O885" s="88"/>
      <c r="P885" s="88"/>
      <c r="Q885" s="88"/>
      <c r="R885" s="88"/>
      <c r="S885" s="88"/>
      <c r="T885" s="89"/>
      <c r="U885" s="42"/>
      <c r="V885" s="42"/>
      <c r="W885" s="42"/>
      <c r="X885" s="42"/>
      <c r="Y885" s="42"/>
      <c r="Z885" s="42"/>
      <c r="AA885" s="42"/>
      <c r="AB885" s="42"/>
      <c r="AC885" s="42"/>
      <c r="AD885" s="42"/>
      <c r="AE885" s="42"/>
      <c r="AT885" s="21" t="s">
        <v>191</v>
      </c>
      <c r="AU885" s="21" t="s">
        <v>86</v>
      </c>
    </row>
    <row r="886" s="13" customFormat="1">
      <c r="A886" s="13"/>
      <c r="B886" s="234"/>
      <c r="C886" s="235"/>
      <c r="D886" s="236" t="s">
        <v>193</v>
      </c>
      <c r="E886" s="237" t="s">
        <v>19</v>
      </c>
      <c r="F886" s="238" t="s">
        <v>1283</v>
      </c>
      <c r="G886" s="235"/>
      <c r="H886" s="239">
        <v>32.662999999999997</v>
      </c>
      <c r="I886" s="240"/>
      <c r="J886" s="235"/>
      <c r="K886" s="235"/>
      <c r="L886" s="241"/>
      <c r="M886" s="242"/>
      <c r="N886" s="243"/>
      <c r="O886" s="243"/>
      <c r="P886" s="243"/>
      <c r="Q886" s="243"/>
      <c r="R886" s="243"/>
      <c r="S886" s="243"/>
      <c r="T886" s="244"/>
      <c r="U886" s="13"/>
      <c r="V886" s="13"/>
      <c r="W886" s="13"/>
      <c r="X886" s="13"/>
      <c r="Y886" s="13"/>
      <c r="Z886" s="13"/>
      <c r="AA886" s="13"/>
      <c r="AB886" s="13"/>
      <c r="AC886" s="13"/>
      <c r="AD886" s="13"/>
      <c r="AE886" s="13"/>
      <c r="AT886" s="245" t="s">
        <v>193</v>
      </c>
      <c r="AU886" s="245" t="s">
        <v>86</v>
      </c>
      <c r="AV886" s="13" t="s">
        <v>86</v>
      </c>
      <c r="AW886" s="13" t="s">
        <v>37</v>
      </c>
      <c r="AX886" s="13" t="s">
        <v>76</v>
      </c>
      <c r="AY886" s="245" t="s">
        <v>182</v>
      </c>
    </row>
    <row r="887" s="14" customFormat="1">
      <c r="A887" s="14"/>
      <c r="B887" s="246"/>
      <c r="C887" s="247"/>
      <c r="D887" s="236" t="s">
        <v>193</v>
      </c>
      <c r="E887" s="248" t="s">
        <v>19</v>
      </c>
      <c r="F887" s="249" t="s">
        <v>1284</v>
      </c>
      <c r="G887" s="247"/>
      <c r="H887" s="248" t="s">
        <v>19</v>
      </c>
      <c r="I887" s="250"/>
      <c r="J887" s="247"/>
      <c r="K887" s="247"/>
      <c r="L887" s="251"/>
      <c r="M887" s="252"/>
      <c r="N887" s="253"/>
      <c r="O887" s="253"/>
      <c r="P887" s="253"/>
      <c r="Q887" s="253"/>
      <c r="R887" s="253"/>
      <c r="S887" s="253"/>
      <c r="T887" s="254"/>
      <c r="U887" s="14"/>
      <c r="V887" s="14"/>
      <c r="W887" s="14"/>
      <c r="X887" s="14"/>
      <c r="Y887" s="14"/>
      <c r="Z887" s="14"/>
      <c r="AA887" s="14"/>
      <c r="AB887" s="14"/>
      <c r="AC887" s="14"/>
      <c r="AD887" s="14"/>
      <c r="AE887" s="14"/>
      <c r="AT887" s="255" t="s">
        <v>193</v>
      </c>
      <c r="AU887" s="255" t="s">
        <v>86</v>
      </c>
      <c r="AV887" s="14" t="s">
        <v>83</v>
      </c>
      <c r="AW887" s="14" t="s">
        <v>37</v>
      </c>
      <c r="AX887" s="14" t="s">
        <v>76</v>
      </c>
      <c r="AY887" s="255" t="s">
        <v>182</v>
      </c>
    </row>
    <row r="888" s="13" customFormat="1">
      <c r="A888" s="13"/>
      <c r="B888" s="234"/>
      <c r="C888" s="235"/>
      <c r="D888" s="236" t="s">
        <v>193</v>
      </c>
      <c r="E888" s="237" t="s">
        <v>19</v>
      </c>
      <c r="F888" s="238" t="s">
        <v>1285</v>
      </c>
      <c r="G888" s="235"/>
      <c r="H888" s="239">
        <v>98.221999999999994</v>
      </c>
      <c r="I888" s="240"/>
      <c r="J888" s="235"/>
      <c r="K888" s="235"/>
      <c r="L888" s="241"/>
      <c r="M888" s="242"/>
      <c r="N888" s="243"/>
      <c r="O888" s="243"/>
      <c r="P888" s="243"/>
      <c r="Q888" s="243"/>
      <c r="R888" s="243"/>
      <c r="S888" s="243"/>
      <c r="T888" s="244"/>
      <c r="U888" s="13"/>
      <c r="V888" s="13"/>
      <c r="W888" s="13"/>
      <c r="X888" s="13"/>
      <c r="Y888" s="13"/>
      <c r="Z888" s="13"/>
      <c r="AA888" s="13"/>
      <c r="AB888" s="13"/>
      <c r="AC888" s="13"/>
      <c r="AD888" s="13"/>
      <c r="AE888" s="13"/>
      <c r="AT888" s="245" t="s">
        <v>193</v>
      </c>
      <c r="AU888" s="245" t="s">
        <v>86</v>
      </c>
      <c r="AV888" s="13" t="s">
        <v>86</v>
      </c>
      <c r="AW888" s="13" t="s">
        <v>37</v>
      </c>
      <c r="AX888" s="13" t="s">
        <v>76</v>
      </c>
      <c r="AY888" s="245" t="s">
        <v>182</v>
      </c>
    </row>
    <row r="889" s="13" customFormat="1">
      <c r="A889" s="13"/>
      <c r="B889" s="234"/>
      <c r="C889" s="235"/>
      <c r="D889" s="236" t="s">
        <v>193</v>
      </c>
      <c r="E889" s="237" t="s">
        <v>19</v>
      </c>
      <c r="F889" s="238" t="s">
        <v>1286</v>
      </c>
      <c r="G889" s="235"/>
      <c r="H889" s="239">
        <v>4.266</v>
      </c>
      <c r="I889" s="240"/>
      <c r="J889" s="235"/>
      <c r="K889" s="235"/>
      <c r="L889" s="241"/>
      <c r="M889" s="242"/>
      <c r="N889" s="243"/>
      <c r="O889" s="243"/>
      <c r="P889" s="243"/>
      <c r="Q889" s="243"/>
      <c r="R889" s="243"/>
      <c r="S889" s="243"/>
      <c r="T889" s="244"/>
      <c r="U889" s="13"/>
      <c r="V889" s="13"/>
      <c r="W889" s="13"/>
      <c r="X889" s="13"/>
      <c r="Y889" s="13"/>
      <c r="Z889" s="13"/>
      <c r="AA889" s="13"/>
      <c r="AB889" s="13"/>
      <c r="AC889" s="13"/>
      <c r="AD889" s="13"/>
      <c r="AE889" s="13"/>
      <c r="AT889" s="245" t="s">
        <v>193</v>
      </c>
      <c r="AU889" s="245" t="s">
        <v>86</v>
      </c>
      <c r="AV889" s="13" t="s">
        <v>86</v>
      </c>
      <c r="AW889" s="13" t="s">
        <v>37</v>
      </c>
      <c r="AX889" s="13" t="s">
        <v>76</v>
      </c>
      <c r="AY889" s="245" t="s">
        <v>182</v>
      </c>
    </row>
    <row r="890" s="13" customFormat="1">
      <c r="A890" s="13"/>
      <c r="B890" s="234"/>
      <c r="C890" s="235"/>
      <c r="D890" s="236" t="s">
        <v>193</v>
      </c>
      <c r="E890" s="237" t="s">
        <v>19</v>
      </c>
      <c r="F890" s="238" t="s">
        <v>1287</v>
      </c>
      <c r="G890" s="235"/>
      <c r="H890" s="239">
        <v>13.608000000000001</v>
      </c>
      <c r="I890" s="240"/>
      <c r="J890" s="235"/>
      <c r="K890" s="235"/>
      <c r="L890" s="241"/>
      <c r="M890" s="242"/>
      <c r="N890" s="243"/>
      <c r="O890" s="243"/>
      <c r="P890" s="243"/>
      <c r="Q890" s="243"/>
      <c r="R890" s="243"/>
      <c r="S890" s="243"/>
      <c r="T890" s="244"/>
      <c r="U890" s="13"/>
      <c r="V890" s="13"/>
      <c r="W890" s="13"/>
      <c r="X890" s="13"/>
      <c r="Y890" s="13"/>
      <c r="Z890" s="13"/>
      <c r="AA890" s="13"/>
      <c r="AB890" s="13"/>
      <c r="AC890" s="13"/>
      <c r="AD890" s="13"/>
      <c r="AE890" s="13"/>
      <c r="AT890" s="245" t="s">
        <v>193</v>
      </c>
      <c r="AU890" s="245" t="s">
        <v>86</v>
      </c>
      <c r="AV890" s="13" t="s">
        <v>86</v>
      </c>
      <c r="AW890" s="13" t="s">
        <v>37</v>
      </c>
      <c r="AX890" s="13" t="s">
        <v>76</v>
      </c>
      <c r="AY890" s="245" t="s">
        <v>182</v>
      </c>
    </row>
    <row r="891" s="15" customFormat="1">
      <c r="A891" s="15"/>
      <c r="B891" s="256"/>
      <c r="C891" s="257"/>
      <c r="D891" s="236" t="s">
        <v>193</v>
      </c>
      <c r="E891" s="258" t="s">
        <v>19</v>
      </c>
      <c r="F891" s="259" t="s">
        <v>202</v>
      </c>
      <c r="G891" s="257"/>
      <c r="H891" s="260">
        <v>148.75899999999999</v>
      </c>
      <c r="I891" s="261"/>
      <c r="J891" s="257"/>
      <c r="K891" s="257"/>
      <c r="L891" s="262"/>
      <c r="M891" s="263"/>
      <c r="N891" s="264"/>
      <c r="O891" s="264"/>
      <c r="P891" s="264"/>
      <c r="Q891" s="264"/>
      <c r="R891" s="264"/>
      <c r="S891" s="264"/>
      <c r="T891" s="265"/>
      <c r="U891" s="15"/>
      <c r="V891" s="15"/>
      <c r="W891" s="15"/>
      <c r="X891" s="15"/>
      <c r="Y891" s="15"/>
      <c r="Z891" s="15"/>
      <c r="AA891" s="15"/>
      <c r="AB891" s="15"/>
      <c r="AC891" s="15"/>
      <c r="AD891" s="15"/>
      <c r="AE891" s="15"/>
      <c r="AT891" s="266" t="s">
        <v>193</v>
      </c>
      <c r="AU891" s="266" t="s">
        <v>86</v>
      </c>
      <c r="AV891" s="15" t="s">
        <v>189</v>
      </c>
      <c r="AW891" s="15" t="s">
        <v>37</v>
      </c>
      <c r="AX891" s="15" t="s">
        <v>83</v>
      </c>
      <c r="AY891" s="266" t="s">
        <v>182</v>
      </c>
    </row>
    <row r="892" s="2" customFormat="1" ht="16.5" customHeight="1">
      <c r="A892" s="42"/>
      <c r="B892" s="43"/>
      <c r="C892" s="216" t="s">
        <v>1390</v>
      </c>
      <c r="D892" s="216" t="s">
        <v>184</v>
      </c>
      <c r="E892" s="217" t="s">
        <v>1391</v>
      </c>
      <c r="F892" s="218" t="s">
        <v>1392</v>
      </c>
      <c r="G892" s="219" t="s">
        <v>187</v>
      </c>
      <c r="H892" s="220">
        <v>212.44399999999999</v>
      </c>
      <c r="I892" s="221"/>
      <c r="J892" s="222">
        <f>ROUND(I892*H892,2)</f>
        <v>0</v>
      </c>
      <c r="K892" s="218" t="s">
        <v>188</v>
      </c>
      <c r="L892" s="48"/>
      <c r="M892" s="223" t="s">
        <v>19</v>
      </c>
      <c r="N892" s="224" t="s">
        <v>47</v>
      </c>
      <c r="O892" s="88"/>
      <c r="P892" s="225">
        <f>O892*H892</f>
        <v>0</v>
      </c>
      <c r="Q892" s="225">
        <v>0</v>
      </c>
      <c r="R892" s="225">
        <f>Q892*H892</f>
        <v>0</v>
      </c>
      <c r="S892" s="225">
        <v>0</v>
      </c>
      <c r="T892" s="226">
        <f>S892*H892</f>
        <v>0</v>
      </c>
      <c r="U892" s="42"/>
      <c r="V892" s="42"/>
      <c r="W892" s="42"/>
      <c r="X892" s="42"/>
      <c r="Y892" s="42"/>
      <c r="Z892" s="42"/>
      <c r="AA892" s="42"/>
      <c r="AB892" s="42"/>
      <c r="AC892" s="42"/>
      <c r="AD892" s="42"/>
      <c r="AE892" s="42"/>
      <c r="AR892" s="227" t="s">
        <v>189</v>
      </c>
      <c r="AT892" s="227" t="s">
        <v>184</v>
      </c>
      <c r="AU892" s="227" t="s">
        <v>86</v>
      </c>
      <c r="AY892" s="21" t="s">
        <v>182</v>
      </c>
      <c r="BE892" s="228">
        <f>IF(N892="základní",J892,0)</f>
        <v>0</v>
      </c>
      <c r="BF892" s="228">
        <f>IF(N892="snížená",J892,0)</f>
        <v>0</v>
      </c>
      <c r="BG892" s="228">
        <f>IF(N892="zákl. přenesená",J892,0)</f>
        <v>0</v>
      </c>
      <c r="BH892" s="228">
        <f>IF(N892="sníž. přenesená",J892,0)</f>
        <v>0</v>
      </c>
      <c r="BI892" s="228">
        <f>IF(N892="nulová",J892,0)</f>
        <v>0</v>
      </c>
      <c r="BJ892" s="21" t="s">
        <v>83</v>
      </c>
      <c r="BK892" s="228">
        <f>ROUND(I892*H892,2)</f>
        <v>0</v>
      </c>
      <c r="BL892" s="21" t="s">
        <v>189</v>
      </c>
      <c r="BM892" s="227" t="s">
        <v>1393</v>
      </c>
    </row>
    <row r="893" s="2" customFormat="1">
      <c r="A893" s="42"/>
      <c r="B893" s="43"/>
      <c r="C893" s="44"/>
      <c r="D893" s="229" t="s">
        <v>191</v>
      </c>
      <c r="E893" s="44"/>
      <c r="F893" s="230" t="s">
        <v>1394</v>
      </c>
      <c r="G893" s="44"/>
      <c r="H893" s="44"/>
      <c r="I893" s="231"/>
      <c r="J893" s="44"/>
      <c r="K893" s="44"/>
      <c r="L893" s="48"/>
      <c r="M893" s="232"/>
      <c r="N893" s="233"/>
      <c r="O893" s="88"/>
      <c r="P893" s="88"/>
      <c r="Q893" s="88"/>
      <c r="R893" s="88"/>
      <c r="S893" s="88"/>
      <c r="T893" s="89"/>
      <c r="U893" s="42"/>
      <c r="V893" s="42"/>
      <c r="W893" s="42"/>
      <c r="X893" s="42"/>
      <c r="Y893" s="42"/>
      <c r="Z893" s="42"/>
      <c r="AA893" s="42"/>
      <c r="AB893" s="42"/>
      <c r="AC893" s="42"/>
      <c r="AD893" s="42"/>
      <c r="AE893" s="42"/>
      <c r="AT893" s="21" t="s">
        <v>191</v>
      </c>
      <c r="AU893" s="21" t="s">
        <v>86</v>
      </c>
    </row>
    <row r="894" s="13" customFormat="1">
      <c r="A894" s="13"/>
      <c r="B894" s="234"/>
      <c r="C894" s="235"/>
      <c r="D894" s="236" t="s">
        <v>193</v>
      </c>
      <c r="E894" s="237" t="s">
        <v>19</v>
      </c>
      <c r="F894" s="238" t="s">
        <v>1395</v>
      </c>
      <c r="G894" s="235"/>
      <c r="H894" s="239">
        <v>212.44399999999999</v>
      </c>
      <c r="I894" s="240"/>
      <c r="J894" s="235"/>
      <c r="K894" s="235"/>
      <c r="L894" s="241"/>
      <c r="M894" s="242"/>
      <c r="N894" s="243"/>
      <c r="O894" s="243"/>
      <c r="P894" s="243"/>
      <c r="Q894" s="243"/>
      <c r="R894" s="243"/>
      <c r="S894" s="243"/>
      <c r="T894" s="244"/>
      <c r="U894" s="13"/>
      <c r="V894" s="13"/>
      <c r="W894" s="13"/>
      <c r="X894" s="13"/>
      <c r="Y894" s="13"/>
      <c r="Z894" s="13"/>
      <c r="AA894" s="13"/>
      <c r="AB894" s="13"/>
      <c r="AC894" s="13"/>
      <c r="AD894" s="13"/>
      <c r="AE894" s="13"/>
      <c r="AT894" s="245" t="s">
        <v>193</v>
      </c>
      <c r="AU894" s="245" t="s">
        <v>86</v>
      </c>
      <c r="AV894" s="13" t="s">
        <v>86</v>
      </c>
      <c r="AW894" s="13" t="s">
        <v>37</v>
      </c>
      <c r="AX894" s="13" t="s">
        <v>83</v>
      </c>
      <c r="AY894" s="245" t="s">
        <v>182</v>
      </c>
    </row>
    <row r="895" s="2" customFormat="1" ht="16.5" customHeight="1">
      <c r="A895" s="42"/>
      <c r="B895" s="43"/>
      <c r="C895" s="216" t="s">
        <v>1396</v>
      </c>
      <c r="D895" s="216" t="s">
        <v>184</v>
      </c>
      <c r="E895" s="217" t="s">
        <v>1397</v>
      </c>
      <c r="F895" s="218" t="s">
        <v>1398</v>
      </c>
      <c r="G895" s="219" t="s">
        <v>187</v>
      </c>
      <c r="H895" s="220">
        <v>14.220000000000001</v>
      </c>
      <c r="I895" s="221"/>
      <c r="J895" s="222">
        <f>ROUND(I895*H895,2)</f>
        <v>0</v>
      </c>
      <c r="K895" s="218" t="s">
        <v>188</v>
      </c>
      <c r="L895" s="48"/>
      <c r="M895" s="223" t="s">
        <v>19</v>
      </c>
      <c r="N895" s="224" t="s">
        <v>47</v>
      </c>
      <c r="O895" s="88"/>
      <c r="P895" s="225">
        <f>O895*H895</f>
        <v>0</v>
      </c>
      <c r="Q895" s="225">
        <v>0</v>
      </c>
      <c r="R895" s="225">
        <f>Q895*H895</f>
        <v>0</v>
      </c>
      <c r="S895" s="225">
        <v>0</v>
      </c>
      <c r="T895" s="226">
        <f>S895*H895</f>
        <v>0</v>
      </c>
      <c r="U895" s="42"/>
      <c r="V895" s="42"/>
      <c r="W895" s="42"/>
      <c r="X895" s="42"/>
      <c r="Y895" s="42"/>
      <c r="Z895" s="42"/>
      <c r="AA895" s="42"/>
      <c r="AB895" s="42"/>
      <c r="AC895" s="42"/>
      <c r="AD895" s="42"/>
      <c r="AE895" s="42"/>
      <c r="AR895" s="227" t="s">
        <v>189</v>
      </c>
      <c r="AT895" s="227" t="s">
        <v>184</v>
      </c>
      <c r="AU895" s="227" t="s">
        <v>86</v>
      </c>
      <c r="AY895" s="21" t="s">
        <v>182</v>
      </c>
      <c r="BE895" s="228">
        <f>IF(N895="základní",J895,0)</f>
        <v>0</v>
      </c>
      <c r="BF895" s="228">
        <f>IF(N895="snížená",J895,0)</f>
        <v>0</v>
      </c>
      <c r="BG895" s="228">
        <f>IF(N895="zákl. přenesená",J895,0)</f>
        <v>0</v>
      </c>
      <c r="BH895" s="228">
        <f>IF(N895="sníž. přenesená",J895,0)</f>
        <v>0</v>
      </c>
      <c r="BI895" s="228">
        <f>IF(N895="nulová",J895,0)</f>
        <v>0</v>
      </c>
      <c r="BJ895" s="21" t="s">
        <v>83</v>
      </c>
      <c r="BK895" s="228">
        <f>ROUND(I895*H895,2)</f>
        <v>0</v>
      </c>
      <c r="BL895" s="21" t="s">
        <v>189</v>
      </c>
      <c r="BM895" s="227" t="s">
        <v>1399</v>
      </c>
    </row>
    <row r="896" s="2" customFormat="1">
      <c r="A896" s="42"/>
      <c r="B896" s="43"/>
      <c r="C896" s="44"/>
      <c r="D896" s="229" t="s">
        <v>191</v>
      </c>
      <c r="E896" s="44"/>
      <c r="F896" s="230" t="s">
        <v>1400</v>
      </c>
      <c r="G896" s="44"/>
      <c r="H896" s="44"/>
      <c r="I896" s="231"/>
      <c r="J896" s="44"/>
      <c r="K896" s="44"/>
      <c r="L896" s="48"/>
      <c r="M896" s="232"/>
      <c r="N896" s="233"/>
      <c r="O896" s="88"/>
      <c r="P896" s="88"/>
      <c r="Q896" s="88"/>
      <c r="R896" s="88"/>
      <c r="S896" s="88"/>
      <c r="T896" s="89"/>
      <c r="U896" s="42"/>
      <c r="V896" s="42"/>
      <c r="W896" s="42"/>
      <c r="X896" s="42"/>
      <c r="Y896" s="42"/>
      <c r="Z896" s="42"/>
      <c r="AA896" s="42"/>
      <c r="AB896" s="42"/>
      <c r="AC896" s="42"/>
      <c r="AD896" s="42"/>
      <c r="AE896" s="42"/>
      <c r="AT896" s="21" t="s">
        <v>191</v>
      </c>
      <c r="AU896" s="21" t="s">
        <v>86</v>
      </c>
    </row>
    <row r="897" s="14" customFormat="1">
      <c r="A897" s="14"/>
      <c r="B897" s="246"/>
      <c r="C897" s="247"/>
      <c r="D897" s="236" t="s">
        <v>193</v>
      </c>
      <c r="E897" s="248" t="s">
        <v>19</v>
      </c>
      <c r="F897" s="249" t="s">
        <v>1401</v>
      </c>
      <c r="G897" s="247"/>
      <c r="H897" s="248" t="s">
        <v>19</v>
      </c>
      <c r="I897" s="250"/>
      <c r="J897" s="247"/>
      <c r="K897" s="247"/>
      <c r="L897" s="251"/>
      <c r="M897" s="252"/>
      <c r="N897" s="253"/>
      <c r="O897" s="253"/>
      <c r="P897" s="253"/>
      <c r="Q897" s="253"/>
      <c r="R897" s="253"/>
      <c r="S897" s="253"/>
      <c r="T897" s="254"/>
      <c r="U897" s="14"/>
      <c r="V897" s="14"/>
      <c r="W897" s="14"/>
      <c r="X897" s="14"/>
      <c r="Y897" s="14"/>
      <c r="Z897" s="14"/>
      <c r="AA897" s="14"/>
      <c r="AB897" s="14"/>
      <c r="AC897" s="14"/>
      <c r="AD897" s="14"/>
      <c r="AE897" s="14"/>
      <c r="AT897" s="255" t="s">
        <v>193</v>
      </c>
      <c r="AU897" s="255" t="s">
        <v>86</v>
      </c>
      <c r="AV897" s="14" t="s">
        <v>83</v>
      </c>
      <c r="AW897" s="14" t="s">
        <v>37</v>
      </c>
      <c r="AX897" s="14" t="s">
        <v>76</v>
      </c>
      <c r="AY897" s="255" t="s">
        <v>182</v>
      </c>
    </row>
    <row r="898" s="13" customFormat="1">
      <c r="A898" s="13"/>
      <c r="B898" s="234"/>
      <c r="C898" s="235"/>
      <c r="D898" s="236" t="s">
        <v>193</v>
      </c>
      <c r="E898" s="237" t="s">
        <v>19</v>
      </c>
      <c r="F898" s="238" t="s">
        <v>1402</v>
      </c>
      <c r="G898" s="235"/>
      <c r="H898" s="239">
        <v>14.220000000000001</v>
      </c>
      <c r="I898" s="240"/>
      <c r="J898" s="235"/>
      <c r="K898" s="235"/>
      <c r="L898" s="241"/>
      <c r="M898" s="242"/>
      <c r="N898" s="243"/>
      <c r="O898" s="243"/>
      <c r="P898" s="243"/>
      <c r="Q898" s="243"/>
      <c r="R898" s="243"/>
      <c r="S898" s="243"/>
      <c r="T898" s="244"/>
      <c r="U898" s="13"/>
      <c r="V898" s="13"/>
      <c r="W898" s="13"/>
      <c r="X898" s="13"/>
      <c r="Y898" s="13"/>
      <c r="Z898" s="13"/>
      <c r="AA898" s="13"/>
      <c r="AB898" s="13"/>
      <c r="AC898" s="13"/>
      <c r="AD898" s="13"/>
      <c r="AE898" s="13"/>
      <c r="AT898" s="245" t="s">
        <v>193</v>
      </c>
      <c r="AU898" s="245" t="s">
        <v>86</v>
      </c>
      <c r="AV898" s="13" t="s">
        <v>86</v>
      </c>
      <c r="AW898" s="13" t="s">
        <v>37</v>
      </c>
      <c r="AX898" s="13" t="s">
        <v>83</v>
      </c>
      <c r="AY898" s="245" t="s">
        <v>182</v>
      </c>
    </row>
    <row r="899" s="14" customFormat="1">
      <c r="A899" s="14"/>
      <c r="B899" s="246"/>
      <c r="C899" s="247"/>
      <c r="D899" s="236" t="s">
        <v>193</v>
      </c>
      <c r="E899" s="248" t="s">
        <v>19</v>
      </c>
      <c r="F899" s="249" t="s">
        <v>1403</v>
      </c>
      <c r="G899" s="247"/>
      <c r="H899" s="248" t="s">
        <v>19</v>
      </c>
      <c r="I899" s="250"/>
      <c r="J899" s="247"/>
      <c r="K899" s="247"/>
      <c r="L899" s="251"/>
      <c r="M899" s="252"/>
      <c r="N899" s="253"/>
      <c r="O899" s="253"/>
      <c r="P899" s="253"/>
      <c r="Q899" s="253"/>
      <c r="R899" s="253"/>
      <c r="S899" s="253"/>
      <c r="T899" s="254"/>
      <c r="U899" s="14"/>
      <c r="V899" s="14"/>
      <c r="W899" s="14"/>
      <c r="X899" s="14"/>
      <c r="Y899" s="14"/>
      <c r="Z899" s="14"/>
      <c r="AA899" s="14"/>
      <c r="AB899" s="14"/>
      <c r="AC899" s="14"/>
      <c r="AD899" s="14"/>
      <c r="AE899" s="14"/>
      <c r="AT899" s="255" t="s">
        <v>193</v>
      </c>
      <c r="AU899" s="255" t="s">
        <v>86</v>
      </c>
      <c r="AV899" s="14" t="s">
        <v>83</v>
      </c>
      <c r="AW899" s="14" t="s">
        <v>37</v>
      </c>
      <c r="AX899" s="14" t="s">
        <v>76</v>
      </c>
      <c r="AY899" s="255" t="s">
        <v>182</v>
      </c>
    </row>
    <row r="900" s="2" customFormat="1" ht="16.5" customHeight="1">
      <c r="A900" s="42"/>
      <c r="B900" s="43"/>
      <c r="C900" s="216" t="s">
        <v>1404</v>
      </c>
      <c r="D900" s="216" t="s">
        <v>184</v>
      </c>
      <c r="E900" s="217" t="s">
        <v>1405</v>
      </c>
      <c r="F900" s="218" t="s">
        <v>1406</v>
      </c>
      <c r="G900" s="219" t="s">
        <v>187</v>
      </c>
      <c r="H900" s="220">
        <v>16.605</v>
      </c>
      <c r="I900" s="221"/>
      <c r="J900" s="222">
        <f>ROUND(I900*H900,2)</f>
        <v>0</v>
      </c>
      <c r="K900" s="218" t="s">
        <v>188</v>
      </c>
      <c r="L900" s="48"/>
      <c r="M900" s="223" t="s">
        <v>19</v>
      </c>
      <c r="N900" s="224" t="s">
        <v>47</v>
      </c>
      <c r="O900" s="88"/>
      <c r="P900" s="225">
        <f>O900*H900</f>
        <v>0</v>
      </c>
      <c r="Q900" s="225">
        <v>0.0050600000000000003</v>
      </c>
      <c r="R900" s="225">
        <f>Q900*H900</f>
        <v>0.084021300000000007</v>
      </c>
      <c r="S900" s="225">
        <v>0.0050000000000000001</v>
      </c>
      <c r="T900" s="226">
        <f>S900*H900</f>
        <v>0.083025000000000002</v>
      </c>
      <c r="U900" s="42"/>
      <c r="V900" s="42"/>
      <c r="W900" s="42"/>
      <c r="X900" s="42"/>
      <c r="Y900" s="42"/>
      <c r="Z900" s="42"/>
      <c r="AA900" s="42"/>
      <c r="AB900" s="42"/>
      <c r="AC900" s="42"/>
      <c r="AD900" s="42"/>
      <c r="AE900" s="42"/>
      <c r="AR900" s="227" t="s">
        <v>189</v>
      </c>
      <c r="AT900" s="227" t="s">
        <v>184</v>
      </c>
      <c r="AU900" s="227" t="s">
        <v>86</v>
      </c>
      <c r="AY900" s="21" t="s">
        <v>182</v>
      </c>
      <c r="BE900" s="228">
        <f>IF(N900="základní",J900,0)</f>
        <v>0</v>
      </c>
      <c r="BF900" s="228">
        <f>IF(N900="snížená",J900,0)</f>
        <v>0</v>
      </c>
      <c r="BG900" s="228">
        <f>IF(N900="zákl. přenesená",J900,0)</f>
        <v>0</v>
      </c>
      <c r="BH900" s="228">
        <f>IF(N900="sníž. přenesená",J900,0)</f>
        <v>0</v>
      </c>
      <c r="BI900" s="228">
        <f>IF(N900="nulová",J900,0)</f>
        <v>0</v>
      </c>
      <c r="BJ900" s="21" t="s">
        <v>83</v>
      </c>
      <c r="BK900" s="228">
        <f>ROUND(I900*H900,2)</f>
        <v>0</v>
      </c>
      <c r="BL900" s="21" t="s">
        <v>189</v>
      </c>
      <c r="BM900" s="227" t="s">
        <v>1407</v>
      </c>
    </row>
    <row r="901" s="2" customFormat="1">
      <c r="A901" s="42"/>
      <c r="B901" s="43"/>
      <c r="C901" s="44"/>
      <c r="D901" s="229" t="s">
        <v>191</v>
      </c>
      <c r="E901" s="44"/>
      <c r="F901" s="230" t="s">
        <v>1408</v>
      </c>
      <c r="G901" s="44"/>
      <c r="H901" s="44"/>
      <c r="I901" s="231"/>
      <c r="J901" s="44"/>
      <c r="K901" s="44"/>
      <c r="L901" s="48"/>
      <c r="M901" s="232"/>
      <c r="N901" s="233"/>
      <c r="O901" s="88"/>
      <c r="P901" s="88"/>
      <c r="Q901" s="88"/>
      <c r="R901" s="88"/>
      <c r="S901" s="88"/>
      <c r="T901" s="89"/>
      <c r="U901" s="42"/>
      <c r="V901" s="42"/>
      <c r="W901" s="42"/>
      <c r="X901" s="42"/>
      <c r="Y901" s="42"/>
      <c r="Z901" s="42"/>
      <c r="AA901" s="42"/>
      <c r="AB901" s="42"/>
      <c r="AC901" s="42"/>
      <c r="AD901" s="42"/>
      <c r="AE901" s="42"/>
      <c r="AT901" s="21" t="s">
        <v>191</v>
      </c>
      <c r="AU901" s="21" t="s">
        <v>86</v>
      </c>
    </row>
    <row r="902" s="13" customFormat="1">
      <c r="A902" s="13"/>
      <c r="B902" s="234"/>
      <c r="C902" s="235"/>
      <c r="D902" s="236" t="s">
        <v>193</v>
      </c>
      <c r="E902" s="237" t="s">
        <v>19</v>
      </c>
      <c r="F902" s="238" t="s">
        <v>1307</v>
      </c>
      <c r="G902" s="235"/>
      <c r="H902" s="239">
        <v>12.339</v>
      </c>
      <c r="I902" s="240"/>
      <c r="J902" s="235"/>
      <c r="K902" s="235"/>
      <c r="L902" s="241"/>
      <c r="M902" s="242"/>
      <c r="N902" s="243"/>
      <c r="O902" s="243"/>
      <c r="P902" s="243"/>
      <c r="Q902" s="243"/>
      <c r="R902" s="243"/>
      <c r="S902" s="243"/>
      <c r="T902" s="244"/>
      <c r="U902" s="13"/>
      <c r="V902" s="13"/>
      <c r="W902" s="13"/>
      <c r="X902" s="13"/>
      <c r="Y902" s="13"/>
      <c r="Z902" s="13"/>
      <c r="AA902" s="13"/>
      <c r="AB902" s="13"/>
      <c r="AC902" s="13"/>
      <c r="AD902" s="13"/>
      <c r="AE902" s="13"/>
      <c r="AT902" s="245" t="s">
        <v>193</v>
      </c>
      <c r="AU902" s="245" t="s">
        <v>86</v>
      </c>
      <c r="AV902" s="13" t="s">
        <v>86</v>
      </c>
      <c r="AW902" s="13" t="s">
        <v>37</v>
      </c>
      <c r="AX902" s="13" t="s">
        <v>76</v>
      </c>
      <c r="AY902" s="245" t="s">
        <v>182</v>
      </c>
    </row>
    <row r="903" s="14" customFormat="1">
      <c r="A903" s="14"/>
      <c r="B903" s="246"/>
      <c r="C903" s="247"/>
      <c r="D903" s="236" t="s">
        <v>193</v>
      </c>
      <c r="E903" s="248" t="s">
        <v>19</v>
      </c>
      <c r="F903" s="249" t="s">
        <v>1308</v>
      </c>
      <c r="G903" s="247"/>
      <c r="H903" s="248" t="s">
        <v>19</v>
      </c>
      <c r="I903" s="250"/>
      <c r="J903" s="247"/>
      <c r="K903" s="247"/>
      <c r="L903" s="251"/>
      <c r="M903" s="252"/>
      <c r="N903" s="253"/>
      <c r="O903" s="253"/>
      <c r="P903" s="253"/>
      <c r="Q903" s="253"/>
      <c r="R903" s="253"/>
      <c r="S903" s="253"/>
      <c r="T903" s="254"/>
      <c r="U903" s="14"/>
      <c r="V903" s="14"/>
      <c r="W903" s="14"/>
      <c r="X903" s="14"/>
      <c r="Y903" s="14"/>
      <c r="Z903" s="14"/>
      <c r="AA903" s="14"/>
      <c r="AB903" s="14"/>
      <c r="AC903" s="14"/>
      <c r="AD903" s="14"/>
      <c r="AE903" s="14"/>
      <c r="AT903" s="255" t="s">
        <v>193</v>
      </c>
      <c r="AU903" s="255" t="s">
        <v>86</v>
      </c>
      <c r="AV903" s="14" t="s">
        <v>83</v>
      </c>
      <c r="AW903" s="14" t="s">
        <v>37</v>
      </c>
      <c r="AX903" s="14" t="s">
        <v>76</v>
      </c>
      <c r="AY903" s="255" t="s">
        <v>182</v>
      </c>
    </row>
    <row r="904" s="13" customFormat="1">
      <c r="A904" s="13"/>
      <c r="B904" s="234"/>
      <c r="C904" s="235"/>
      <c r="D904" s="236" t="s">
        <v>193</v>
      </c>
      <c r="E904" s="237" t="s">
        <v>19</v>
      </c>
      <c r="F904" s="238" t="s">
        <v>1286</v>
      </c>
      <c r="G904" s="235"/>
      <c r="H904" s="239">
        <v>4.266</v>
      </c>
      <c r="I904" s="240"/>
      <c r="J904" s="235"/>
      <c r="K904" s="235"/>
      <c r="L904" s="241"/>
      <c r="M904" s="242"/>
      <c r="N904" s="243"/>
      <c r="O904" s="243"/>
      <c r="P904" s="243"/>
      <c r="Q904" s="243"/>
      <c r="R904" s="243"/>
      <c r="S904" s="243"/>
      <c r="T904" s="244"/>
      <c r="U904" s="13"/>
      <c r="V904" s="13"/>
      <c r="W904" s="13"/>
      <c r="X904" s="13"/>
      <c r="Y904" s="13"/>
      <c r="Z904" s="13"/>
      <c r="AA904" s="13"/>
      <c r="AB904" s="13"/>
      <c r="AC904" s="13"/>
      <c r="AD904" s="13"/>
      <c r="AE904" s="13"/>
      <c r="AT904" s="245" t="s">
        <v>193</v>
      </c>
      <c r="AU904" s="245" t="s">
        <v>86</v>
      </c>
      <c r="AV904" s="13" t="s">
        <v>86</v>
      </c>
      <c r="AW904" s="13" t="s">
        <v>37</v>
      </c>
      <c r="AX904" s="13" t="s">
        <v>76</v>
      </c>
      <c r="AY904" s="245" t="s">
        <v>182</v>
      </c>
    </row>
    <row r="905" s="15" customFormat="1">
      <c r="A905" s="15"/>
      <c r="B905" s="256"/>
      <c r="C905" s="257"/>
      <c r="D905" s="236" t="s">
        <v>193</v>
      </c>
      <c r="E905" s="258" t="s">
        <v>19</v>
      </c>
      <c r="F905" s="259" t="s">
        <v>202</v>
      </c>
      <c r="G905" s="257"/>
      <c r="H905" s="260">
        <v>16.605</v>
      </c>
      <c r="I905" s="261"/>
      <c r="J905" s="257"/>
      <c r="K905" s="257"/>
      <c r="L905" s="262"/>
      <c r="M905" s="263"/>
      <c r="N905" s="264"/>
      <c r="O905" s="264"/>
      <c r="P905" s="264"/>
      <c r="Q905" s="264"/>
      <c r="R905" s="264"/>
      <c r="S905" s="264"/>
      <c r="T905" s="265"/>
      <c r="U905" s="15"/>
      <c r="V905" s="15"/>
      <c r="W905" s="15"/>
      <c r="X905" s="15"/>
      <c r="Y905" s="15"/>
      <c r="Z905" s="15"/>
      <c r="AA905" s="15"/>
      <c r="AB905" s="15"/>
      <c r="AC905" s="15"/>
      <c r="AD905" s="15"/>
      <c r="AE905" s="15"/>
      <c r="AT905" s="266" t="s">
        <v>193</v>
      </c>
      <c r="AU905" s="266" t="s">
        <v>86</v>
      </c>
      <c r="AV905" s="15" t="s">
        <v>189</v>
      </c>
      <c r="AW905" s="15" t="s">
        <v>37</v>
      </c>
      <c r="AX905" s="15" t="s">
        <v>83</v>
      </c>
      <c r="AY905" s="266" t="s">
        <v>182</v>
      </c>
    </row>
    <row r="906" s="2" customFormat="1" ht="16.5" customHeight="1">
      <c r="A906" s="42"/>
      <c r="B906" s="43"/>
      <c r="C906" s="216" t="s">
        <v>1409</v>
      </c>
      <c r="D906" s="216" t="s">
        <v>184</v>
      </c>
      <c r="E906" s="217" t="s">
        <v>1410</v>
      </c>
      <c r="F906" s="218" t="s">
        <v>1411</v>
      </c>
      <c r="G906" s="219" t="s">
        <v>187</v>
      </c>
      <c r="H906" s="220">
        <v>43.621000000000002</v>
      </c>
      <c r="I906" s="221"/>
      <c r="J906" s="222">
        <f>ROUND(I906*H906,2)</f>
        <v>0</v>
      </c>
      <c r="K906" s="218" t="s">
        <v>188</v>
      </c>
      <c r="L906" s="48"/>
      <c r="M906" s="223" t="s">
        <v>19</v>
      </c>
      <c r="N906" s="224" t="s">
        <v>47</v>
      </c>
      <c r="O906" s="88"/>
      <c r="P906" s="225">
        <f>O906*H906</f>
        <v>0</v>
      </c>
      <c r="Q906" s="225">
        <v>0</v>
      </c>
      <c r="R906" s="225">
        <f>Q906*H906</f>
        <v>0</v>
      </c>
      <c r="S906" s="225">
        <v>0</v>
      </c>
      <c r="T906" s="226">
        <f>S906*H906</f>
        <v>0</v>
      </c>
      <c r="U906" s="42"/>
      <c r="V906" s="42"/>
      <c r="W906" s="42"/>
      <c r="X906" s="42"/>
      <c r="Y906" s="42"/>
      <c r="Z906" s="42"/>
      <c r="AA906" s="42"/>
      <c r="AB906" s="42"/>
      <c r="AC906" s="42"/>
      <c r="AD906" s="42"/>
      <c r="AE906" s="42"/>
      <c r="AR906" s="227" t="s">
        <v>189</v>
      </c>
      <c r="AT906" s="227" t="s">
        <v>184</v>
      </c>
      <c r="AU906" s="227" t="s">
        <v>86</v>
      </c>
      <c r="AY906" s="21" t="s">
        <v>182</v>
      </c>
      <c r="BE906" s="228">
        <f>IF(N906="základní",J906,0)</f>
        <v>0</v>
      </c>
      <c r="BF906" s="228">
        <f>IF(N906="snížená",J906,0)</f>
        <v>0</v>
      </c>
      <c r="BG906" s="228">
        <f>IF(N906="zákl. přenesená",J906,0)</f>
        <v>0</v>
      </c>
      <c r="BH906" s="228">
        <f>IF(N906="sníž. přenesená",J906,0)</f>
        <v>0</v>
      </c>
      <c r="BI906" s="228">
        <f>IF(N906="nulová",J906,0)</f>
        <v>0</v>
      </c>
      <c r="BJ906" s="21" t="s">
        <v>83</v>
      </c>
      <c r="BK906" s="228">
        <f>ROUND(I906*H906,2)</f>
        <v>0</v>
      </c>
      <c r="BL906" s="21" t="s">
        <v>189</v>
      </c>
      <c r="BM906" s="227" t="s">
        <v>1412</v>
      </c>
    </row>
    <row r="907" s="2" customFormat="1">
      <c r="A907" s="42"/>
      <c r="B907" s="43"/>
      <c r="C907" s="44"/>
      <c r="D907" s="229" t="s">
        <v>191</v>
      </c>
      <c r="E907" s="44"/>
      <c r="F907" s="230" t="s">
        <v>1413</v>
      </c>
      <c r="G907" s="44"/>
      <c r="H907" s="44"/>
      <c r="I907" s="231"/>
      <c r="J907" s="44"/>
      <c r="K907" s="44"/>
      <c r="L907" s="48"/>
      <c r="M907" s="232"/>
      <c r="N907" s="233"/>
      <c r="O907" s="88"/>
      <c r="P907" s="88"/>
      <c r="Q907" s="88"/>
      <c r="R907" s="88"/>
      <c r="S907" s="88"/>
      <c r="T907" s="89"/>
      <c r="U907" s="42"/>
      <c r="V907" s="42"/>
      <c r="W907" s="42"/>
      <c r="X907" s="42"/>
      <c r="Y907" s="42"/>
      <c r="Z907" s="42"/>
      <c r="AA907" s="42"/>
      <c r="AB907" s="42"/>
      <c r="AC907" s="42"/>
      <c r="AD907" s="42"/>
      <c r="AE907" s="42"/>
      <c r="AT907" s="21" t="s">
        <v>191</v>
      </c>
      <c r="AU907" s="21" t="s">
        <v>86</v>
      </c>
    </row>
    <row r="908" s="14" customFormat="1">
      <c r="A908" s="14"/>
      <c r="B908" s="246"/>
      <c r="C908" s="247"/>
      <c r="D908" s="236" t="s">
        <v>193</v>
      </c>
      <c r="E908" s="248" t="s">
        <v>19</v>
      </c>
      <c r="F908" s="249" t="s">
        <v>1414</v>
      </c>
      <c r="G908" s="247"/>
      <c r="H908" s="248" t="s">
        <v>19</v>
      </c>
      <c r="I908" s="250"/>
      <c r="J908" s="247"/>
      <c r="K908" s="247"/>
      <c r="L908" s="251"/>
      <c r="M908" s="252"/>
      <c r="N908" s="253"/>
      <c r="O908" s="253"/>
      <c r="P908" s="253"/>
      <c r="Q908" s="253"/>
      <c r="R908" s="253"/>
      <c r="S908" s="253"/>
      <c r="T908" s="254"/>
      <c r="U908" s="14"/>
      <c r="V908" s="14"/>
      <c r="W908" s="14"/>
      <c r="X908" s="14"/>
      <c r="Y908" s="14"/>
      <c r="Z908" s="14"/>
      <c r="AA908" s="14"/>
      <c r="AB908" s="14"/>
      <c r="AC908" s="14"/>
      <c r="AD908" s="14"/>
      <c r="AE908" s="14"/>
      <c r="AT908" s="255" t="s">
        <v>193</v>
      </c>
      <c r="AU908" s="255" t="s">
        <v>86</v>
      </c>
      <c r="AV908" s="14" t="s">
        <v>83</v>
      </c>
      <c r="AW908" s="14" t="s">
        <v>37</v>
      </c>
      <c r="AX908" s="14" t="s">
        <v>76</v>
      </c>
      <c r="AY908" s="255" t="s">
        <v>182</v>
      </c>
    </row>
    <row r="909" s="13" customFormat="1">
      <c r="A909" s="13"/>
      <c r="B909" s="234"/>
      <c r="C909" s="235"/>
      <c r="D909" s="236" t="s">
        <v>193</v>
      </c>
      <c r="E909" s="237" t="s">
        <v>19</v>
      </c>
      <c r="F909" s="238" t="s">
        <v>1415</v>
      </c>
      <c r="G909" s="235"/>
      <c r="H909" s="239">
        <v>33.055</v>
      </c>
      <c r="I909" s="240"/>
      <c r="J909" s="235"/>
      <c r="K909" s="235"/>
      <c r="L909" s="241"/>
      <c r="M909" s="242"/>
      <c r="N909" s="243"/>
      <c r="O909" s="243"/>
      <c r="P909" s="243"/>
      <c r="Q909" s="243"/>
      <c r="R909" s="243"/>
      <c r="S909" s="243"/>
      <c r="T909" s="244"/>
      <c r="U909" s="13"/>
      <c r="V909" s="13"/>
      <c r="W909" s="13"/>
      <c r="X909" s="13"/>
      <c r="Y909" s="13"/>
      <c r="Z909" s="13"/>
      <c r="AA909" s="13"/>
      <c r="AB909" s="13"/>
      <c r="AC909" s="13"/>
      <c r="AD909" s="13"/>
      <c r="AE909" s="13"/>
      <c r="AT909" s="245" t="s">
        <v>193</v>
      </c>
      <c r="AU909" s="245" t="s">
        <v>86</v>
      </c>
      <c r="AV909" s="13" t="s">
        <v>86</v>
      </c>
      <c r="AW909" s="13" t="s">
        <v>37</v>
      </c>
      <c r="AX909" s="13" t="s">
        <v>76</v>
      </c>
      <c r="AY909" s="245" t="s">
        <v>182</v>
      </c>
    </row>
    <row r="910" s="13" customFormat="1">
      <c r="A910" s="13"/>
      <c r="B910" s="234"/>
      <c r="C910" s="235"/>
      <c r="D910" s="236" t="s">
        <v>193</v>
      </c>
      <c r="E910" s="237" t="s">
        <v>19</v>
      </c>
      <c r="F910" s="238" t="s">
        <v>1416</v>
      </c>
      <c r="G910" s="235"/>
      <c r="H910" s="239">
        <v>2.786</v>
      </c>
      <c r="I910" s="240"/>
      <c r="J910" s="235"/>
      <c r="K910" s="235"/>
      <c r="L910" s="241"/>
      <c r="M910" s="242"/>
      <c r="N910" s="243"/>
      <c r="O910" s="243"/>
      <c r="P910" s="243"/>
      <c r="Q910" s="243"/>
      <c r="R910" s="243"/>
      <c r="S910" s="243"/>
      <c r="T910" s="244"/>
      <c r="U910" s="13"/>
      <c r="V910" s="13"/>
      <c r="W910" s="13"/>
      <c r="X910" s="13"/>
      <c r="Y910" s="13"/>
      <c r="Z910" s="13"/>
      <c r="AA910" s="13"/>
      <c r="AB910" s="13"/>
      <c r="AC910" s="13"/>
      <c r="AD910" s="13"/>
      <c r="AE910" s="13"/>
      <c r="AT910" s="245" t="s">
        <v>193</v>
      </c>
      <c r="AU910" s="245" t="s">
        <v>86</v>
      </c>
      <c r="AV910" s="13" t="s">
        <v>86</v>
      </c>
      <c r="AW910" s="13" t="s">
        <v>37</v>
      </c>
      <c r="AX910" s="13" t="s">
        <v>76</v>
      </c>
      <c r="AY910" s="245" t="s">
        <v>182</v>
      </c>
    </row>
    <row r="911" s="14" customFormat="1">
      <c r="A911" s="14"/>
      <c r="B911" s="246"/>
      <c r="C911" s="247"/>
      <c r="D911" s="236" t="s">
        <v>193</v>
      </c>
      <c r="E911" s="248" t="s">
        <v>19</v>
      </c>
      <c r="F911" s="249" t="s">
        <v>821</v>
      </c>
      <c r="G911" s="247"/>
      <c r="H911" s="248" t="s">
        <v>19</v>
      </c>
      <c r="I911" s="250"/>
      <c r="J911" s="247"/>
      <c r="K911" s="247"/>
      <c r="L911" s="251"/>
      <c r="M911" s="252"/>
      <c r="N911" s="253"/>
      <c r="O911" s="253"/>
      <c r="P911" s="253"/>
      <c r="Q911" s="253"/>
      <c r="R911" s="253"/>
      <c r="S911" s="253"/>
      <c r="T911" s="254"/>
      <c r="U911" s="14"/>
      <c r="V911" s="14"/>
      <c r="W911" s="14"/>
      <c r="X911" s="14"/>
      <c r="Y911" s="14"/>
      <c r="Z911" s="14"/>
      <c r="AA911" s="14"/>
      <c r="AB911" s="14"/>
      <c r="AC911" s="14"/>
      <c r="AD911" s="14"/>
      <c r="AE911" s="14"/>
      <c r="AT911" s="255" t="s">
        <v>193</v>
      </c>
      <c r="AU911" s="255" t="s">
        <v>86</v>
      </c>
      <c r="AV911" s="14" t="s">
        <v>83</v>
      </c>
      <c r="AW911" s="14" t="s">
        <v>37</v>
      </c>
      <c r="AX911" s="14" t="s">
        <v>76</v>
      </c>
      <c r="AY911" s="255" t="s">
        <v>182</v>
      </c>
    </row>
    <row r="912" s="13" customFormat="1">
      <c r="A912" s="13"/>
      <c r="B912" s="234"/>
      <c r="C912" s="235"/>
      <c r="D912" s="236" t="s">
        <v>193</v>
      </c>
      <c r="E912" s="237" t="s">
        <v>19</v>
      </c>
      <c r="F912" s="238" t="s">
        <v>1417</v>
      </c>
      <c r="G912" s="235"/>
      <c r="H912" s="239">
        <v>2.8439999999999999</v>
      </c>
      <c r="I912" s="240"/>
      <c r="J912" s="235"/>
      <c r="K912" s="235"/>
      <c r="L912" s="241"/>
      <c r="M912" s="242"/>
      <c r="N912" s="243"/>
      <c r="O912" s="243"/>
      <c r="P912" s="243"/>
      <c r="Q912" s="243"/>
      <c r="R912" s="243"/>
      <c r="S912" s="243"/>
      <c r="T912" s="244"/>
      <c r="U912" s="13"/>
      <c r="V912" s="13"/>
      <c r="W912" s="13"/>
      <c r="X912" s="13"/>
      <c r="Y912" s="13"/>
      <c r="Z912" s="13"/>
      <c r="AA912" s="13"/>
      <c r="AB912" s="13"/>
      <c r="AC912" s="13"/>
      <c r="AD912" s="13"/>
      <c r="AE912" s="13"/>
      <c r="AT912" s="245" t="s">
        <v>193</v>
      </c>
      <c r="AU912" s="245" t="s">
        <v>86</v>
      </c>
      <c r="AV912" s="13" t="s">
        <v>86</v>
      </c>
      <c r="AW912" s="13" t="s">
        <v>37</v>
      </c>
      <c r="AX912" s="13" t="s">
        <v>76</v>
      </c>
      <c r="AY912" s="245" t="s">
        <v>182</v>
      </c>
    </row>
    <row r="913" s="13" customFormat="1">
      <c r="A913" s="13"/>
      <c r="B913" s="234"/>
      <c r="C913" s="235"/>
      <c r="D913" s="236" t="s">
        <v>193</v>
      </c>
      <c r="E913" s="237" t="s">
        <v>19</v>
      </c>
      <c r="F913" s="238" t="s">
        <v>1418</v>
      </c>
      <c r="G913" s="235"/>
      <c r="H913" s="239">
        <v>4.9359999999999999</v>
      </c>
      <c r="I913" s="240"/>
      <c r="J913" s="235"/>
      <c r="K913" s="235"/>
      <c r="L913" s="241"/>
      <c r="M913" s="242"/>
      <c r="N913" s="243"/>
      <c r="O913" s="243"/>
      <c r="P913" s="243"/>
      <c r="Q913" s="243"/>
      <c r="R913" s="243"/>
      <c r="S913" s="243"/>
      <c r="T913" s="244"/>
      <c r="U913" s="13"/>
      <c r="V913" s="13"/>
      <c r="W913" s="13"/>
      <c r="X913" s="13"/>
      <c r="Y913" s="13"/>
      <c r="Z913" s="13"/>
      <c r="AA913" s="13"/>
      <c r="AB913" s="13"/>
      <c r="AC913" s="13"/>
      <c r="AD913" s="13"/>
      <c r="AE913" s="13"/>
      <c r="AT913" s="245" t="s">
        <v>193</v>
      </c>
      <c r="AU913" s="245" t="s">
        <v>86</v>
      </c>
      <c r="AV913" s="13" t="s">
        <v>86</v>
      </c>
      <c r="AW913" s="13" t="s">
        <v>37</v>
      </c>
      <c r="AX913" s="13" t="s">
        <v>76</v>
      </c>
      <c r="AY913" s="245" t="s">
        <v>182</v>
      </c>
    </row>
    <row r="914" s="14" customFormat="1">
      <c r="A914" s="14"/>
      <c r="B914" s="246"/>
      <c r="C914" s="247"/>
      <c r="D914" s="236" t="s">
        <v>193</v>
      </c>
      <c r="E914" s="248" t="s">
        <v>19</v>
      </c>
      <c r="F914" s="249" t="s">
        <v>989</v>
      </c>
      <c r="G914" s="247"/>
      <c r="H914" s="248" t="s">
        <v>19</v>
      </c>
      <c r="I914" s="250"/>
      <c r="J914" s="247"/>
      <c r="K914" s="247"/>
      <c r="L914" s="251"/>
      <c r="M914" s="252"/>
      <c r="N914" s="253"/>
      <c r="O914" s="253"/>
      <c r="P914" s="253"/>
      <c r="Q914" s="253"/>
      <c r="R914" s="253"/>
      <c r="S914" s="253"/>
      <c r="T914" s="254"/>
      <c r="U914" s="14"/>
      <c r="V914" s="14"/>
      <c r="W914" s="14"/>
      <c r="X914" s="14"/>
      <c r="Y914" s="14"/>
      <c r="Z914" s="14"/>
      <c r="AA914" s="14"/>
      <c r="AB914" s="14"/>
      <c r="AC914" s="14"/>
      <c r="AD914" s="14"/>
      <c r="AE914" s="14"/>
      <c r="AT914" s="255" t="s">
        <v>193</v>
      </c>
      <c r="AU914" s="255" t="s">
        <v>86</v>
      </c>
      <c r="AV914" s="14" t="s">
        <v>83</v>
      </c>
      <c r="AW914" s="14" t="s">
        <v>37</v>
      </c>
      <c r="AX914" s="14" t="s">
        <v>76</v>
      </c>
      <c r="AY914" s="255" t="s">
        <v>182</v>
      </c>
    </row>
    <row r="915" s="15" customFormat="1">
      <c r="A915" s="15"/>
      <c r="B915" s="256"/>
      <c r="C915" s="257"/>
      <c r="D915" s="236" t="s">
        <v>193</v>
      </c>
      <c r="E915" s="258" t="s">
        <v>19</v>
      </c>
      <c r="F915" s="259" t="s">
        <v>202</v>
      </c>
      <c r="G915" s="257"/>
      <c r="H915" s="260">
        <v>43.621000000000002</v>
      </c>
      <c r="I915" s="261"/>
      <c r="J915" s="257"/>
      <c r="K915" s="257"/>
      <c r="L915" s="262"/>
      <c r="M915" s="263"/>
      <c r="N915" s="264"/>
      <c r="O915" s="264"/>
      <c r="P915" s="264"/>
      <c r="Q915" s="264"/>
      <c r="R915" s="264"/>
      <c r="S915" s="264"/>
      <c r="T915" s="265"/>
      <c r="U915" s="15"/>
      <c r="V915" s="15"/>
      <c r="W915" s="15"/>
      <c r="X915" s="15"/>
      <c r="Y915" s="15"/>
      <c r="Z915" s="15"/>
      <c r="AA915" s="15"/>
      <c r="AB915" s="15"/>
      <c r="AC915" s="15"/>
      <c r="AD915" s="15"/>
      <c r="AE915" s="15"/>
      <c r="AT915" s="266" t="s">
        <v>193</v>
      </c>
      <c r="AU915" s="266" t="s">
        <v>86</v>
      </c>
      <c r="AV915" s="15" t="s">
        <v>189</v>
      </c>
      <c r="AW915" s="15" t="s">
        <v>37</v>
      </c>
      <c r="AX915" s="15" t="s">
        <v>83</v>
      </c>
      <c r="AY915" s="266" t="s">
        <v>182</v>
      </c>
    </row>
    <row r="916" s="2" customFormat="1" ht="16.5" customHeight="1">
      <c r="A916" s="42"/>
      <c r="B916" s="43"/>
      <c r="C916" s="216" t="s">
        <v>1419</v>
      </c>
      <c r="D916" s="216" t="s">
        <v>184</v>
      </c>
      <c r="E916" s="217" t="s">
        <v>1420</v>
      </c>
      <c r="F916" s="218" t="s">
        <v>1421</v>
      </c>
      <c r="G916" s="219" t="s">
        <v>187</v>
      </c>
      <c r="H916" s="220">
        <v>200</v>
      </c>
      <c r="I916" s="221"/>
      <c r="J916" s="222">
        <f>ROUND(I916*H916,2)</f>
        <v>0</v>
      </c>
      <c r="K916" s="218" t="s">
        <v>188</v>
      </c>
      <c r="L916" s="48"/>
      <c r="M916" s="223" t="s">
        <v>19</v>
      </c>
      <c r="N916" s="224" t="s">
        <v>47</v>
      </c>
      <c r="O916" s="88"/>
      <c r="P916" s="225">
        <f>O916*H916</f>
        <v>0</v>
      </c>
      <c r="Q916" s="225">
        <v>0</v>
      </c>
      <c r="R916" s="225">
        <f>Q916*H916</f>
        <v>0</v>
      </c>
      <c r="S916" s="225">
        <v>0</v>
      </c>
      <c r="T916" s="226">
        <f>S916*H916</f>
        <v>0</v>
      </c>
      <c r="U916" s="42"/>
      <c r="V916" s="42"/>
      <c r="W916" s="42"/>
      <c r="X916" s="42"/>
      <c r="Y916" s="42"/>
      <c r="Z916" s="42"/>
      <c r="AA916" s="42"/>
      <c r="AB916" s="42"/>
      <c r="AC916" s="42"/>
      <c r="AD916" s="42"/>
      <c r="AE916" s="42"/>
      <c r="AR916" s="227" t="s">
        <v>189</v>
      </c>
      <c r="AT916" s="227" t="s">
        <v>184</v>
      </c>
      <c r="AU916" s="227" t="s">
        <v>86</v>
      </c>
      <c r="AY916" s="21" t="s">
        <v>182</v>
      </c>
      <c r="BE916" s="228">
        <f>IF(N916="základní",J916,0)</f>
        <v>0</v>
      </c>
      <c r="BF916" s="228">
        <f>IF(N916="snížená",J916,0)</f>
        <v>0</v>
      </c>
      <c r="BG916" s="228">
        <f>IF(N916="zákl. přenesená",J916,0)</f>
        <v>0</v>
      </c>
      <c r="BH916" s="228">
        <f>IF(N916="sníž. přenesená",J916,0)</f>
        <v>0</v>
      </c>
      <c r="BI916" s="228">
        <f>IF(N916="nulová",J916,0)</f>
        <v>0</v>
      </c>
      <c r="BJ916" s="21" t="s">
        <v>83</v>
      </c>
      <c r="BK916" s="228">
        <f>ROUND(I916*H916,2)</f>
        <v>0</v>
      </c>
      <c r="BL916" s="21" t="s">
        <v>189</v>
      </c>
      <c r="BM916" s="227" t="s">
        <v>1422</v>
      </c>
    </row>
    <row r="917" s="2" customFormat="1">
      <c r="A917" s="42"/>
      <c r="B917" s="43"/>
      <c r="C917" s="44"/>
      <c r="D917" s="229" t="s">
        <v>191</v>
      </c>
      <c r="E917" s="44"/>
      <c r="F917" s="230" t="s">
        <v>1423</v>
      </c>
      <c r="G917" s="44"/>
      <c r="H917" s="44"/>
      <c r="I917" s="231"/>
      <c r="J917" s="44"/>
      <c r="K917" s="44"/>
      <c r="L917" s="48"/>
      <c r="M917" s="232"/>
      <c r="N917" s="233"/>
      <c r="O917" s="88"/>
      <c r="P917" s="88"/>
      <c r="Q917" s="88"/>
      <c r="R917" s="88"/>
      <c r="S917" s="88"/>
      <c r="T917" s="89"/>
      <c r="U917" s="42"/>
      <c r="V917" s="42"/>
      <c r="W917" s="42"/>
      <c r="X917" s="42"/>
      <c r="Y917" s="42"/>
      <c r="Z917" s="42"/>
      <c r="AA917" s="42"/>
      <c r="AB917" s="42"/>
      <c r="AC917" s="42"/>
      <c r="AD917" s="42"/>
      <c r="AE917" s="42"/>
      <c r="AT917" s="21" t="s">
        <v>191</v>
      </c>
      <c r="AU917" s="21" t="s">
        <v>86</v>
      </c>
    </row>
    <row r="918" s="13" customFormat="1">
      <c r="A918" s="13"/>
      <c r="B918" s="234"/>
      <c r="C918" s="235"/>
      <c r="D918" s="236" t="s">
        <v>193</v>
      </c>
      <c r="E918" s="237" t="s">
        <v>19</v>
      </c>
      <c r="F918" s="238" t="s">
        <v>1424</v>
      </c>
      <c r="G918" s="235"/>
      <c r="H918" s="239">
        <v>200</v>
      </c>
      <c r="I918" s="240"/>
      <c r="J918" s="235"/>
      <c r="K918" s="235"/>
      <c r="L918" s="241"/>
      <c r="M918" s="242"/>
      <c r="N918" s="243"/>
      <c r="O918" s="243"/>
      <c r="P918" s="243"/>
      <c r="Q918" s="243"/>
      <c r="R918" s="243"/>
      <c r="S918" s="243"/>
      <c r="T918" s="244"/>
      <c r="U918" s="13"/>
      <c r="V918" s="13"/>
      <c r="W918" s="13"/>
      <c r="X918" s="13"/>
      <c r="Y918" s="13"/>
      <c r="Z918" s="13"/>
      <c r="AA918" s="13"/>
      <c r="AB918" s="13"/>
      <c r="AC918" s="13"/>
      <c r="AD918" s="13"/>
      <c r="AE918" s="13"/>
      <c r="AT918" s="245" t="s">
        <v>193</v>
      </c>
      <c r="AU918" s="245" t="s">
        <v>86</v>
      </c>
      <c r="AV918" s="13" t="s">
        <v>86</v>
      </c>
      <c r="AW918" s="13" t="s">
        <v>37</v>
      </c>
      <c r="AX918" s="13" t="s">
        <v>83</v>
      </c>
      <c r="AY918" s="245" t="s">
        <v>182</v>
      </c>
    </row>
    <row r="919" s="2" customFormat="1" ht="16.5" customHeight="1">
      <c r="A919" s="42"/>
      <c r="B919" s="43"/>
      <c r="C919" s="216" t="s">
        <v>1425</v>
      </c>
      <c r="D919" s="216" t="s">
        <v>184</v>
      </c>
      <c r="E919" s="217" t="s">
        <v>1426</v>
      </c>
      <c r="F919" s="218" t="s">
        <v>1427</v>
      </c>
      <c r="G919" s="219" t="s">
        <v>187</v>
      </c>
      <c r="H919" s="220">
        <v>34.533999999999999</v>
      </c>
      <c r="I919" s="221"/>
      <c r="J919" s="222">
        <f>ROUND(I919*H919,2)</f>
        <v>0</v>
      </c>
      <c r="K919" s="218" t="s">
        <v>188</v>
      </c>
      <c r="L919" s="48"/>
      <c r="M919" s="223" t="s">
        <v>19</v>
      </c>
      <c r="N919" s="224" t="s">
        <v>47</v>
      </c>
      <c r="O919" s="88"/>
      <c r="P919" s="225">
        <f>O919*H919</f>
        <v>0</v>
      </c>
      <c r="Q919" s="225">
        <v>0</v>
      </c>
      <c r="R919" s="225">
        <f>Q919*H919</f>
        <v>0</v>
      </c>
      <c r="S919" s="225">
        <v>0</v>
      </c>
      <c r="T919" s="226">
        <f>S919*H919</f>
        <v>0</v>
      </c>
      <c r="U919" s="42"/>
      <c r="V919" s="42"/>
      <c r="W919" s="42"/>
      <c r="X919" s="42"/>
      <c r="Y919" s="42"/>
      <c r="Z919" s="42"/>
      <c r="AA919" s="42"/>
      <c r="AB919" s="42"/>
      <c r="AC919" s="42"/>
      <c r="AD919" s="42"/>
      <c r="AE919" s="42"/>
      <c r="AR919" s="227" t="s">
        <v>189</v>
      </c>
      <c r="AT919" s="227" t="s">
        <v>184</v>
      </c>
      <c r="AU919" s="227" t="s">
        <v>86</v>
      </c>
      <c r="AY919" s="21" t="s">
        <v>182</v>
      </c>
      <c r="BE919" s="228">
        <f>IF(N919="základní",J919,0)</f>
        <v>0</v>
      </c>
      <c r="BF919" s="228">
        <f>IF(N919="snížená",J919,0)</f>
        <v>0</v>
      </c>
      <c r="BG919" s="228">
        <f>IF(N919="zákl. přenesená",J919,0)</f>
        <v>0</v>
      </c>
      <c r="BH919" s="228">
        <f>IF(N919="sníž. přenesená",J919,0)</f>
        <v>0</v>
      </c>
      <c r="BI919" s="228">
        <f>IF(N919="nulová",J919,0)</f>
        <v>0</v>
      </c>
      <c r="BJ919" s="21" t="s">
        <v>83</v>
      </c>
      <c r="BK919" s="228">
        <f>ROUND(I919*H919,2)</f>
        <v>0</v>
      </c>
      <c r="BL919" s="21" t="s">
        <v>189</v>
      </c>
      <c r="BM919" s="227" t="s">
        <v>1428</v>
      </c>
    </row>
    <row r="920" s="2" customFormat="1">
      <c r="A920" s="42"/>
      <c r="B920" s="43"/>
      <c r="C920" s="44"/>
      <c r="D920" s="229" t="s">
        <v>191</v>
      </c>
      <c r="E920" s="44"/>
      <c r="F920" s="230" t="s">
        <v>1429</v>
      </c>
      <c r="G920" s="44"/>
      <c r="H920" s="44"/>
      <c r="I920" s="231"/>
      <c r="J920" s="44"/>
      <c r="K920" s="44"/>
      <c r="L920" s="48"/>
      <c r="M920" s="232"/>
      <c r="N920" s="233"/>
      <c r="O920" s="88"/>
      <c r="P920" s="88"/>
      <c r="Q920" s="88"/>
      <c r="R920" s="88"/>
      <c r="S920" s="88"/>
      <c r="T920" s="89"/>
      <c r="U920" s="42"/>
      <c r="V920" s="42"/>
      <c r="W920" s="42"/>
      <c r="X920" s="42"/>
      <c r="Y920" s="42"/>
      <c r="Z920" s="42"/>
      <c r="AA920" s="42"/>
      <c r="AB920" s="42"/>
      <c r="AC920" s="42"/>
      <c r="AD920" s="42"/>
      <c r="AE920" s="42"/>
      <c r="AT920" s="21" t="s">
        <v>191</v>
      </c>
      <c r="AU920" s="21" t="s">
        <v>86</v>
      </c>
    </row>
    <row r="921" s="13" customFormat="1">
      <c r="A921" s="13"/>
      <c r="B921" s="234"/>
      <c r="C921" s="235"/>
      <c r="D921" s="236" t="s">
        <v>193</v>
      </c>
      <c r="E921" s="237" t="s">
        <v>19</v>
      </c>
      <c r="F921" s="238" t="s">
        <v>1377</v>
      </c>
      <c r="G921" s="235"/>
      <c r="H921" s="239">
        <v>5.298</v>
      </c>
      <c r="I921" s="240"/>
      <c r="J921" s="235"/>
      <c r="K921" s="235"/>
      <c r="L921" s="241"/>
      <c r="M921" s="242"/>
      <c r="N921" s="243"/>
      <c r="O921" s="243"/>
      <c r="P921" s="243"/>
      <c r="Q921" s="243"/>
      <c r="R921" s="243"/>
      <c r="S921" s="243"/>
      <c r="T921" s="244"/>
      <c r="U921" s="13"/>
      <c r="V921" s="13"/>
      <c r="W921" s="13"/>
      <c r="X921" s="13"/>
      <c r="Y921" s="13"/>
      <c r="Z921" s="13"/>
      <c r="AA921" s="13"/>
      <c r="AB921" s="13"/>
      <c r="AC921" s="13"/>
      <c r="AD921" s="13"/>
      <c r="AE921" s="13"/>
      <c r="AT921" s="245" t="s">
        <v>193</v>
      </c>
      <c r="AU921" s="245" t="s">
        <v>86</v>
      </c>
      <c r="AV921" s="13" t="s">
        <v>86</v>
      </c>
      <c r="AW921" s="13" t="s">
        <v>37</v>
      </c>
      <c r="AX921" s="13" t="s">
        <v>76</v>
      </c>
      <c r="AY921" s="245" t="s">
        <v>182</v>
      </c>
    </row>
    <row r="922" s="13" customFormat="1">
      <c r="A922" s="13"/>
      <c r="B922" s="234"/>
      <c r="C922" s="235"/>
      <c r="D922" s="236" t="s">
        <v>193</v>
      </c>
      <c r="E922" s="237" t="s">
        <v>19</v>
      </c>
      <c r="F922" s="238" t="s">
        <v>1430</v>
      </c>
      <c r="G922" s="235"/>
      <c r="H922" s="239">
        <v>2.9700000000000002</v>
      </c>
      <c r="I922" s="240"/>
      <c r="J922" s="235"/>
      <c r="K922" s="235"/>
      <c r="L922" s="241"/>
      <c r="M922" s="242"/>
      <c r="N922" s="243"/>
      <c r="O922" s="243"/>
      <c r="P922" s="243"/>
      <c r="Q922" s="243"/>
      <c r="R922" s="243"/>
      <c r="S922" s="243"/>
      <c r="T922" s="244"/>
      <c r="U922" s="13"/>
      <c r="V922" s="13"/>
      <c r="W922" s="13"/>
      <c r="X922" s="13"/>
      <c r="Y922" s="13"/>
      <c r="Z922" s="13"/>
      <c r="AA922" s="13"/>
      <c r="AB922" s="13"/>
      <c r="AC922" s="13"/>
      <c r="AD922" s="13"/>
      <c r="AE922" s="13"/>
      <c r="AT922" s="245" t="s">
        <v>193</v>
      </c>
      <c r="AU922" s="245" t="s">
        <v>86</v>
      </c>
      <c r="AV922" s="13" t="s">
        <v>86</v>
      </c>
      <c r="AW922" s="13" t="s">
        <v>37</v>
      </c>
      <c r="AX922" s="13" t="s">
        <v>76</v>
      </c>
      <c r="AY922" s="245" t="s">
        <v>182</v>
      </c>
    </row>
    <row r="923" s="14" customFormat="1">
      <c r="A923" s="14"/>
      <c r="B923" s="246"/>
      <c r="C923" s="247"/>
      <c r="D923" s="236" t="s">
        <v>193</v>
      </c>
      <c r="E923" s="248" t="s">
        <v>19</v>
      </c>
      <c r="F923" s="249" t="s">
        <v>1401</v>
      </c>
      <c r="G923" s="247"/>
      <c r="H923" s="248" t="s">
        <v>19</v>
      </c>
      <c r="I923" s="250"/>
      <c r="J923" s="247"/>
      <c r="K923" s="247"/>
      <c r="L923" s="251"/>
      <c r="M923" s="252"/>
      <c r="N923" s="253"/>
      <c r="O923" s="253"/>
      <c r="P923" s="253"/>
      <c r="Q923" s="253"/>
      <c r="R923" s="253"/>
      <c r="S923" s="253"/>
      <c r="T923" s="254"/>
      <c r="U923" s="14"/>
      <c r="V923" s="14"/>
      <c r="W923" s="14"/>
      <c r="X923" s="14"/>
      <c r="Y923" s="14"/>
      <c r="Z923" s="14"/>
      <c r="AA923" s="14"/>
      <c r="AB923" s="14"/>
      <c r="AC923" s="14"/>
      <c r="AD923" s="14"/>
      <c r="AE923" s="14"/>
      <c r="AT923" s="255" t="s">
        <v>193</v>
      </c>
      <c r="AU923" s="255" t="s">
        <v>86</v>
      </c>
      <c r="AV923" s="14" t="s">
        <v>83</v>
      </c>
      <c r="AW923" s="14" t="s">
        <v>37</v>
      </c>
      <c r="AX923" s="14" t="s">
        <v>76</v>
      </c>
      <c r="AY923" s="255" t="s">
        <v>182</v>
      </c>
    </row>
    <row r="924" s="13" customFormat="1">
      <c r="A924" s="13"/>
      <c r="B924" s="234"/>
      <c r="C924" s="235"/>
      <c r="D924" s="236" t="s">
        <v>193</v>
      </c>
      <c r="E924" s="237" t="s">
        <v>19</v>
      </c>
      <c r="F924" s="238" t="s">
        <v>1402</v>
      </c>
      <c r="G924" s="235"/>
      <c r="H924" s="239">
        <v>14.220000000000001</v>
      </c>
      <c r="I924" s="240"/>
      <c r="J924" s="235"/>
      <c r="K924" s="235"/>
      <c r="L924" s="241"/>
      <c r="M924" s="242"/>
      <c r="N924" s="243"/>
      <c r="O924" s="243"/>
      <c r="P924" s="243"/>
      <c r="Q924" s="243"/>
      <c r="R924" s="243"/>
      <c r="S924" s="243"/>
      <c r="T924" s="244"/>
      <c r="U924" s="13"/>
      <c r="V924" s="13"/>
      <c r="W924" s="13"/>
      <c r="X924" s="13"/>
      <c r="Y924" s="13"/>
      <c r="Z924" s="13"/>
      <c r="AA924" s="13"/>
      <c r="AB924" s="13"/>
      <c r="AC924" s="13"/>
      <c r="AD924" s="13"/>
      <c r="AE924" s="13"/>
      <c r="AT924" s="245" t="s">
        <v>193</v>
      </c>
      <c r="AU924" s="245" t="s">
        <v>86</v>
      </c>
      <c r="AV924" s="13" t="s">
        <v>86</v>
      </c>
      <c r="AW924" s="13" t="s">
        <v>37</v>
      </c>
      <c r="AX924" s="13" t="s">
        <v>76</v>
      </c>
      <c r="AY924" s="245" t="s">
        <v>182</v>
      </c>
    </row>
    <row r="925" s="14" customFormat="1">
      <c r="A925" s="14"/>
      <c r="B925" s="246"/>
      <c r="C925" s="247"/>
      <c r="D925" s="236" t="s">
        <v>193</v>
      </c>
      <c r="E925" s="248" t="s">
        <v>19</v>
      </c>
      <c r="F925" s="249" t="s">
        <v>1308</v>
      </c>
      <c r="G925" s="247"/>
      <c r="H925" s="248" t="s">
        <v>19</v>
      </c>
      <c r="I925" s="250"/>
      <c r="J925" s="247"/>
      <c r="K925" s="247"/>
      <c r="L925" s="251"/>
      <c r="M925" s="252"/>
      <c r="N925" s="253"/>
      <c r="O925" s="253"/>
      <c r="P925" s="253"/>
      <c r="Q925" s="253"/>
      <c r="R925" s="253"/>
      <c r="S925" s="253"/>
      <c r="T925" s="254"/>
      <c r="U925" s="14"/>
      <c r="V925" s="14"/>
      <c r="W925" s="14"/>
      <c r="X925" s="14"/>
      <c r="Y925" s="14"/>
      <c r="Z925" s="14"/>
      <c r="AA925" s="14"/>
      <c r="AB925" s="14"/>
      <c r="AC925" s="14"/>
      <c r="AD925" s="14"/>
      <c r="AE925" s="14"/>
      <c r="AT925" s="255" t="s">
        <v>193</v>
      </c>
      <c r="AU925" s="255" t="s">
        <v>86</v>
      </c>
      <c r="AV925" s="14" t="s">
        <v>83</v>
      </c>
      <c r="AW925" s="14" t="s">
        <v>37</v>
      </c>
      <c r="AX925" s="14" t="s">
        <v>76</v>
      </c>
      <c r="AY925" s="255" t="s">
        <v>182</v>
      </c>
    </row>
    <row r="926" s="13" customFormat="1">
      <c r="A926" s="13"/>
      <c r="B926" s="234"/>
      <c r="C926" s="235"/>
      <c r="D926" s="236" t="s">
        <v>193</v>
      </c>
      <c r="E926" s="237" t="s">
        <v>19</v>
      </c>
      <c r="F926" s="238" t="s">
        <v>1286</v>
      </c>
      <c r="G926" s="235"/>
      <c r="H926" s="239">
        <v>4.266</v>
      </c>
      <c r="I926" s="240"/>
      <c r="J926" s="235"/>
      <c r="K926" s="235"/>
      <c r="L926" s="241"/>
      <c r="M926" s="242"/>
      <c r="N926" s="243"/>
      <c r="O926" s="243"/>
      <c r="P926" s="243"/>
      <c r="Q926" s="243"/>
      <c r="R926" s="243"/>
      <c r="S926" s="243"/>
      <c r="T926" s="244"/>
      <c r="U926" s="13"/>
      <c r="V926" s="13"/>
      <c r="W926" s="13"/>
      <c r="X926" s="13"/>
      <c r="Y926" s="13"/>
      <c r="Z926" s="13"/>
      <c r="AA926" s="13"/>
      <c r="AB926" s="13"/>
      <c r="AC926" s="13"/>
      <c r="AD926" s="13"/>
      <c r="AE926" s="13"/>
      <c r="AT926" s="245" t="s">
        <v>193</v>
      </c>
      <c r="AU926" s="245" t="s">
        <v>86</v>
      </c>
      <c r="AV926" s="13" t="s">
        <v>86</v>
      </c>
      <c r="AW926" s="13" t="s">
        <v>37</v>
      </c>
      <c r="AX926" s="13" t="s">
        <v>76</v>
      </c>
      <c r="AY926" s="245" t="s">
        <v>182</v>
      </c>
    </row>
    <row r="927" s="13" customFormat="1">
      <c r="A927" s="13"/>
      <c r="B927" s="234"/>
      <c r="C927" s="235"/>
      <c r="D927" s="236" t="s">
        <v>193</v>
      </c>
      <c r="E927" s="237" t="s">
        <v>19</v>
      </c>
      <c r="F927" s="238" t="s">
        <v>1417</v>
      </c>
      <c r="G927" s="235"/>
      <c r="H927" s="239">
        <v>2.8439999999999999</v>
      </c>
      <c r="I927" s="240"/>
      <c r="J927" s="235"/>
      <c r="K927" s="235"/>
      <c r="L927" s="241"/>
      <c r="M927" s="242"/>
      <c r="N927" s="243"/>
      <c r="O927" s="243"/>
      <c r="P927" s="243"/>
      <c r="Q927" s="243"/>
      <c r="R927" s="243"/>
      <c r="S927" s="243"/>
      <c r="T927" s="244"/>
      <c r="U927" s="13"/>
      <c r="V927" s="13"/>
      <c r="W927" s="13"/>
      <c r="X927" s="13"/>
      <c r="Y927" s="13"/>
      <c r="Z927" s="13"/>
      <c r="AA927" s="13"/>
      <c r="AB927" s="13"/>
      <c r="AC927" s="13"/>
      <c r="AD927" s="13"/>
      <c r="AE927" s="13"/>
      <c r="AT927" s="245" t="s">
        <v>193</v>
      </c>
      <c r="AU927" s="245" t="s">
        <v>86</v>
      </c>
      <c r="AV927" s="13" t="s">
        <v>86</v>
      </c>
      <c r="AW927" s="13" t="s">
        <v>37</v>
      </c>
      <c r="AX927" s="13" t="s">
        <v>76</v>
      </c>
      <c r="AY927" s="245" t="s">
        <v>182</v>
      </c>
    </row>
    <row r="928" s="13" customFormat="1">
      <c r="A928" s="13"/>
      <c r="B928" s="234"/>
      <c r="C928" s="235"/>
      <c r="D928" s="236" t="s">
        <v>193</v>
      </c>
      <c r="E928" s="237" t="s">
        <v>19</v>
      </c>
      <c r="F928" s="238" t="s">
        <v>1418</v>
      </c>
      <c r="G928" s="235"/>
      <c r="H928" s="239">
        <v>4.9359999999999999</v>
      </c>
      <c r="I928" s="240"/>
      <c r="J928" s="235"/>
      <c r="K928" s="235"/>
      <c r="L928" s="241"/>
      <c r="M928" s="242"/>
      <c r="N928" s="243"/>
      <c r="O928" s="243"/>
      <c r="P928" s="243"/>
      <c r="Q928" s="243"/>
      <c r="R928" s="243"/>
      <c r="S928" s="243"/>
      <c r="T928" s="244"/>
      <c r="U928" s="13"/>
      <c r="V928" s="13"/>
      <c r="W928" s="13"/>
      <c r="X928" s="13"/>
      <c r="Y928" s="13"/>
      <c r="Z928" s="13"/>
      <c r="AA928" s="13"/>
      <c r="AB928" s="13"/>
      <c r="AC928" s="13"/>
      <c r="AD928" s="13"/>
      <c r="AE928" s="13"/>
      <c r="AT928" s="245" t="s">
        <v>193</v>
      </c>
      <c r="AU928" s="245" t="s">
        <v>86</v>
      </c>
      <c r="AV928" s="13" t="s">
        <v>86</v>
      </c>
      <c r="AW928" s="13" t="s">
        <v>37</v>
      </c>
      <c r="AX928" s="13" t="s">
        <v>76</v>
      </c>
      <c r="AY928" s="245" t="s">
        <v>182</v>
      </c>
    </row>
    <row r="929" s="15" customFormat="1">
      <c r="A929" s="15"/>
      <c r="B929" s="256"/>
      <c r="C929" s="257"/>
      <c r="D929" s="236" t="s">
        <v>193</v>
      </c>
      <c r="E929" s="258" t="s">
        <v>19</v>
      </c>
      <c r="F929" s="259" t="s">
        <v>202</v>
      </c>
      <c r="G929" s="257"/>
      <c r="H929" s="260">
        <v>34.533999999999999</v>
      </c>
      <c r="I929" s="261"/>
      <c r="J929" s="257"/>
      <c r="K929" s="257"/>
      <c r="L929" s="262"/>
      <c r="M929" s="263"/>
      <c r="N929" s="264"/>
      <c r="O929" s="264"/>
      <c r="P929" s="264"/>
      <c r="Q929" s="264"/>
      <c r="R929" s="264"/>
      <c r="S929" s="264"/>
      <c r="T929" s="265"/>
      <c r="U929" s="15"/>
      <c r="V929" s="15"/>
      <c r="W929" s="15"/>
      <c r="X929" s="15"/>
      <c r="Y929" s="15"/>
      <c r="Z929" s="15"/>
      <c r="AA929" s="15"/>
      <c r="AB929" s="15"/>
      <c r="AC929" s="15"/>
      <c r="AD929" s="15"/>
      <c r="AE929" s="15"/>
      <c r="AT929" s="266" t="s">
        <v>193</v>
      </c>
      <c r="AU929" s="266" t="s">
        <v>86</v>
      </c>
      <c r="AV929" s="15" t="s">
        <v>189</v>
      </c>
      <c r="AW929" s="15" t="s">
        <v>37</v>
      </c>
      <c r="AX929" s="15" t="s">
        <v>83</v>
      </c>
      <c r="AY929" s="266" t="s">
        <v>182</v>
      </c>
    </row>
    <row r="930" s="2" customFormat="1" ht="37.8" customHeight="1">
      <c r="A930" s="42"/>
      <c r="B930" s="43"/>
      <c r="C930" s="216" t="s">
        <v>1431</v>
      </c>
      <c r="D930" s="216" t="s">
        <v>184</v>
      </c>
      <c r="E930" s="217" t="s">
        <v>1432</v>
      </c>
      <c r="F930" s="218" t="s">
        <v>1433</v>
      </c>
      <c r="G930" s="219" t="s">
        <v>187</v>
      </c>
      <c r="H930" s="220">
        <v>488.315</v>
      </c>
      <c r="I930" s="221"/>
      <c r="J930" s="222">
        <f>ROUND(I930*H930,2)</f>
        <v>0</v>
      </c>
      <c r="K930" s="218" t="s">
        <v>19</v>
      </c>
      <c r="L930" s="48"/>
      <c r="M930" s="223" t="s">
        <v>19</v>
      </c>
      <c r="N930" s="224" t="s">
        <v>47</v>
      </c>
      <c r="O930" s="88"/>
      <c r="P930" s="225">
        <f>O930*H930</f>
        <v>0</v>
      </c>
      <c r="Q930" s="225">
        <v>0.038850000000000003</v>
      </c>
      <c r="R930" s="225">
        <f>Q930*H930</f>
        <v>18.971037750000001</v>
      </c>
      <c r="S930" s="225">
        <v>0</v>
      </c>
      <c r="T930" s="226">
        <f>S930*H930</f>
        <v>0</v>
      </c>
      <c r="U930" s="42"/>
      <c r="V930" s="42"/>
      <c r="W930" s="42"/>
      <c r="X930" s="42"/>
      <c r="Y930" s="42"/>
      <c r="Z930" s="42"/>
      <c r="AA930" s="42"/>
      <c r="AB930" s="42"/>
      <c r="AC930" s="42"/>
      <c r="AD930" s="42"/>
      <c r="AE930" s="42"/>
      <c r="AR930" s="227" t="s">
        <v>189</v>
      </c>
      <c r="AT930" s="227" t="s">
        <v>184</v>
      </c>
      <c r="AU930" s="227" t="s">
        <v>86</v>
      </c>
      <c r="AY930" s="21" t="s">
        <v>182</v>
      </c>
      <c r="BE930" s="228">
        <f>IF(N930="základní",J930,0)</f>
        <v>0</v>
      </c>
      <c r="BF930" s="228">
        <f>IF(N930="snížená",J930,0)</f>
        <v>0</v>
      </c>
      <c r="BG930" s="228">
        <f>IF(N930="zákl. přenesená",J930,0)</f>
        <v>0</v>
      </c>
      <c r="BH930" s="228">
        <f>IF(N930="sníž. přenesená",J930,0)</f>
        <v>0</v>
      </c>
      <c r="BI930" s="228">
        <f>IF(N930="nulová",J930,0)</f>
        <v>0</v>
      </c>
      <c r="BJ930" s="21" t="s">
        <v>83</v>
      </c>
      <c r="BK930" s="228">
        <f>ROUND(I930*H930,2)</f>
        <v>0</v>
      </c>
      <c r="BL930" s="21" t="s">
        <v>189</v>
      </c>
      <c r="BM930" s="227" t="s">
        <v>1434</v>
      </c>
    </row>
    <row r="931" s="13" customFormat="1">
      <c r="A931" s="13"/>
      <c r="B931" s="234"/>
      <c r="C931" s="235"/>
      <c r="D931" s="236" t="s">
        <v>193</v>
      </c>
      <c r="E931" s="237" t="s">
        <v>19</v>
      </c>
      <c r="F931" s="238" t="s">
        <v>1376</v>
      </c>
      <c r="G931" s="235"/>
      <c r="H931" s="239">
        <v>82.125</v>
      </c>
      <c r="I931" s="240"/>
      <c r="J931" s="235"/>
      <c r="K931" s="235"/>
      <c r="L931" s="241"/>
      <c r="M931" s="242"/>
      <c r="N931" s="243"/>
      <c r="O931" s="243"/>
      <c r="P931" s="243"/>
      <c r="Q931" s="243"/>
      <c r="R931" s="243"/>
      <c r="S931" s="243"/>
      <c r="T931" s="244"/>
      <c r="U931" s="13"/>
      <c r="V931" s="13"/>
      <c r="W931" s="13"/>
      <c r="X931" s="13"/>
      <c r="Y931" s="13"/>
      <c r="Z931" s="13"/>
      <c r="AA931" s="13"/>
      <c r="AB931" s="13"/>
      <c r="AC931" s="13"/>
      <c r="AD931" s="13"/>
      <c r="AE931" s="13"/>
      <c r="AT931" s="245" t="s">
        <v>193</v>
      </c>
      <c r="AU931" s="245" t="s">
        <v>86</v>
      </c>
      <c r="AV931" s="13" t="s">
        <v>86</v>
      </c>
      <c r="AW931" s="13" t="s">
        <v>37</v>
      </c>
      <c r="AX931" s="13" t="s">
        <v>76</v>
      </c>
      <c r="AY931" s="245" t="s">
        <v>182</v>
      </c>
    </row>
    <row r="932" s="13" customFormat="1">
      <c r="A932" s="13"/>
      <c r="B932" s="234"/>
      <c r="C932" s="235"/>
      <c r="D932" s="236" t="s">
        <v>193</v>
      </c>
      <c r="E932" s="237" t="s">
        <v>19</v>
      </c>
      <c r="F932" s="238" t="s">
        <v>1383</v>
      </c>
      <c r="G932" s="235"/>
      <c r="H932" s="239">
        <v>406.19</v>
      </c>
      <c r="I932" s="240"/>
      <c r="J932" s="235"/>
      <c r="K932" s="235"/>
      <c r="L932" s="241"/>
      <c r="M932" s="242"/>
      <c r="N932" s="243"/>
      <c r="O932" s="243"/>
      <c r="P932" s="243"/>
      <c r="Q932" s="243"/>
      <c r="R932" s="243"/>
      <c r="S932" s="243"/>
      <c r="T932" s="244"/>
      <c r="U932" s="13"/>
      <c r="V932" s="13"/>
      <c r="W932" s="13"/>
      <c r="X932" s="13"/>
      <c r="Y932" s="13"/>
      <c r="Z932" s="13"/>
      <c r="AA932" s="13"/>
      <c r="AB932" s="13"/>
      <c r="AC932" s="13"/>
      <c r="AD932" s="13"/>
      <c r="AE932" s="13"/>
      <c r="AT932" s="245" t="s">
        <v>193</v>
      </c>
      <c r="AU932" s="245" t="s">
        <v>86</v>
      </c>
      <c r="AV932" s="13" t="s">
        <v>86</v>
      </c>
      <c r="AW932" s="13" t="s">
        <v>37</v>
      </c>
      <c r="AX932" s="13" t="s">
        <v>76</v>
      </c>
      <c r="AY932" s="245" t="s">
        <v>182</v>
      </c>
    </row>
    <row r="933" s="15" customFormat="1">
      <c r="A933" s="15"/>
      <c r="B933" s="256"/>
      <c r="C933" s="257"/>
      <c r="D933" s="236" t="s">
        <v>193</v>
      </c>
      <c r="E933" s="258" t="s">
        <v>19</v>
      </c>
      <c r="F933" s="259" t="s">
        <v>202</v>
      </c>
      <c r="G933" s="257"/>
      <c r="H933" s="260">
        <v>488.315</v>
      </c>
      <c r="I933" s="261"/>
      <c r="J933" s="257"/>
      <c r="K933" s="257"/>
      <c r="L933" s="262"/>
      <c r="M933" s="263"/>
      <c r="N933" s="264"/>
      <c r="O933" s="264"/>
      <c r="P933" s="264"/>
      <c r="Q933" s="264"/>
      <c r="R933" s="264"/>
      <c r="S933" s="264"/>
      <c r="T933" s="265"/>
      <c r="U933" s="15"/>
      <c r="V933" s="15"/>
      <c r="W933" s="15"/>
      <c r="X933" s="15"/>
      <c r="Y933" s="15"/>
      <c r="Z933" s="15"/>
      <c r="AA933" s="15"/>
      <c r="AB933" s="15"/>
      <c r="AC933" s="15"/>
      <c r="AD933" s="15"/>
      <c r="AE933" s="15"/>
      <c r="AT933" s="266" t="s">
        <v>193</v>
      </c>
      <c r="AU933" s="266" t="s">
        <v>86</v>
      </c>
      <c r="AV933" s="15" t="s">
        <v>189</v>
      </c>
      <c r="AW933" s="15" t="s">
        <v>37</v>
      </c>
      <c r="AX933" s="15" t="s">
        <v>83</v>
      </c>
      <c r="AY933" s="266" t="s">
        <v>182</v>
      </c>
    </row>
    <row r="934" s="14" customFormat="1">
      <c r="A934" s="14"/>
      <c r="B934" s="246"/>
      <c r="C934" s="247"/>
      <c r="D934" s="236" t="s">
        <v>193</v>
      </c>
      <c r="E934" s="248" t="s">
        <v>19</v>
      </c>
      <c r="F934" s="249" t="s">
        <v>989</v>
      </c>
      <c r="G934" s="247"/>
      <c r="H934" s="248" t="s">
        <v>19</v>
      </c>
      <c r="I934" s="250"/>
      <c r="J934" s="247"/>
      <c r="K934" s="247"/>
      <c r="L934" s="251"/>
      <c r="M934" s="252"/>
      <c r="N934" s="253"/>
      <c r="O934" s="253"/>
      <c r="P934" s="253"/>
      <c r="Q934" s="253"/>
      <c r="R934" s="253"/>
      <c r="S934" s="253"/>
      <c r="T934" s="254"/>
      <c r="U934" s="14"/>
      <c r="V934" s="14"/>
      <c r="W934" s="14"/>
      <c r="X934" s="14"/>
      <c r="Y934" s="14"/>
      <c r="Z934" s="14"/>
      <c r="AA934" s="14"/>
      <c r="AB934" s="14"/>
      <c r="AC934" s="14"/>
      <c r="AD934" s="14"/>
      <c r="AE934" s="14"/>
      <c r="AT934" s="255" t="s">
        <v>193</v>
      </c>
      <c r="AU934" s="255" t="s">
        <v>86</v>
      </c>
      <c r="AV934" s="14" t="s">
        <v>83</v>
      </c>
      <c r="AW934" s="14" t="s">
        <v>37</v>
      </c>
      <c r="AX934" s="14" t="s">
        <v>76</v>
      </c>
      <c r="AY934" s="255" t="s">
        <v>182</v>
      </c>
    </row>
    <row r="935" s="2" customFormat="1" ht="55.5" customHeight="1">
      <c r="A935" s="42"/>
      <c r="B935" s="43"/>
      <c r="C935" s="216" t="s">
        <v>1435</v>
      </c>
      <c r="D935" s="216" t="s">
        <v>184</v>
      </c>
      <c r="E935" s="217" t="s">
        <v>1436</v>
      </c>
      <c r="F935" s="218" t="s">
        <v>1437</v>
      </c>
      <c r="G935" s="219" t="s">
        <v>187</v>
      </c>
      <c r="H935" s="220">
        <v>146.49500000000001</v>
      </c>
      <c r="I935" s="221"/>
      <c r="J935" s="222">
        <f>ROUND(I935*H935,2)</f>
        <v>0</v>
      </c>
      <c r="K935" s="218" t="s">
        <v>19</v>
      </c>
      <c r="L935" s="48"/>
      <c r="M935" s="223" t="s">
        <v>19</v>
      </c>
      <c r="N935" s="224" t="s">
        <v>47</v>
      </c>
      <c r="O935" s="88"/>
      <c r="P935" s="225">
        <f>O935*H935</f>
        <v>0</v>
      </c>
      <c r="Q935" s="225">
        <v>0.060429999999999998</v>
      </c>
      <c r="R935" s="225">
        <f>Q935*H935</f>
        <v>8.8526928500000004</v>
      </c>
      <c r="S935" s="225">
        <v>0</v>
      </c>
      <c r="T935" s="226">
        <f>S935*H935</f>
        <v>0</v>
      </c>
      <c r="U935" s="42"/>
      <c r="V935" s="42"/>
      <c r="W935" s="42"/>
      <c r="X935" s="42"/>
      <c r="Y935" s="42"/>
      <c r="Z935" s="42"/>
      <c r="AA935" s="42"/>
      <c r="AB935" s="42"/>
      <c r="AC935" s="42"/>
      <c r="AD935" s="42"/>
      <c r="AE935" s="42"/>
      <c r="AR935" s="227" t="s">
        <v>189</v>
      </c>
      <c r="AT935" s="227" t="s">
        <v>184</v>
      </c>
      <c r="AU935" s="227" t="s">
        <v>86</v>
      </c>
      <c r="AY935" s="21" t="s">
        <v>182</v>
      </c>
      <c r="BE935" s="228">
        <f>IF(N935="základní",J935,0)</f>
        <v>0</v>
      </c>
      <c r="BF935" s="228">
        <f>IF(N935="snížená",J935,0)</f>
        <v>0</v>
      </c>
      <c r="BG935" s="228">
        <f>IF(N935="zákl. přenesená",J935,0)</f>
        <v>0</v>
      </c>
      <c r="BH935" s="228">
        <f>IF(N935="sníž. přenesená",J935,0)</f>
        <v>0</v>
      </c>
      <c r="BI935" s="228">
        <f>IF(N935="nulová",J935,0)</f>
        <v>0</v>
      </c>
      <c r="BJ935" s="21" t="s">
        <v>83</v>
      </c>
      <c r="BK935" s="228">
        <f>ROUND(I935*H935,2)</f>
        <v>0</v>
      </c>
      <c r="BL935" s="21" t="s">
        <v>189</v>
      </c>
      <c r="BM935" s="227" t="s">
        <v>1438</v>
      </c>
    </row>
    <row r="936" s="13" customFormat="1">
      <c r="A936" s="13"/>
      <c r="B936" s="234"/>
      <c r="C936" s="235"/>
      <c r="D936" s="236" t="s">
        <v>193</v>
      </c>
      <c r="E936" s="237" t="s">
        <v>19</v>
      </c>
      <c r="F936" s="238" t="s">
        <v>1295</v>
      </c>
      <c r="G936" s="235"/>
      <c r="H936" s="239">
        <v>24.638000000000002</v>
      </c>
      <c r="I936" s="240"/>
      <c r="J936" s="235"/>
      <c r="K936" s="235"/>
      <c r="L936" s="241"/>
      <c r="M936" s="242"/>
      <c r="N936" s="243"/>
      <c r="O936" s="243"/>
      <c r="P936" s="243"/>
      <c r="Q936" s="243"/>
      <c r="R936" s="243"/>
      <c r="S936" s="243"/>
      <c r="T936" s="244"/>
      <c r="U936" s="13"/>
      <c r="V936" s="13"/>
      <c r="W936" s="13"/>
      <c r="X936" s="13"/>
      <c r="Y936" s="13"/>
      <c r="Z936" s="13"/>
      <c r="AA936" s="13"/>
      <c r="AB936" s="13"/>
      <c r="AC936" s="13"/>
      <c r="AD936" s="13"/>
      <c r="AE936" s="13"/>
      <c r="AT936" s="245" t="s">
        <v>193</v>
      </c>
      <c r="AU936" s="245" t="s">
        <v>86</v>
      </c>
      <c r="AV936" s="13" t="s">
        <v>86</v>
      </c>
      <c r="AW936" s="13" t="s">
        <v>37</v>
      </c>
      <c r="AX936" s="13" t="s">
        <v>76</v>
      </c>
      <c r="AY936" s="245" t="s">
        <v>182</v>
      </c>
    </row>
    <row r="937" s="13" customFormat="1">
      <c r="A937" s="13"/>
      <c r="B937" s="234"/>
      <c r="C937" s="235"/>
      <c r="D937" s="236" t="s">
        <v>193</v>
      </c>
      <c r="E937" s="237" t="s">
        <v>19</v>
      </c>
      <c r="F937" s="238" t="s">
        <v>1301</v>
      </c>
      <c r="G937" s="235"/>
      <c r="H937" s="239">
        <v>121.857</v>
      </c>
      <c r="I937" s="240"/>
      <c r="J937" s="235"/>
      <c r="K937" s="235"/>
      <c r="L937" s="241"/>
      <c r="M937" s="242"/>
      <c r="N937" s="243"/>
      <c r="O937" s="243"/>
      <c r="P937" s="243"/>
      <c r="Q937" s="243"/>
      <c r="R937" s="243"/>
      <c r="S937" s="243"/>
      <c r="T937" s="244"/>
      <c r="U937" s="13"/>
      <c r="V937" s="13"/>
      <c r="W937" s="13"/>
      <c r="X937" s="13"/>
      <c r="Y937" s="13"/>
      <c r="Z937" s="13"/>
      <c r="AA937" s="13"/>
      <c r="AB937" s="13"/>
      <c r="AC937" s="13"/>
      <c r="AD937" s="13"/>
      <c r="AE937" s="13"/>
      <c r="AT937" s="245" t="s">
        <v>193</v>
      </c>
      <c r="AU937" s="245" t="s">
        <v>86</v>
      </c>
      <c r="AV937" s="13" t="s">
        <v>86</v>
      </c>
      <c r="AW937" s="13" t="s">
        <v>37</v>
      </c>
      <c r="AX937" s="13" t="s">
        <v>76</v>
      </c>
      <c r="AY937" s="245" t="s">
        <v>182</v>
      </c>
    </row>
    <row r="938" s="15" customFormat="1">
      <c r="A938" s="15"/>
      <c r="B938" s="256"/>
      <c r="C938" s="257"/>
      <c r="D938" s="236" t="s">
        <v>193</v>
      </c>
      <c r="E938" s="258" t="s">
        <v>19</v>
      </c>
      <c r="F938" s="259" t="s">
        <v>202</v>
      </c>
      <c r="G938" s="257"/>
      <c r="H938" s="260">
        <v>146.49500000000001</v>
      </c>
      <c r="I938" s="261"/>
      <c r="J938" s="257"/>
      <c r="K938" s="257"/>
      <c r="L938" s="262"/>
      <c r="M938" s="263"/>
      <c r="N938" s="264"/>
      <c r="O938" s="264"/>
      <c r="P938" s="264"/>
      <c r="Q938" s="264"/>
      <c r="R938" s="264"/>
      <c r="S938" s="264"/>
      <c r="T938" s="265"/>
      <c r="U938" s="15"/>
      <c r="V938" s="15"/>
      <c r="W938" s="15"/>
      <c r="X938" s="15"/>
      <c r="Y938" s="15"/>
      <c r="Z938" s="15"/>
      <c r="AA938" s="15"/>
      <c r="AB938" s="15"/>
      <c r="AC938" s="15"/>
      <c r="AD938" s="15"/>
      <c r="AE938" s="15"/>
      <c r="AT938" s="266" t="s">
        <v>193</v>
      </c>
      <c r="AU938" s="266" t="s">
        <v>86</v>
      </c>
      <c r="AV938" s="15" t="s">
        <v>189</v>
      </c>
      <c r="AW938" s="15" t="s">
        <v>37</v>
      </c>
      <c r="AX938" s="15" t="s">
        <v>83</v>
      </c>
      <c r="AY938" s="266" t="s">
        <v>182</v>
      </c>
    </row>
    <row r="939" s="14" customFormat="1">
      <c r="A939" s="14"/>
      <c r="B939" s="246"/>
      <c r="C939" s="247"/>
      <c r="D939" s="236" t="s">
        <v>193</v>
      </c>
      <c r="E939" s="248" t="s">
        <v>19</v>
      </c>
      <c r="F939" s="249" t="s">
        <v>989</v>
      </c>
      <c r="G939" s="247"/>
      <c r="H939" s="248" t="s">
        <v>19</v>
      </c>
      <c r="I939" s="250"/>
      <c r="J939" s="247"/>
      <c r="K939" s="247"/>
      <c r="L939" s="251"/>
      <c r="M939" s="252"/>
      <c r="N939" s="253"/>
      <c r="O939" s="253"/>
      <c r="P939" s="253"/>
      <c r="Q939" s="253"/>
      <c r="R939" s="253"/>
      <c r="S939" s="253"/>
      <c r="T939" s="254"/>
      <c r="U939" s="14"/>
      <c r="V939" s="14"/>
      <c r="W939" s="14"/>
      <c r="X939" s="14"/>
      <c r="Y939" s="14"/>
      <c r="Z939" s="14"/>
      <c r="AA939" s="14"/>
      <c r="AB939" s="14"/>
      <c r="AC939" s="14"/>
      <c r="AD939" s="14"/>
      <c r="AE939" s="14"/>
      <c r="AT939" s="255" t="s">
        <v>193</v>
      </c>
      <c r="AU939" s="255" t="s">
        <v>86</v>
      </c>
      <c r="AV939" s="14" t="s">
        <v>83</v>
      </c>
      <c r="AW939" s="14" t="s">
        <v>37</v>
      </c>
      <c r="AX939" s="14" t="s">
        <v>76</v>
      </c>
      <c r="AY939" s="255" t="s">
        <v>182</v>
      </c>
    </row>
    <row r="940" s="2" customFormat="1" ht="44.25" customHeight="1">
      <c r="A940" s="42"/>
      <c r="B940" s="43"/>
      <c r="C940" s="216" t="s">
        <v>1439</v>
      </c>
      <c r="D940" s="216" t="s">
        <v>184</v>
      </c>
      <c r="E940" s="217" t="s">
        <v>1440</v>
      </c>
      <c r="F940" s="218" t="s">
        <v>1441</v>
      </c>
      <c r="G940" s="219" t="s">
        <v>187</v>
      </c>
      <c r="H940" s="220">
        <v>149.739</v>
      </c>
      <c r="I940" s="221"/>
      <c r="J940" s="222">
        <f>ROUND(I940*H940,2)</f>
        <v>0</v>
      </c>
      <c r="K940" s="218" t="s">
        <v>19</v>
      </c>
      <c r="L940" s="48"/>
      <c r="M940" s="223" t="s">
        <v>19</v>
      </c>
      <c r="N940" s="224" t="s">
        <v>47</v>
      </c>
      <c r="O940" s="88"/>
      <c r="P940" s="225">
        <f>O940*H940</f>
        <v>0</v>
      </c>
      <c r="Q940" s="225">
        <v>0.060429999999999998</v>
      </c>
      <c r="R940" s="225">
        <f>Q940*H940</f>
        <v>9.0487277699999993</v>
      </c>
      <c r="S940" s="225">
        <v>0</v>
      </c>
      <c r="T940" s="226">
        <f>S940*H940</f>
        <v>0</v>
      </c>
      <c r="U940" s="42"/>
      <c r="V940" s="42"/>
      <c r="W940" s="42"/>
      <c r="X940" s="42"/>
      <c r="Y940" s="42"/>
      <c r="Z940" s="42"/>
      <c r="AA940" s="42"/>
      <c r="AB940" s="42"/>
      <c r="AC940" s="42"/>
      <c r="AD940" s="42"/>
      <c r="AE940" s="42"/>
      <c r="AR940" s="227" t="s">
        <v>189</v>
      </c>
      <c r="AT940" s="227" t="s">
        <v>184</v>
      </c>
      <c r="AU940" s="227" t="s">
        <v>86</v>
      </c>
      <c r="AY940" s="21" t="s">
        <v>182</v>
      </c>
      <c r="BE940" s="228">
        <f>IF(N940="základní",J940,0)</f>
        <v>0</v>
      </c>
      <c r="BF940" s="228">
        <f>IF(N940="snížená",J940,0)</f>
        <v>0</v>
      </c>
      <c r="BG940" s="228">
        <f>IF(N940="zákl. přenesená",J940,0)</f>
        <v>0</v>
      </c>
      <c r="BH940" s="228">
        <f>IF(N940="sníž. přenesená",J940,0)</f>
        <v>0</v>
      </c>
      <c r="BI940" s="228">
        <f>IF(N940="nulová",J940,0)</f>
        <v>0</v>
      </c>
      <c r="BJ940" s="21" t="s">
        <v>83</v>
      </c>
      <c r="BK940" s="228">
        <f>ROUND(I940*H940,2)</f>
        <v>0</v>
      </c>
      <c r="BL940" s="21" t="s">
        <v>189</v>
      </c>
      <c r="BM940" s="227" t="s">
        <v>1442</v>
      </c>
    </row>
    <row r="941" s="13" customFormat="1">
      <c r="A941" s="13"/>
      <c r="B941" s="234"/>
      <c r="C941" s="235"/>
      <c r="D941" s="236" t="s">
        <v>193</v>
      </c>
      <c r="E941" s="237" t="s">
        <v>19</v>
      </c>
      <c r="F941" s="238" t="s">
        <v>1443</v>
      </c>
      <c r="G941" s="235"/>
      <c r="H941" s="239">
        <v>0.26000000000000001</v>
      </c>
      <c r="I941" s="240"/>
      <c r="J941" s="235"/>
      <c r="K941" s="235"/>
      <c r="L941" s="241"/>
      <c r="M941" s="242"/>
      <c r="N941" s="243"/>
      <c r="O941" s="243"/>
      <c r="P941" s="243"/>
      <c r="Q941" s="243"/>
      <c r="R941" s="243"/>
      <c r="S941" s="243"/>
      <c r="T941" s="244"/>
      <c r="U941" s="13"/>
      <c r="V941" s="13"/>
      <c r="W941" s="13"/>
      <c r="X941" s="13"/>
      <c r="Y941" s="13"/>
      <c r="Z941" s="13"/>
      <c r="AA941" s="13"/>
      <c r="AB941" s="13"/>
      <c r="AC941" s="13"/>
      <c r="AD941" s="13"/>
      <c r="AE941" s="13"/>
      <c r="AT941" s="245" t="s">
        <v>193</v>
      </c>
      <c r="AU941" s="245" t="s">
        <v>86</v>
      </c>
      <c r="AV941" s="13" t="s">
        <v>86</v>
      </c>
      <c r="AW941" s="13" t="s">
        <v>37</v>
      </c>
      <c r="AX941" s="13" t="s">
        <v>76</v>
      </c>
      <c r="AY941" s="245" t="s">
        <v>182</v>
      </c>
    </row>
    <row r="942" s="13" customFormat="1">
      <c r="A942" s="13"/>
      <c r="B942" s="234"/>
      <c r="C942" s="235"/>
      <c r="D942" s="236" t="s">
        <v>193</v>
      </c>
      <c r="E942" s="237" t="s">
        <v>19</v>
      </c>
      <c r="F942" s="238" t="s">
        <v>1283</v>
      </c>
      <c r="G942" s="235"/>
      <c r="H942" s="239">
        <v>32.662999999999997</v>
      </c>
      <c r="I942" s="240"/>
      <c r="J942" s="235"/>
      <c r="K942" s="235"/>
      <c r="L942" s="241"/>
      <c r="M942" s="242"/>
      <c r="N942" s="243"/>
      <c r="O942" s="243"/>
      <c r="P942" s="243"/>
      <c r="Q942" s="243"/>
      <c r="R942" s="243"/>
      <c r="S942" s="243"/>
      <c r="T942" s="244"/>
      <c r="U942" s="13"/>
      <c r="V942" s="13"/>
      <c r="W942" s="13"/>
      <c r="X942" s="13"/>
      <c r="Y942" s="13"/>
      <c r="Z942" s="13"/>
      <c r="AA942" s="13"/>
      <c r="AB942" s="13"/>
      <c r="AC942" s="13"/>
      <c r="AD942" s="13"/>
      <c r="AE942" s="13"/>
      <c r="AT942" s="245" t="s">
        <v>193</v>
      </c>
      <c r="AU942" s="245" t="s">
        <v>86</v>
      </c>
      <c r="AV942" s="13" t="s">
        <v>86</v>
      </c>
      <c r="AW942" s="13" t="s">
        <v>37</v>
      </c>
      <c r="AX942" s="13" t="s">
        <v>76</v>
      </c>
      <c r="AY942" s="245" t="s">
        <v>182</v>
      </c>
    </row>
    <row r="943" s="13" customFormat="1">
      <c r="A943" s="13"/>
      <c r="B943" s="234"/>
      <c r="C943" s="235"/>
      <c r="D943" s="236" t="s">
        <v>193</v>
      </c>
      <c r="E943" s="237" t="s">
        <v>19</v>
      </c>
      <c r="F943" s="238" t="s">
        <v>1444</v>
      </c>
      <c r="G943" s="235"/>
      <c r="H943" s="239">
        <v>0.71999999999999997</v>
      </c>
      <c r="I943" s="240"/>
      <c r="J943" s="235"/>
      <c r="K943" s="235"/>
      <c r="L943" s="241"/>
      <c r="M943" s="242"/>
      <c r="N943" s="243"/>
      <c r="O943" s="243"/>
      <c r="P943" s="243"/>
      <c r="Q943" s="243"/>
      <c r="R943" s="243"/>
      <c r="S943" s="243"/>
      <c r="T943" s="244"/>
      <c r="U943" s="13"/>
      <c r="V943" s="13"/>
      <c r="W943" s="13"/>
      <c r="X943" s="13"/>
      <c r="Y943" s="13"/>
      <c r="Z943" s="13"/>
      <c r="AA943" s="13"/>
      <c r="AB943" s="13"/>
      <c r="AC943" s="13"/>
      <c r="AD943" s="13"/>
      <c r="AE943" s="13"/>
      <c r="AT943" s="245" t="s">
        <v>193</v>
      </c>
      <c r="AU943" s="245" t="s">
        <v>86</v>
      </c>
      <c r="AV943" s="13" t="s">
        <v>86</v>
      </c>
      <c r="AW943" s="13" t="s">
        <v>37</v>
      </c>
      <c r="AX943" s="13" t="s">
        <v>76</v>
      </c>
      <c r="AY943" s="245" t="s">
        <v>182</v>
      </c>
    </row>
    <row r="944" s="14" customFormat="1">
      <c r="A944" s="14"/>
      <c r="B944" s="246"/>
      <c r="C944" s="247"/>
      <c r="D944" s="236" t="s">
        <v>193</v>
      </c>
      <c r="E944" s="248" t="s">
        <v>19</v>
      </c>
      <c r="F944" s="249" t="s">
        <v>1284</v>
      </c>
      <c r="G944" s="247"/>
      <c r="H944" s="248" t="s">
        <v>19</v>
      </c>
      <c r="I944" s="250"/>
      <c r="J944" s="247"/>
      <c r="K944" s="247"/>
      <c r="L944" s="251"/>
      <c r="M944" s="252"/>
      <c r="N944" s="253"/>
      <c r="O944" s="253"/>
      <c r="P944" s="253"/>
      <c r="Q944" s="253"/>
      <c r="R944" s="253"/>
      <c r="S944" s="253"/>
      <c r="T944" s="254"/>
      <c r="U944" s="14"/>
      <c r="V944" s="14"/>
      <c r="W944" s="14"/>
      <c r="X944" s="14"/>
      <c r="Y944" s="14"/>
      <c r="Z944" s="14"/>
      <c r="AA944" s="14"/>
      <c r="AB944" s="14"/>
      <c r="AC944" s="14"/>
      <c r="AD944" s="14"/>
      <c r="AE944" s="14"/>
      <c r="AT944" s="255" t="s">
        <v>193</v>
      </c>
      <c r="AU944" s="255" t="s">
        <v>86</v>
      </c>
      <c r="AV944" s="14" t="s">
        <v>83</v>
      </c>
      <c r="AW944" s="14" t="s">
        <v>37</v>
      </c>
      <c r="AX944" s="14" t="s">
        <v>76</v>
      </c>
      <c r="AY944" s="255" t="s">
        <v>182</v>
      </c>
    </row>
    <row r="945" s="13" customFormat="1">
      <c r="A945" s="13"/>
      <c r="B945" s="234"/>
      <c r="C945" s="235"/>
      <c r="D945" s="236" t="s">
        <v>193</v>
      </c>
      <c r="E945" s="237" t="s">
        <v>19</v>
      </c>
      <c r="F945" s="238" t="s">
        <v>1285</v>
      </c>
      <c r="G945" s="235"/>
      <c r="H945" s="239">
        <v>98.221999999999994</v>
      </c>
      <c r="I945" s="240"/>
      <c r="J945" s="235"/>
      <c r="K945" s="235"/>
      <c r="L945" s="241"/>
      <c r="M945" s="242"/>
      <c r="N945" s="243"/>
      <c r="O945" s="243"/>
      <c r="P945" s="243"/>
      <c r="Q945" s="243"/>
      <c r="R945" s="243"/>
      <c r="S945" s="243"/>
      <c r="T945" s="244"/>
      <c r="U945" s="13"/>
      <c r="V945" s="13"/>
      <c r="W945" s="13"/>
      <c r="X945" s="13"/>
      <c r="Y945" s="13"/>
      <c r="Z945" s="13"/>
      <c r="AA945" s="13"/>
      <c r="AB945" s="13"/>
      <c r="AC945" s="13"/>
      <c r="AD945" s="13"/>
      <c r="AE945" s="13"/>
      <c r="AT945" s="245" t="s">
        <v>193</v>
      </c>
      <c r="AU945" s="245" t="s">
        <v>86</v>
      </c>
      <c r="AV945" s="13" t="s">
        <v>86</v>
      </c>
      <c r="AW945" s="13" t="s">
        <v>37</v>
      </c>
      <c r="AX945" s="13" t="s">
        <v>76</v>
      </c>
      <c r="AY945" s="245" t="s">
        <v>182</v>
      </c>
    </row>
    <row r="946" s="13" customFormat="1">
      <c r="A946" s="13"/>
      <c r="B946" s="234"/>
      <c r="C946" s="235"/>
      <c r="D946" s="236" t="s">
        <v>193</v>
      </c>
      <c r="E946" s="237" t="s">
        <v>19</v>
      </c>
      <c r="F946" s="238" t="s">
        <v>1286</v>
      </c>
      <c r="G946" s="235"/>
      <c r="H946" s="239">
        <v>4.266</v>
      </c>
      <c r="I946" s="240"/>
      <c r="J946" s="235"/>
      <c r="K946" s="235"/>
      <c r="L946" s="241"/>
      <c r="M946" s="242"/>
      <c r="N946" s="243"/>
      <c r="O946" s="243"/>
      <c r="P946" s="243"/>
      <c r="Q946" s="243"/>
      <c r="R946" s="243"/>
      <c r="S946" s="243"/>
      <c r="T946" s="244"/>
      <c r="U946" s="13"/>
      <c r="V946" s="13"/>
      <c r="W946" s="13"/>
      <c r="X946" s="13"/>
      <c r="Y946" s="13"/>
      <c r="Z946" s="13"/>
      <c r="AA946" s="13"/>
      <c r="AB946" s="13"/>
      <c r="AC946" s="13"/>
      <c r="AD946" s="13"/>
      <c r="AE946" s="13"/>
      <c r="AT946" s="245" t="s">
        <v>193</v>
      </c>
      <c r="AU946" s="245" t="s">
        <v>86</v>
      </c>
      <c r="AV946" s="13" t="s">
        <v>86</v>
      </c>
      <c r="AW946" s="13" t="s">
        <v>37</v>
      </c>
      <c r="AX946" s="13" t="s">
        <v>76</v>
      </c>
      <c r="AY946" s="245" t="s">
        <v>182</v>
      </c>
    </row>
    <row r="947" s="13" customFormat="1">
      <c r="A947" s="13"/>
      <c r="B947" s="234"/>
      <c r="C947" s="235"/>
      <c r="D947" s="236" t="s">
        <v>193</v>
      </c>
      <c r="E947" s="237" t="s">
        <v>19</v>
      </c>
      <c r="F947" s="238" t="s">
        <v>1287</v>
      </c>
      <c r="G947" s="235"/>
      <c r="H947" s="239">
        <v>13.608000000000001</v>
      </c>
      <c r="I947" s="240"/>
      <c r="J947" s="235"/>
      <c r="K947" s="235"/>
      <c r="L947" s="241"/>
      <c r="M947" s="242"/>
      <c r="N947" s="243"/>
      <c r="O947" s="243"/>
      <c r="P947" s="243"/>
      <c r="Q947" s="243"/>
      <c r="R947" s="243"/>
      <c r="S947" s="243"/>
      <c r="T947" s="244"/>
      <c r="U947" s="13"/>
      <c r="V947" s="13"/>
      <c r="W947" s="13"/>
      <c r="X947" s="13"/>
      <c r="Y947" s="13"/>
      <c r="Z947" s="13"/>
      <c r="AA947" s="13"/>
      <c r="AB947" s="13"/>
      <c r="AC947" s="13"/>
      <c r="AD947" s="13"/>
      <c r="AE947" s="13"/>
      <c r="AT947" s="245" t="s">
        <v>193</v>
      </c>
      <c r="AU947" s="245" t="s">
        <v>86</v>
      </c>
      <c r="AV947" s="13" t="s">
        <v>86</v>
      </c>
      <c r="AW947" s="13" t="s">
        <v>37</v>
      </c>
      <c r="AX947" s="13" t="s">
        <v>76</v>
      </c>
      <c r="AY947" s="245" t="s">
        <v>182</v>
      </c>
    </row>
    <row r="948" s="15" customFormat="1">
      <c r="A948" s="15"/>
      <c r="B948" s="256"/>
      <c r="C948" s="257"/>
      <c r="D948" s="236" t="s">
        <v>193</v>
      </c>
      <c r="E948" s="258" t="s">
        <v>19</v>
      </c>
      <c r="F948" s="259" t="s">
        <v>202</v>
      </c>
      <c r="G948" s="257"/>
      <c r="H948" s="260">
        <v>149.739</v>
      </c>
      <c r="I948" s="261"/>
      <c r="J948" s="257"/>
      <c r="K948" s="257"/>
      <c r="L948" s="262"/>
      <c r="M948" s="263"/>
      <c r="N948" s="264"/>
      <c r="O948" s="264"/>
      <c r="P948" s="264"/>
      <c r="Q948" s="264"/>
      <c r="R948" s="264"/>
      <c r="S948" s="264"/>
      <c r="T948" s="265"/>
      <c r="U948" s="15"/>
      <c r="V948" s="15"/>
      <c r="W948" s="15"/>
      <c r="X948" s="15"/>
      <c r="Y948" s="15"/>
      <c r="Z948" s="15"/>
      <c r="AA948" s="15"/>
      <c r="AB948" s="15"/>
      <c r="AC948" s="15"/>
      <c r="AD948" s="15"/>
      <c r="AE948" s="15"/>
      <c r="AT948" s="266" t="s">
        <v>193</v>
      </c>
      <c r="AU948" s="266" t="s">
        <v>86</v>
      </c>
      <c r="AV948" s="15" t="s">
        <v>189</v>
      </c>
      <c r="AW948" s="15" t="s">
        <v>37</v>
      </c>
      <c r="AX948" s="15" t="s">
        <v>83</v>
      </c>
      <c r="AY948" s="266" t="s">
        <v>182</v>
      </c>
    </row>
    <row r="949" s="2" customFormat="1" ht="49.05" customHeight="1">
      <c r="A949" s="42"/>
      <c r="B949" s="43"/>
      <c r="C949" s="216" t="s">
        <v>1445</v>
      </c>
      <c r="D949" s="216" t="s">
        <v>184</v>
      </c>
      <c r="E949" s="217" t="s">
        <v>1446</v>
      </c>
      <c r="F949" s="218" t="s">
        <v>1447</v>
      </c>
      <c r="G949" s="219" t="s">
        <v>187</v>
      </c>
      <c r="H949" s="220">
        <v>452.31299999999999</v>
      </c>
      <c r="I949" s="221"/>
      <c r="J949" s="222">
        <f>ROUND(I949*H949,2)</f>
        <v>0</v>
      </c>
      <c r="K949" s="218" t="s">
        <v>19</v>
      </c>
      <c r="L949" s="48"/>
      <c r="M949" s="223" t="s">
        <v>19</v>
      </c>
      <c r="N949" s="224" t="s">
        <v>47</v>
      </c>
      <c r="O949" s="88"/>
      <c r="P949" s="225">
        <f>O949*H949</f>
        <v>0</v>
      </c>
      <c r="Q949" s="225">
        <v>0.080570000000000003</v>
      </c>
      <c r="R949" s="225">
        <f>Q949*H949</f>
        <v>36.442858409999999</v>
      </c>
      <c r="S949" s="225">
        <v>0</v>
      </c>
      <c r="T949" s="226">
        <f>S949*H949</f>
        <v>0</v>
      </c>
      <c r="U949" s="42"/>
      <c r="V949" s="42"/>
      <c r="W949" s="42"/>
      <c r="X949" s="42"/>
      <c r="Y949" s="42"/>
      <c r="Z949" s="42"/>
      <c r="AA949" s="42"/>
      <c r="AB949" s="42"/>
      <c r="AC949" s="42"/>
      <c r="AD949" s="42"/>
      <c r="AE949" s="42"/>
      <c r="AR949" s="227" t="s">
        <v>189</v>
      </c>
      <c r="AT949" s="227" t="s">
        <v>184</v>
      </c>
      <c r="AU949" s="227" t="s">
        <v>86</v>
      </c>
      <c r="AY949" s="21" t="s">
        <v>182</v>
      </c>
      <c r="BE949" s="228">
        <f>IF(N949="základní",J949,0)</f>
        <v>0</v>
      </c>
      <c r="BF949" s="228">
        <f>IF(N949="snížená",J949,0)</f>
        <v>0</v>
      </c>
      <c r="BG949" s="228">
        <f>IF(N949="zákl. přenesená",J949,0)</f>
        <v>0</v>
      </c>
      <c r="BH949" s="228">
        <f>IF(N949="sníž. přenesená",J949,0)</f>
        <v>0</v>
      </c>
      <c r="BI949" s="228">
        <f>IF(N949="nulová",J949,0)</f>
        <v>0</v>
      </c>
      <c r="BJ949" s="21" t="s">
        <v>83</v>
      </c>
      <c r="BK949" s="228">
        <f>ROUND(I949*H949,2)</f>
        <v>0</v>
      </c>
      <c r="BL949" s="21" t="s">
        <v>189</v>
      </c>
      <c r="BM949" s="227" t="s">
        <v>1448</v>
      </c>
    </row>
    <row r="950" s="13" customFormat="1">
      <c r="A950" s="13"/>
      <c r="B950" s="234"/>
      <c r="C950" s="235"/>
      <c r="D950" s="236" t="s">
        <v>193</v>
      </c>
      <c r="E950" s="237" t="s">
        <v>19</v>
      </c>
      <c r="F950" s="238" t="s">
        <v>1449</v>
      </c>
      <c r="G950" s="235"/>
      <c r="H950" s="239">
        <v>452.31299999999999</v>
      </c>
      <c r="I950" s="240"/>
      <c r="J950" s="235"/>
      <c r="K950" s="235"/>
      <c r="L950" s="241"/>
      <c r="M950" s="242"/>
      <c r="N950" s="243"/>
      <c r="O950" s="243"/>
      <c r="P950" s="243"/>
      <c r="Q950" s="243"/>
      <c r="R950" s="243"/>
      <c r="S950" s="243"/>
      <c r="T950" s="244"/>
      <c r="U950" s="13"/>
      <c r="V950" s="13"/>
      <c r="W950" s="13"/>
      <c r="X950" s="13"/>
      <c r="Y950" s="13"/>
      <c r="Z950" s="13"/>
      <c r="AA950" s="13"/>
      <c r="AB950" s="13"/>
      <c r="AC950" s="13"/>
      <c r="AD950" s="13"/>
      <c r="AE950" s="13"/>
      <c r="AT950" s="245" t="s">
        <v>193</v>
      </c>
      <c r="AU950" s="245" t="s">
        <v>86</v>
      </c>
      <c r="AV950" s="13" t="s">
        <v>86</v>
      </c>
      <c r="AW950" s="13" t="s">
        <v>37</v>
      </c>
      <c r="AX950" s="13" t="s">
        <v>83</v>
      </c>
      <c r="AY950" s="245" t="s">
        <v>182</v>
      </c>
    </row>
    <row r="951" s="2" customFormat="1" ht="55.5" customHeight="1">
      <c r="A951" s="42"/>
      <c r="B951" s="43"/>
      <c r="C951" s="216" t="s">
        <v>1450</v>
      </c>
      <c r="D951" s="216" t="s">
        <v>184</v>
      </c>
      <c r="E951" s="217" t="s">
        <v>1451</v>
      </c>
      <c r="F951" s="218" t="s">
        <v>1452</v>
      </c>
      <c r="G951" s="219" t="s">
        <v>187</v>
      </c>
      <c r="H951" s="220">
        <v>130.02099999999999</v>
      </c>
      <c r="I951" s="221"/>
      <c r="J951" s="222">
        <f>ROUND(I951*H951,2)</f>
        <v>0</v>
      </c>
      <c r="K951" s="218" t="s">
        <v>19</v>
      </c>
      <c r="L951" s="48"/>
      <c r="M951" s="223" t="s">
        <v>19</v>
      </c>
      <c r="N951" s="224" t="s">
        <v>47</v>
      </c>
      <c r="O951" s="88"/>
      <c r="P951" s="225">
        <f>O951*H951</f>
        <v>0</v>
      </c>
      <c r="Q951" s="225">
        <v>0.073300000000000004</v>
      </c>
      <c r="R951" s="225">
        <f>Q951*H951</f>
        <v>9.5305392999999992</v>
      </c>
      <c r="S951" s="225">
        <v>0</v>
      </c>
      <c r="T951" s="226">
        <f>S951*H951</f>
        <v>0</v>
      </c>
      <c r="U951" s="42"/>
      <c r="V951" s="42"/>
      <c r="W951" s="42"/>
      <c r="X951" s="42"/>
      <c r="Y951" s="42"/>
      <c r="Z951" s="42"/>
      <c r="AA951" s="42"/>
      <c r="AB951" s="42"/>
      <c r="AC951" s="42"/>
      <c r="AD951" s="42"/>
      <c r="AE951" s="42"/>
      <c r="AR951" s="227" t="s">
        <v>189</v>
      </c>
      <c r="AT951" s="227" t="s">
        <v>184</v>
      </c>
      <c r="AU951" s="227" t="s">
        <v>86</v>
      </c>
      <c r="AY951" s="21" t="s">
        <v>182</v>
      </c>
      <c r="BE951" s="228">
        <f>IF(N951="základní",J951,0)</f>
        <v>0</v>
      </c>
      <c r="BF951" s="228">
        <f>IF(N951="snížená",J951,0)</f>
        <v>0</v>
      </c>
      <c r="BG951" s="228">
        <f>IF(N951="zákl. přenesená",J951,0)</f>
        <v>0</v>
      </c>
      <c r="BH951" s="228">
        <f>IF(N951="sníž. přenesená",J951,0)</f>
        <v>0</v>
      </c>
      <c r="BI951" s="228">
        <f>IF(N951="nulová",J951,0)</f>
        <v>0</v>
      </c>
      <c r="BJ951" s="21" t="s">
        <v>83</v>
      </c>
      <c r="BK951" s="228">
        <f>ROUND(I951*H951,2)</f>
        <v>0</v>
      </c>
      <c r="BL951" s="21" t="s">
        <v>189</v>
      </c>
      <c r="BM951" s="227" t="s">
        <v>1453</v>
      </c>
    </row>
    <row r="952" s="13" customFormat="1">
      <c r="A952" s="13"/>
      <c r="B952" s="234"/>
      <c r="C952" s="235"/>
      <c r="D952" s="236" t="s">
        <v>193</v>
      </c>
      <c r="E952" s="237" t="s">
        <v>19</v>
      </c>
      <c r="F952" s="238" t="s">
        <v>1454</v>
      </c>
      <c r="G952" s="235"/>
      <c r="H952" s="239">
        <v>0.38600000000000001</v>
      </c>
      <c r="I952" s="240"/>
      <c r="J952" s="235"/>
      <c r="K952" s="235"/>
      <c r="L952" s="241"/>
      <c r="M952" s="242"/>
      <c r="N952" s="243"/>
      <c r="O952" s="243"/>
      <c r="P952" s="243"/>
      <c r="Q952" s="243"/>
      <c r="R952" s="243"/>
      <c r="S952" s="243"/>
      <c r="T952" s="244"/>
      <c r="U952" s="13"/>
      <c r="V952" s="13"/>
      <c r="W952" s="13"/>
      <c r="X952" s="13"/>
      <c r="Y952" s="13"/>
      <c r="Z952" s="13"/>
      <c r="AA952" s="13"/>
      <c r="AB952" s="13"/>
      <c r="AC952" s="13"/>
      <c r="AD952" s="13"/>
      <c r="AE952" s="13"/>
      <c r="AT952" s="245" t="s">
        <v>193</v>
      </c>
      <c r="AU952" s="245" t="s">
        <v>86</v>
      </c>
      <c r="AV952" s="13" t="s">
        <v>86</v>
      </c>
      <c r="AW952" s="13" t="s">
        <v>37</v>
      </c>
      <c r="AX952" s="13" t="s">
        <v>76</v>
      </c>
      <c r="AY952" s="245" t="s">
        <v>182</v>
      </c>
    </row>
    <row r="953" s="13" customFormat="1">
      <c r="A953" s="13"/>
      <c r="B953" s="234"/>
      <c r="C953" s="235"/>
      <c r="D953" s="236" t="s">
        <v>193</v>
      </c>
      <c r="E953" s="237" t="s">
        <v>19</v>
      </c>
      <c r="F953" s="238" t="s">
        <v>1307</v>
      </c>
      <c r="G953" s="235"/>
      <c r="H953" s="239">
        <v>12.339</v>
      </c>
      <c r="I953" s="240"/>
      <c r="J953" s="235"/>
      <c r="K953" s="235"/>
      <c r="L953" s="241"/>
      <c r="M953" s="242"/>
      <c r="N953" s="243"/>
      <c r="O953" s="243"/>
      <c r="P953" s="243"/>
      <c r="Q953" s="243"/>
      <c r="R953" s="243"/>
      <c r="S953" s="243"/>
      <c r="T953" s="244"/>
      <c r="U953" s="13"/>
      <c r="V953" s="13"/>
      <c r="W953" s="13"/>
      <c r="X953" s="13"/>
      <c r="Y953" s="13"/>
      <c r="Z953" s="13"/>
      <c r="AA953" s="13"/>
      <c r="AB953" s="13"/>
      <c r="AC953" s="13"/>
      <c r="AD953" s="13"/>
      <c r="AE953" s="13"/>
      <c r="AT953" s="245" t="s">
        <v>193</v>
      </c>
      <c r="AU953" s="245" t="s">
        <v>86</v>
      </c>
      <c r="AV953" s="13" t="s">
        <v>86</v>
      </c>
      <c r="AW953" s="13" t="s">
        <v>37</v>
      </c>
      <c r="AX953" s="13" t="s">
        <v>76</v>
      </c>
      <c r="AY953" s="245" t="s">
        <v>182</v>
      </c>
    </row>
    <row r="954" s="13" customFormat="1">
      <c r="A954" s="13"/>
      <c r="B954" s="234"/>
      <c r="C954" s="235"/>
      <c r="D954" s="236" t="s">
        <v>193</v>
      </c>
      <c r="E954" s="237" t="s">
        <v>19</v>
      </c>
      <c r="F954" s="238" t="s">
        <v>1455</v>
      </c>
      <c r="G954" s="235"/>
      <c r="H954" s="239">
        <v>1.2</v>
      </c>
      <c r="I954" s="240"/>
      <c r="J954" s="235"/>
      <c r="K954" s="235"/>
      <c r="L954" s="241"/>
      <c r="M954" s="242"/>
      <c r="N954" s="243"/>
      <c r="O954" s="243"/>
      <c r="P954" s="243"/>
      <c r="Q954" s="243"/>
      <c r="R954" s="243"/>
      <c r="S954" s="243"/>
      <c r="T954" s="244"/>
      <c r="U954" s="13"/>
      <c r="V954" s="13"/>
      <c r="W954" s="13"/>
      <c r="X954" s="13"/>
      <c r="Y954" s="13"/>
      <c r="Z954" s="13"/>
      <c r="AA954" s="13"/>
      <c r="AB954" s="13"/>
      <c r="AC954" s="13"/>
      <c r="AD954" s="13"/>
      <c r="AE954" s="13"/>
      <c r="AT954" s="245" t="s">
        <v>193</v>
      </c>
      <c r="AU954" s="245" t="s">
        <v>86</v>
      </c>
      <c r="AV954" s="13" t="s">
        <v>86</v>
      </c>
      <c r="AW954" s="13" t="s">
        <v>37</v>
      </c>
      <c r="AX954" s="13" t="s">
        <v>76</v>
      </c>
      <c r="AY954" s="245" t="s">
        <v>182</v>
      </c>
    </row>
    <row r="955" s="14" customFormat="1">
      <c r="A955" s="14"/>
      <c r="B955" s="246"/>
      <c r="C955" s="247"/>
      <c r="D955" s="236" t="s">
        <v>193</v>
      </c>
      <c r="E955" s="248" t="s">
        <v>19</v>
      </c>
      <c r="F955" s="249" t="s">
        <v>1284</v>
      </c>
      <c r="G955" s="247"/>
      <c r="H955" s="248" t="s">
        <v>19</v>
      </c>
      <c r="I955" s="250"/>
      <c r="J955" s="247"/>
      <c r="K955" s="247"/>
      <c r="L955" s="251"/>
      <c r="M955" s="252"/>
      <c r="N955" s="253"/>
      <c r="O955" s="253"/>
      <c r="P955" s="253"/>
      <c r="Q955" s="253"/>
      <c r="R955" s="253"/>
      <c r="S955" s="253"/>
      <c r="T955" s="254"/>
      <c r="U955" s="14"/>
      <c r="V955" s="14"/>
      <c r="W955" s="14"/>
      <c r="X955" s="14"/>
      <c r="Y955" s="14"/>
      <c r="Z955" s="14"/>
      <c r="AA955" s="14"/>
      <c r="AB955" s="14"/>
      <c r="AC955" s="14"/>
      <c r="AD955" s="14"/>
      <c r="AE955" s="14"/>
      <c r="AT955" s="255" t="s">
        <v>193</v>
      </c>
      <c r="AU955" s="255" t="s">
        <v>86</v>
      </c>
      <c r="AV955" s="14" t="s">
        <v>83</v>
      </c>
      <c r="AW955" s="14" t="s">
        <v>37</v>
      </c>
      <c r="AX955" s="14" t="s">
        <v>76</v>
      </c>
      <c r="AY955" s="255" t="s">
        <v>182</v>
      </c>
    </row>
    <row r="956" s="13" customFormat="1">
      <c r="A956" s="13"/>
      <c r="B956" s="234"/>
      <c r="C956" s="235"/>
      <c r="D956" s="236" t="s">
        <v>193</v>
      </c>
      <c r="E956" s="237" t="s">
        <v>19</v>
      </c>
      <c r="F956" s="238" t="s">
        <v>1285</v>
      </c>
      <c r="G956" s="235"/>
      <c r="H956" s="239">
        <v>98.221999999999994</v>
      </c>
      <c r="I956" s="240"/>
      <c r="J956" s="235"/>
      <c r="K956" s="235"/>
      <c r="L956" s="241"/>
      <c r="M956" s="242"/>
      <c r="N956" s="243"/>
      <c r="O956" s="243"/>
      <c r="P956" s="243"/>
      <c r="Q956" s="243"/>
      <c r="R956" s="243"/>
      <c r="S956" s="243"/>
      <c r="T956" s="244"/>
      <c r="U956" s="13"/>
      <c r="V956" s="13"/>
      <c r="W956" s="13"/>
      <c r="X956" s="13"/>
      <c r="Y956" s="13"/>
      <c r="Z956" s="13"/>
      <c r="AA956" s="13"/>
      <c r="AB956" s="13"/>
      <c r="AC956" s="13"/>
      <c r="AD956" s="13"/>
      <c r="AE956" s="13"/>
      <c r="AT956" s="245" t="s">
        <v>193</v>
      </c>
      <c r="AU956" s="245" t="s">
        <v>86</v>
      </c>
      <c r="AV956" s="13" t="s">
        <v>86</v>
      </c>
      <c r="AW956" s="13" t="s">
        <v>37</v>
      </c>
      <c r="AX956" s="13" t="s">
        <v>76</v>
      </c>
      <c r="AY956" s="245" t="s">
        <v>182</v>
      </c>
    </row>
    <row r="957" s="13" customFormat="1">
      <c r="A957" s="13"/>
      <c r="B957" s="234"/>
      <c r="C957" s="235"/>
      <c r="D957" s="236" t="s">
        <v>193</v>
      </c>
      <c r="E957" s="237" t="s">
        <v>19</v>
      </c>
      <c r="F957" s="238" t="s">
        <v>1286</v>
      </c>
      <c r="G957" s="235"/>
      <c r="H957" s="239">
        <v>4.266</v>
      </c>
      <c r="I957" s="240"/>
      <c r="J957" s="235"/>
      <c r="K957" s="235"/>
      <c r="L957" s="241"/>
      <c r="M957" s="242"/>
      <c r="N957" s="243"/>
      <c r="O957" s="243"/>
      <c r="P957" s="243"/>
      <c r="Q957" s="243"/>
      <c r="R957" s="243"/>
      <c r="S957" s="243"/>
      <c r="T957" s="244"/>
      <c r="U957" s="13"/>
      <c r="V957" s="13"/>
      <c r="W957" s="13"/>
      <c r="X957" s="13"/>
      <c r="Y957" s="13"/>
      <c r="Z957" s="13"/>
      <c r="AA957" s="13"/>
      <c r="AB957" s="13"/>
      <c r="AC957" s="13"/>
      <c r="AD957" s="13"/>
      <c r="AE957" s="13"/>
      <c r="AT957" s="245" t="s">
        <v>193</v>
      </c>
      <c r="AU957" s="245" t="s">
        <v>86</v>
      </c>
      <c r="AV957" s="13" t="s">
        <v>86</v>
      </c>
      <c r="AW957" s="13" t="s">
        <v>37</v>
      </c>
      <c r="AX957" s="13" t="s">
        <v>76</v>
      </c>
      <c r="AY957" s="245" t="s">
        <v>182</v>
      </c>
    </row>
    <row r="958" s="13" customFormat="1">
      <c r="A958" s="13"/>
      <c r="B958" s="234"/>
      <c r="C958" s="235"/>
      <c r="D958" s="236" t="s">
        <v>193</v>
      </c>
      <c r="E958" s="237" t="s">
        <v>19</v>
      </c>
      <c r="F958" s="238" t="s">
        <v>1287</v>
      </c>
      <c r="G958" s="235"/>
      <c r="H958" s="239">
        <v>13.608000000000001</v>
      </c>
      <c r="I958" s="240"/>
      <c r="J958" s="235"/>
      <c r="K958" s="235"/>
      <c r="L958" s="241"/>
      <c r="M958" s="242"/>
      <c r="N958" s="243"/>
      <c r="O958" s="243"/>
      <c r="P958" s="243"/>
      <c r="Q958" s="243"/>
      <c r="R958" s="243"/>
      <c r="S958" s="243"/>
      <c r="T958" s="244"/>
      <c r="U958" s="13"/>
      <c r="V958" s="13"/>
      <c r="W958" s="13"/>
      <c r="X958" s="13"/>
      <c r="Y958" s="13"/>
      <c r="Z958" s="13"/>
      <c r="AA958" s="13"/>
      <c r="AB958" s="13"/>
      <c r="AC958" s="13"/>
      <c r="AD958" s="13"/>
      <c r="AE958" s="13"/>
      <c r="AT958" s="245" t="s">
        <v>193</v>
      </c>
      <c r="AU958" s="245" t="s">
        <v>86</v>
      </c>
      <c r="AV958" s="13" t="s">
        <v>86</v>
      </c>
      <c r="AW958" s="13" t="s">
        <v>37</v>
      </c>
      <c r="AX958" s="13" t="s">
        <v>76</v>
      </c>
      <c r="AY958" s="245" t="s">
        <v>182</v>
      </c>
    </row>
    <row r="959" s="15" customFormat="1">
      <c r="A959" s="15"/>
      <c r="B959" s="256"/>
      <c r="C959" s="257"/>
      <c r="D959" s="236" t="s">
        <v>193</v>
      </c>
      <c r="E959" s="258" t="s">
        <v>19</v>
      </c>
      <c r="F959" s="259" t="s">
        <v>202</v>
      </c>
      <c r="G959" s="257"/>
      <c r="H959" s="260">
        <v>130.02099999999999</v>
      </c>
      <c r="I959" s="261"/>
      <c r="J959" s="257"/>
      <c r="K959" s="257"/>
      <c r="L959" s="262"/>
      <c r="M959" s="263"/>
      <c r="N959" s="264"/>
      <c r="O959" s="264"/>
      <c r="P959" s="264"/>
      <c r="Q959" s="264"/>
      <c r="R959" s="264"/>
      <c r="S959" s="264"/>
      <c r="T959" s="265"/>
      <c r="U959" s="15"/>
      <c r="V959" s="15"/>
      <c r="W959" s="15"/>
      <c r="X959" s="15"/>
      <c r="Y959" s="15"/>
      <c r="Z959" s="15"/>
      <c r="AA959" s="15"/>
      <c r="AB959" s="15"/>
      <c r="AC959" s="15"/>
      <c r="AD959" s="15"/>
      <c r="AE959" s="15"/>
      <c r="AT959" s="266" t="s">
        <v>193</v>
      </c>
      <c r="AU959" s="266" t="s">
        <v>86</v>
      </c>
      <c r="AV959" s="15" t="s">
        <v>189</v>
      </c>
      <c r="AW959" s="15" t="s">
        <v>37</v>
      </c>
      <c r="AX959" s="15" t="s">
        <v>83</v>
      </c>
      <c r="AY959" s="266" t="s">
        <v>182</v>
      </c>
    </row>
    <row r="960" s="2" customFormat="1" ht="55.5" customHeight="1">
      <c r="A960" s="42"/>
      <c r="B960" s="43"/>
      <c r="C960" s="216" t="s">
        <v>1456</v>
      </c>
      <c r="D960" s="216" t="s">
        <v>184</v>
      </c>
      <c r="E960" s="217" t="s">
        <v>1457</v>
      </c>
      <c r="F960" s="218" t="s">
        <v>1458</v>
      </c>
      <c r="G960" s="219" t="s">
        <v>187</v>
      </c>
      <c r="H960" s="220">
        <v>110.578</v>
      </c>
      <c r="I960" s="221"/>
      <c r="J960" s="222">
        <f>ROUND(I960*H960,2)</f>
        <v>0</v>
      </c>
      <c r="K960" s="218" t="s">
        <v>19</v>
      </c>
      <c r="L960" s="48"/>
      <c r="M960" s="223" t="s">
        <v>19</v>
      </c>
      <c r="N960" s="224" t="s">
        <v>47</v>
      </c>
      <c r="O960" s="88"/>
      <c r="P960" s="225">
        <f>O960*H960</f>
        <v>0</v>
      </c>
      <c r="Q960" s="225">
        <v>0.084470000000000003</v>
      </c>
      <c r="R960" s="225">
        <f>Q960*H960</f>
        <v>9.3405236600000006</v>
      </c>
      <c r="S960" s="225">
        <v>0</v>
      </c>
      <c r="T960" s="226">
        <f>S960*H960</f>
        <v>0</v>
      </c>
      <c r="U960" s="42"/>
      <c r="V960" s="42"/>
      <c r="W960" s="42"/>
      <c r="X960" s="42"/>
      <c r="Y960" s="42"/>
      <c r="Z960" s="42"/>
      <c r="AA960" s="42"/>
      <c r="AB960" s="42"/>
      <c r="AC960" s="42"/>
      <c r="AD960" s="42"/>
      <c r="AE960" s="42"/>
      <c r="AR960" s="227" t="s">
        <v>189</v>
      </c>
      <c r="AT960" s="227" t="s">
        <v>184</v>
      </c>
      <c r="AU960" s="227" t="s">
        <v>86</v>
      </c>
      <c r="AY960" s="21" t="s">
        <v>182</v>
      </c>
      <c r="BE960" s="228">
        <f>IF(N960="základní",J960,0)</f>
        <v>0</v>
      </c>
      <c r="BF960" s="228">
        <f>IF(N960="snížená",J960,0)</f>
        <v>0</v>
      </c>
      <c r="BG960" s="228">
        <f>IF(N960="zákl. přenesená",J960,0)</f>
        <v>0</v>
      </c>
      <c r="BH960" s="228">
        <f>IF(N960="sníž. přenesená",J960,0)</f>
        <v>0</v>
      </c>
      <c r="BI960" s="228">
        <f>IF(N960="nulová",J960,0)</f>
        <v>0</v>
      </c>
      <c r="BJ960" s="21" t="s">
        <v>83</v>
      </c>
      <c r="BK960" s="228">
        <f>ROUND(I960*H960,2)</f>
        <v>0</v>
      </c>
      <c r="BL960" s="21" t="s">
        <v>189</v>
      </c>
      <c r="BM960" s="227" t="s">
        <v>1459</v>
      </c>
    </row>
    <row r="961" s="13" customFormat="1">
      <c r="A961" s="13"/>
      <c r="B961" s="234"/>
      <c r="C961" s="235"/>
      <c r="D961" s="236" t="s">
        <v>193</v>
      </c>
      <c r="E961" s="237" t="s">
        <v>19</v>
      </c>
      <c r="F961" s="238" t="s">
        <v>1460</v>
      </c>
      <c r="G961" s="235"/>
      <c r="H961" s="239">
        <v>110.578</v>
      </c>
      <c r="I961" s="240"/>
      <c r="J961" s="235"/>
      <c r="K961" s="235"/>
      <c r="L961" s="241"/>
      <c r="M961" s="242"/>
      <c r="N961" s="243"/>
      <c r="O961" s="243"/>
      <c r="P961" s="243"/>
      <c r="Q961" s="243"/>
      <c r="R961" s="243"/>
      <c r="S961" s="243"/>
      <c r="T961" s="244"/>
      <c r="U961" s="13"/>
      <c r="V961" s="13"/>
      <c r="W961" s="13"/>
      <c r="X961" s="13"/>
      <c r="Y961" s="13"/>
      <c r="Z961" s="13"/>
      <c r="AA961" s="13"/>
      <c r="AB961" s="13"/>
      <c r="AC961" s="13"/>
      <c r="AD961" s="13"/>
      <c r="AE961" s="13"/>
      <c r="AT961" s="245" t="s">
        <v>193</v>
      </c>
      <c r="AU961" s="245" t="s">
        <v>86</v>
      </c>
      <c r="AV961" s="13" t="s">
        <v>86</v>
      </c>
      <c r="AW961" s="13" t="s">
        <v>37</v>
      </c>
      <c r="AX961" s="13" t="s">
        <v>83</v>
      </c>
      <c r="AY961" s="245" t="s">
        <v>182</v>
      </c>
    </row>
    <row r="962" s="2" customFormat="1" ht="37.8" customHeight="1">
      <c r="A962" s="42"/>
      <c r="B962" s="43"/>
      <c r="C962" s="216" t="s">
        <v>1461</v>
      </c>
      <c r="D962" s="216" t="s">
        <v>184</v>
      </c>
      <c r="E962" s="217" t="s">
        <v>1462</v>
      </c>
      <c r="F962" s="218" t="s">
        <v>1463</v>
      </c>
      <c r="G962" s="219" t="s">
        <v>560</v>
      </c>
      <c r="H962" s="220">
        <v>24.949999999999999</v>
      </c>
      <c r="I962" s="221"/>
      <c r="J962" s="222">
        <f>ROUND(I962*H962,2)</f>
        <v>0</v>
      </c>
      <c r="K962" s="218" t="s">
        <v>19</v>
      </c>
      <c r="L962" s="48"/>
      <c r="M962" s="223" t="s">
        <v>19</v>
      </c>
      <c r="N962" s="224" t="s">
        <v>47</v>
      </c>
      <c r="O962" s="88"/>
      <c r="P962" s="225">
        <f>O962*H962</f>
        <v>0</v>
      </c>
      <c r="Q962" s="225">
        <v>0.0011999999999999999</v>
      </c>
      <c r="R962" s="225">
        <f>Q962*H962</f>
        <v>0.029939999999999998</v>
      </c>
      <c r="S962" s="225">
        <v>0</v>
      </c>
      <c r="T962" s="226">
        <f>S962*H962</f>
        <v>0</v>
      </c>
      <c r="U962" s="42"/>
      <c r="V962" s="42"/>
      <c r="W962" s="42"/>
      <c r="X962" s="42"/>
      <c r="Y962" s="42"/>
      <c r="Z962" s="42"/>
      <c r="AA962" s="42"/>
      <c r="AB962" s="42"/>
      <c r="AC962" s="42"/>
      <c r="AD962" s="42"/>
      <c r="AE962" s="42"/>
      <c r="AR962" s="227" t="s">
        <v>189</v>
      </c>
      <c r="AT962" s="227" t="s">
        <v>184</v>
      </c>
      <c r="AU962" s="227" t="s">
        <v>86</v>
      </c>
      <c r="AY962" s="21" t="s">
        <v>182</v>
      </c>
      <c r="BE962" s="228">
        <f>IF(N962="základní",J962,0)</f>
        <v>0</v>
      </c>
      <c r="BF962" s="228">
        <f>IF(N962="snížená",J962,0)</f>
        <v>0</v>
      </c>
      <c r="BG962" s="228">
        <f>IF(N962="zákl. přenesená",J962,0)</f>
        <v>0</v>
      </c>
      <c r="BH962" s="228">
        <f>IF(N962="sníž. přenesená",J962,0)</f>
        <v>0</v>
      </c>
      <c r="BI962" s="228">
        <f>IF(N962="nulová",J962,0)</f>
        <v>0</v>
      </c>
      <c r="BJ962" s="21" t="s">
        <v>83</v>
      </c>
      <c r="BK962" s="228">
        <f>ROUND(I962*H962,2)</f>
        <v>0</v>
      </c>
      <c r="BL962" s="21" t="s">
        <v>189</v>
      </c>
      <c r="BM962" s="227" t="s">
        <v>1464</v>
      </c>
    </row>
    <row r="963" s="13" customFormat="1">
      <c r="A963" s="13"/>
      <c r="B963" s="234"/>
      <c r="C963" s="235"/>
      <c r="D963" s="236" t="s">
        <v>193</v>
      </c>
      <c r="E963" s="237" t="s">
        <v>19</v>
      </c>
      <c r="F963" s="238" t="s">
        <v>1465</v>
      </c>
      <c r="G963" s="235"/>
      <c r="H963" s="239">
        <v>24.949999999999999</v>
      </c>
      <c r="I963" s="240"/>
      <c r="J963" s="235"/>
      <c r="K963" s="235"/>
      <c r="L963" s="241"/>
      <c r="M963" s="242"/>
      <c r="N963" s="243"/>
      <c r="O963" s="243"/>
      <c r="P963" s="243"/>
      <c r="Q963" s="243"/>
      <c r="R963" s="243"/>
      <c r="S963" s="243"/>
      <c r="T963" s="244"/>
      <c r="U963" s="13"/>
      <c r="V963" s="13"/>
      <c r="W963" s="13"/>
      <c r="X963" s="13"/>
      <c r="Y963" s="13"/>
      <c r="Z963" s="13"/>
      <c r="AA963" s="13"/>
      <c r="AB963" s="13"/>
      <c r="AC963" s="13"/>
      <c r="AD963" s="13"/>
      <c r="AE963" s="13"/>
      <c r="AT963" s="245" t="s">
        <v>193</v>
      </c>
      <c r="AU963" s="245" t="s">
        <v>86</v>
      </c>
      <c r="AV963" s="13" t="s">
        <v>86</v>
      </c>
      <c r="AW963" s="13" t="s">
        <v>37</v>
      </c>
      <c r="AX963" s="13" t="s">
        <v>83</v>
      </c>
      <c r="AY963" s="245" t="s">
        <v>182</v>
      </c>
    </row>
    <row r="964" s="2" customFormat="1" ht="55.5" customHeight="1">
      <c r="A964" s="42"/>
      <c r="B964" s="43"/>
      <c r="C964" s="216" t="s">
        <v>1466</v>
      </c>
      <c r="D964" s="216" t="s">
        <v>184</v>
      </c>
      <c r="E964" s="217" t="s">
        <v>1467</v>
      </c>
      <c r="F964" s="218" t="s">
        <v>1468</v>
      </c>
      <c r="G964" s="219" t="s">
        <v>187</v>
      </c>
      <c r="H964" s="220">
        <v>0.29999999999999999</v>
      </c>
      <c r="I964" s="221"/>
      <c r="J964" s="222">
        <f>ROUND(I964*H964,2)</f>
        <v>0</v>
      </c>
      <c r="K964" s="218" t="s">
        <v>19</v>
      </c>
      <c r="L964" s="48"/>
      <c r="M964" s="223" t="s">
        <v>19</v>
      </c>
      <c r="N964" s="224" t="s">
        <v>47</v>
      </c>
      <c r="O964" s="88"/>
      <c r="P964" s="225">
        <f>O964*H964</f>
        <v>0</v>
      </c>
      <c r="Q964" s="225">
        <v>0.060900000000000003</v>
      </c>
      <c r="R964" s="225">
        <f>Q964*H964</f>
        <v>0.018270000000000002</v>
      </c>
      <c r="S964" s="225">
        <v>0</v>
      </c>
      <c r="T964" s="226">
        <f>S964*H964</f>
        <v>0</v>
      </c>
      <c r="U964" s="42"/>
      <c r="V964" s="42"/>
      <c r="W964" s="42"/>
      <c r="X964" s="42"/>
      <c r="Y964" s="42"/>
      <c r="Z964" s="42"/>
      <c r="AA964" s="42"/>
      <c r="AB964" s="42"/>
      <c r="AC964" s="42"/>
      <c r="AD964" s="42"/>
      <c r="AE964" s="42"/>
      <c r="AR964" s="227" t="s">
        <v>189</v>
      </c>
      <c r="AT964" s="227" t="s">
        <v>184</v>
      </c>
      <c r="AU964" s="227" t="s">
        <v>86</v>
      </c>
      <c r="AY964" s="21" t="s">
        <v>182</v>
      </c>
      <c r="BE964" s="228">
        <f>IF(N964="základní",J964,0)</f>
        <v>0</v>
      </c>
      <c r="BF964" s="228">
        <f>IF(N964="snížená",J964,0)</f>
        <v>0</v>
      </c>
      <c r="BG964" s="228">
        <f>IF(N964="zákl. přenesená",J964,0)</f>
        <v>0</v>
      </c>
      <c r="BH964" s="228">
        <f>IF(N964="sníž. přenesená",J964,0)</f>
        <v>0</v>
      </c>
      <c r="BI964" s="228">
        <f>IF(N964="nulová",J964,0)</f>
        <v>0</v>
      </c>
      <c r="BJ964" s="21" t="s">
        <v>83</v>
      </c>
      <c r="BK964" s="228">
        <f>ROUND(I964*H964,2)</f>
        <v>0</v>
      </c>
      <c r="BL964" s="21" t="s">
        <v>189</v>
      </c>
      <c r="BM964" s="227" t="s">
        <v>1469</v>
      </c>
    </row>
    <row r="965" s="13" customFormat="1">
      <c r="A965" s="13"/>
      <c r="B965" s="234"/>
      <c r="C965" s="235"/>
      <c r="D965" s="236" t="s">
        <v>193</v>
      </c>
      <c r="E965" s="237" t="s">
        <v>19</v>
      </c>
      <c r="F965" s="238" t="s">
        <v>1470</v>
      </c>
      <c r="G965" s="235"/>
      <c r="H965" s="239">
        <v>0.29999999999999999</v>
      </c>
      <c r="I965" s="240"/>
      <c r="J965" s="235"/>
      <c r="K965" s="235"/>
      <c r="L965" s="241"/>
      <c r="M965" s="242"/>
      <c r="N965" s="243"/>
      <c r="O965" s="243"/>
      <c r="P965" s="243"/>
      <c r="Q965" s="243"/>
      <c r="R965" s="243"/>
      <c r="S965" s="243"/>
      <c r="T965" s="244"/>
      <c r="U965" s="13"/>
      <c r="V965" s="13"/>
      <c r="W965" s="13"/>
      <c r="X965" s="13"/>
      <c r="Y965" s="13"/>
      <c r="Z965" s="13"/>
      <c r="AA965" s="13"/>
      <c r="AB965" s="13"/>
      <c r="AC965" s="13"/>
      <c r="AD965" s="13"/>
      <c r="AE965" s="13"/>
      <c r="AT965" s="245" t="s">
        <v>193</v>
      </c>
      <c r="AU965" s="245" t="s">
        <v>86</v>
      </c>
      <c r="AV965" s="13" t="s">
        <v>86</v>
      </c>
      <c r="AW965" s="13" t="s">
        <v>37</v>
      </c>
      <c r="AX965" s="13" t="s">
        <v>83</v>
      </c>
      <c r="AY965" s="245" t="s">
        <v>182</v>
      </c>
    </row>
    <row r="966" s="2" customFormat="1" ht="24.15" customHeight="1">
      <c r="A966" s="42"/>
      <c r="B966" s="43"/>
      <c r="C966" s="216" t="s">
        <v>1471</v>
      </c>
      <c r="D966" s="216" t="s">
        <v>184</v>
      </c>
      <c r="E966" s="217" t="s">
        <v>1472</v>
      </c>
      <c r="F966" s="218" t="s">
        <v>1473</v>
      </c>
      <c r="G966" s="219" t="s">
        <v>187</v>
      </c>
      <c r="H966" s="220">
        <v>280</v>
      </c>
      <c r="I966" s="221"/>
      <c r="J966" s="222">
        <f>ROUND(I966*H966,2)</f>
        <v>0</v>
      </c>
      <c r="K966" s="218" t="s">
        <v>188</v>
      </c>
      <c r="L966" s="48"/>
      <c r="M966" s="223" t="s">
        <v>19</v>
      </c>
      <c r="N966" s="224" t="s">
        <v>47</v>
      </c>
      <c r="O966" s="88"/>
      <c r="P966" s="225">
        <f>O966*H966</f>
        <v>0</v>
      </c>
      <c r="Q966" s="225">
        <v>0</v>
      </c>
      <c r="R966" s="225">
        <f>Q966*H966</f>
        <v>0</v>
      </c>
      <c r="S966" s="225">
        <v>0</v>
      </c>
      <c r="T966" s="226">
        <f>S966*H966</f>
        <v>0</v>
      </c>
      <c r="U966" s="42"/>
      <c r="V966" s="42"/>
      <c r="W966" s="42"/>
      <c r="X966" s="42"/>
      <c r="Y966" s="42"/>
      <c r="Z966" s="42"/>
      <c r="AA966" s="42"/>
      <c r="AB966" s="42"/>
      <c r="AC966" s="42"/>
      <c r="AD966" s="42"/>
      <c r="AE966" s="42"/>
      <c r="AR966" s="227" t="s">
        <v>189</v>
      </c>
      <c r="AT966" s="227" t="s">
        <v>184</v>
      </c>
      <c r="AU966" s="227" t="s">
        <v>86</v>
      </c>
      <c r="AY966" s="21" t="s">
        <v>182</v>
      </c>
      <c r="BE966" s="228">
        <f>IF(N966="základní",J966,0)</f>
        <v>0</v>
      </c>
      <c r="BF966" s="228">
        <f>IF(N966="snížená",J966,0)</f>
        <v>0</v>
      </c>
      <c r="BG966" s="228">
        <f>IF(N966="zákl. přenesená",J966,0)</f>
        <v>0</v>
      </c>
      <c r="BH966" s="228">
        <f>IF(N966="sníž. přenesená",J966,0)</f>
        <v>0</v>
      </c>
      <c r="BI966" s="228">
        <f>IF(N966="nulová",J966,0)</f>
        <v>0</v>
      </c>
      <c r="BJ966" s="21" t="s">
        <v>83</v>
      </c>
      <c r="BK966" s="228">
        <f>ROUND(I966*H966,2)</f>
        <v>0</v>
      </c>
      <c r="BL966" s="21" t="s">
        <v>189</v>
      </c>
      <c r="BM966" s="227" t="s">
        <v>1474</v>
      </c>
    </row>
    <row r="967" s="2" customFormat="1">
      <c r="A967" s="42"/>
      <c r="B967" s="43"/>
      <c r="C967" s="44"/>
      <c r="D967" s="229" t="s">
        <v>191</v>
      </c>
      <c r="E967" s="44"/>
      <c r="F967" s="230" t="s">
        <v>1475</v>
      </c>
      <c r="G967" s="44"/>
      <c r="H967" s="44"/>
      <c r="I967" s="231"/>
      <c r="J967" s="44"/>
      <c r="K967" s="44"/>
      <c r="L967" s="48"/>
      <c r="M967" s="232"/>
      <c r="N967" s="233"/>
      <c r="O967" s="88"/>
      <c r="P967" s="88"/>
      <c r="Q967" s="88"/>
      <c r="R967" s="88"/>
      <c r="S967" s="88"/>
      <c r="T967" s="89"/>
      <c r="U967" s="42"/>
      <c r="V967" s="42"/>
      <c r="W967" s="42"/>
      <c r="X967" s="42"/>
      <c r="Y967" s="42"/>
      <c r="Z967" s="42"/>
      <c r="AA967" s="42"/>
      <c r="AB967" s="42"/>
      <c r="AC967" s="42"/>
      <c r="AD967" s="42"/>
      <c r="AE967" s="42"/>
      <c r="AT967" s="21" t="s">
        <v>191</v>
      </c>
      <c r="AU967" s="21" t="s">
        <v>86</v>
      </c>
    </row>
    <row r="968" s="13" customFormat="1">
      <c r="A968" s="13"/>
      <c r="B968" s="234"/>
      <c r="C968" s="235"/>
      <c r="D968" s="236" t="s">
        <v>193</v>
      </c>
      <c r="E968" s="237" t="s">
        <v>19</v>
      </c>
      <c r="F968" s="238" t="s">
        <v>1476</v>
      </c>
      <c r="G968" s="235"/>
      <c r="H968" s="239">
        <v>280</v>
      </c>
      <c r="I968" s="240"/>
      <c r="J968" s="235"/>
      <c r="K968" s="235"/>
      <c r="L968" s="241"/>
      <c r="M968" s="242"/>
      <c r="N968" s="243"/>
      <c r="O968" s="243"/>
      <c r="P968" s="243"/>
      <c r="Q968" s="243"/>
      <c r="R968" s="243"/>
      <c r="S968" s="243"/>
      <c r="T968" s="244"/>
      <c r="U968" s="13"/>
      <c r="V968" s="13"/>
      <c r="W968" s="13"/>
      <c r="X968" s="13"/>
      <c r="Y968" s="13"/>
      <c r="Z968" s="13"/>
      <c r="AA968" s="13"/>
      <c r="AB968" s="13"/>
      <c r="AC968" s="13"/>
      <c r="AD968" s="13"/>
      <c r="AE968" s="13"/>
      <c r="AT968" s="245" t="s">
        <v>193</v>
      </c>
      <c r="AU968" s="245" t="s">
        <v>86</v>
      </c>
      <c r="AV968" s="13" t="s">
        <v>86</v>
      </c>
      <c r="AW968" s="13" t="s">
        <v>37</v>
      </c>
      <c r="AX968" s="13" t="s">
        <v>83</v>
      </c>
      <c r="AY968" s="245" t="s">
        <v>182</v>
      </c>
    </row>
    <row r="969" s="2" customFormat="1" ht="24.15" customHeight="1">
      <c r="A969" s="42"/>
      <c r="B969" s="43"/>
      <c r="C969" s="216" t="s">
        <v>1477</v>
      </c>
      <c r="D969" s="216" t="s">
        <v>184</v>
      </c>
      <c r="E969" s="217" t="s">
        <v>1478</v>
      </c>
      <c r="F969" s="218" t="s">
        <v>1479</v>
      </c>
      <c r="G969" s="219" t="s">
        <v>187</v>
      </c>
      <c r="H969" s="220">
        <v>2.8660000000000001</v>
      </c>
      <c r="I969" s="221"/>
      <c r="J969" s="222">
        <f>ROUND(I969*H969,2)</f>
        <v>0</v>
      </c>
      <c r="K969" s="218" t="s">
        <v>188</v>
      </c>
      <c r="L969" s="48"/>
      <c r="M969" s="223" t="s">
        <v>19</v>
      </c>
      <c r="N969" s="224" t="s">
        <v>47</v>
      </c>
      <c r="O969" s="88"/>
      <c r="P969" s="225">
        <f>O969*H969</f>
        <v>0</v>
      </c>
      <c r="Q969" s="225">
        <v>0</v>
      </c>
      <c r="R969" s="225">
        <f>Q969*H969</f>
        <v>0</v>
      </c>
      <c r="S969" s="225">
        <v>0</v>
      </c>
      <c r="T969" s="226">
        <f>S969*H969</f>
        <v>0</v>
      </c>
      <c r="U969" s="42"/>
      <c r="V969" s="42"/>
      <c r="W969" s="42"/>
      <c r="X969" s="42"/>
      <c r="Y969" s="42"/>
      <c r="Z969" s="42"/>
      <c r="AA969" s="42"/>
      <c r="AB969" s="42"/>
      <c r="AC969" s="42"/>
      <c r="AD969" s="42"/>
      <c r="AE969" s="42"/>
      <c r="AR969" s="227" t="s">
        <v>189</v>
      </c>
      <c r="AT969" s="227" t="s">
        <v>184</v>
      </c>
      <c r="AU969" s="227" t="s">
        <v>86</v>
      </c>
      <c r="AY969" s="21" t="s">
        <v>182</v>
      </c>
      <c r="BE969" s="228">
        <f>IF(N969="základní",J969,0)</f>
        <v>0</v>
      </c>
      <c r="BF969" s="228">
        <f>IF(N969="snížená",J969,0)</f>
        <v>0</v>
      </c>
      <c r="BG969" s="228">
        <f>IF(N969="zákl. přenesená",J969,0)</f>
        <v>0</v>
      </c>
      <c r="BH969" s="228">
        <f>IF(N969="sníž. přenesená",J969,0)</f>
        <v>0</v>
      </c>
      <c r="BI969" s="228">
        <f>IF(N969="nulová",J969,0)</f>
        <v>0</v>
      </c>
      <c r="BJ969" s="21" t="s">
        <v>83</v>
      </c>
      <c r="BK969" s="228">
        <f>ROUND(I969*H969,2)</f>
        <v>0</v>
      </c>
      <c r="BL969" s="21" t="s">
        <v>189</v>
      </c>
      <c r="BM969" s="227" t="s">
        <v>1480</v>
      </c>
    </row>
    <row r="970" s="2" customFormat="1">
      <c r="A970" s="42"/>
      <c r="B970" s="43"/>
      <c r="C970" s="44"/>
      <c r="D970" s="229" t="s">
        <v>191</v>
      </c>
      <c r="E970" s="44"/>
      <c r="F970" s="230" t="s">
        <v>1481</v>
      </c>
      <c r="G970" s="44"/>
      <c r="H970" s="44"/>
      <c r="I970" s="231"/>
      <c r="J970" s="44"/>
      <c r="K970" s="44"/>
      <c r="L970" s="48"/>
      <c r="M970" s="232"/>
      <c r="N970" s="233"/>
      <c r="O970" s="88"/>
      <c r="P970" s="88"/>
      <c r="Q970" s="88"/>
      <c r="R970" s="88"/>
      <c r="S970" s="88"/>
      <c r="T970" s="89"/>
      <c r="U970" s="42"/>
      <c r="V970" s="42"/>
      <c r="W970" s="42"/>
      <c r="X970" s="42"/>
      <c r="Y970" s="42"/>
      <c r="Z970" s="42"/>
      <c r="AA970" s="42"/>
      <c r="AB970" s="42"/>
      <c r="AC970" s="42"/>
      <c r="AD970" s="42"/>
      <c r="AE970" s="42"/>
      <c r="AT970" s="21" t="s">
        <v>191</v>
      </c>
      <c r="AU970" s="21" t="s">
        <v>86</v>
      </c>
    </row>
    <row r="971" s="13" customFormat="1">
      <c r="A971" s="13"/>
      <c r="B971" s="234"/>
      <c r="C971" s="235"/>
      <c r="D971" s="236" t="s">
        <v>193</v>
      </c>
      <c r="E971" s="237" t="s">
        <v>19</v>
      </c>
      <c r="F971" s="238" t="s">
        <v>1443</v>
      </c>
      <c r="G971" s="235"/>
      <c r="H971" s="239">
        <v>0.26000000000000001</v>
      </c>
      <c r="I971" s="240"/>
      <c r="J971" s="235"/>
      <c r="K971" s="235"/>
      <c r="L971" s="241"/>
      <c r="M971" s="242"/>
      <c r="N971" s="243"/>
      <c r="O971" s="243"/>
      <c r="P971" s="243"/>
      <c r="Q971" s="243"/>
      <c r="R971" s="243"/>
      <c r="S971" s="243"/>
      <c r="T971" s="244"/>
      <c r="U971" s="13"/>
      <c r="V971" s="13"/>
      <c r="W971" s="13"/>
      <c r="X971" s="13"/>
      <c r="Y971" s="13"/>
      <c r="Z971" s="13"/>
      <c r="AA971" s="13"/>
      <c r="AB971" s="13"/>
      <c r="AC971" s="13"/>
      <c r="AD971" s="13"/>
      <c r="AE971" s="13"/>
      <c r="AT971" s="245" t="s">
        <v>193</v>
      </c>
      <c r="AU971" s="245" t="s">
        <v>86</v>
      </c>
      <c r="AV971" s="13" t="s">
        <v>86</v>
      </c>
      <c r="AW971" s="13" t="s">
        <v>37</v>
      </c>
      <c r="AX971" s="13" t="s">
        <v>76</v>
      </c>
      <c r="AY971" s="245" t="s">
        <v>182</v>
      </c>
    </row>
    <row r="972" s="13" customFormat="1">
      <c r="A972" s="13"/>
      <c r="B972" s="234"/>
      <c r="C972" s="235"/>
      <c r="D972" s="236" t="s">
        <v>193</v>
      </c>
      <c r="E972" s="237" t="s">
        <v>19</v>
      </c>
      <c r="F972" s="238" t="s">
        <v>1444</v>
      </c>
      <c r="G972" s="235"/>
      <c r="H972" s="239">
        <v>0.71999999999999997</v>
      </c>
      <c r="I972" s="240"/>
      <c r="J972" s="235"/>
      <c r="K972" s="235"/>
      <c r="L972" s="241"/>
      <c r="M972" s="242"/>
      <c r="N972" s="243"/>
      <c r="O972" s="243"/>
      <c r="P972" s="243"/>
      <c r="Q972" s="243"/>
      <c r="R972" s="243"/>
      <c r="S972" s="243"/>
      <c r="T972" s="244"/>
      <c r="U972" s="13"/>
      <c r="V972" s="13"/>
      <c r="W972" s="13"/>
      <c r="X972" s="13"/>
      <c r="Y972" s="13"/>
      <c r="Z972" s="13"/>
      <c r="AA972" s="13"/>
      <c r="AB972" s="13"/>
      <c r="AC972" s="13"/>
      <c r="AD972" s="13"/>
      <c r="AE972" s="13"/>
      <c r="AT972" s="245" t="s">
        <v>193</v>
      </c>
      <c r="AU972" s="245" t="s">
        <v>86</v>
      </c>
      <c r="AV972" s="13" t="s">
        <v>86</v>
      </c>
      <c r="AW972" s="13" t="s">
        <v>37</v>
      </c>
      <c r="AX972" s="13" t="s">
        <v>76</v>
      </c>
      <c r="AY972" s="245" t="s">
        <v>182</v>
      </c>
    </row>
    <row r="973" s="13" customFormat="1">
      <c r="A973" s="13"/>
      <c r="B973" s="234"/>
      <c r="C973" s="235"/>
      <c r="D973" s="236" t="s">
        <v>193</v>
      </c>
      <c r="E973" s="237" t="s">
        <v>19</v>
      </c>
      <c r="F973" s="238" t="s">
        <v>1454</v>
      </c>
      <c r="G973" s="235"/>
      <c r="H973" s="239">
        <v>0.38600000000000001</v>
      </c>
      <c r="I973" s="240"/>
      <c r="J973" s="235"/>
      <c r="K973" s="235"/>
      <c r="L973" s="241"/>
      <c r="M973" s="242"/>
      <c r="N973" s="243"/>
      <c r="O973" s="243"/>
      <c r="P973" s="243"/>
      <c r="Q973" s="243"/>
      <c r="R973" s="243"/>
      <c r="S973" s="243"/>
      <c r="T973" s="244"/>
      <c r="U973" s="13"/>
      <c r="V973" s="13"/>
      <c r="W973" s="13"/>
      <c r="X973" s="13"/>
      <c r="Y973" s="13"/>
      <c r="Z973" s="13"/>
      <c r="AA973" s="13"/>
      <c r="AB973" s="13"/>
      <c r="AC973" s="13"/>
      <c r="AD973" s="13"/>
      <c r="AE973" s="13"/>
      <c r="AT973" s="245" t="s">
        <v>193</v>
      </c>
      <c r="AU973" s="245" t="s">
        <v>86</v>
      </c>
      <c r="AV973" s="13" t="s">
        <v>86</v>
      </c>
      <c r="AW973" s="13" t="s">
        <v>37</v>
      </c>
      <c r="AX973" s="13" t="s">
        <v>76</v>
      </c>
      <c r="AY973" s="245" t="s">
        <v>182</v>
      </c>
    </row>
    <row r="974" s="13" customFormat="1">
      <c r="A974" s="13"/>
      <c r="B974" s="234"/>
      <c r="C974" s="235"/>
      <c r="D974" s="236" t="s">
        <v>193</v>
      </c>
      <c r="E974" s="237" t="s">
        <v>19</v>
      </c>
      <c r="F974" s="238" t="s">
        <v>1455</v>
      </c>
      <c r="G974" s="235"/>
      <c r="H974" s="239">
        <v>1.2</v>
      </c>
      <c r="I974" s="240"/>
      <c r="J974" s="235"/>
      <c r="K974" s="235"/>
      <c r="L974" s="241"/>
      <c r="M974" s="242"/>
      <c r="N974" s="243"/>
      <c r="O974" s="243"/>
      <c r="P974" s="243"/>
      <c r="Q974" s="243"/>
      <c r="R974" s="243"/>
      <c r="S974" s="243"/>
      <c r="T974" s="244"/>
      <c r="U974" s="13"/>
      <c r="V974" s="13"/>
      <c r="W974" s="13"/>
      <c r="X974" s="13"/>
      <c r="Y974" s="13"/>
      <c r="Z974" s="13"/>
      <c r="AA974" s="13"/>
      <c r="AB974" s="13"/>
      <c r="AC974" s="13"/>
      <c r="AD974" s="13"/>
      <c r="AE974" s="13"/>
      <c r="AT974" s="245" t="s">
        <v>193</v>
      </c>
      <c r="AU974" s="245" t="s">
        <v>86</v>
      </c>
      <c r="AV974" s="13" t="s">
        <v>86</v>
      </c>
      <c r="AW974" s="13" t="s">
        <v>37</v>
      </c>
      <c r="AX974" s="13" t="s">
        <v>76</v>
      </c>
      <c r="AY974" s="245" t="s">
        <v>182</v>
      </c>
    </row>
    <row r="975" s="13" customFormat="1">
      <c r="A975" s="13"/>
      <c r="B975" s="234"/>
      <c r="C975" s="235"/>
      <c r="D975" s="236" t="s">
        <v>193</v>
      </c>
      <c r="E975" s="237" t="s">
        <v>19</v>
      </c>
      <c r="F975" s="238" t="s">
        <v>1470</v>
      </c>
      <c r="G975" s="235"/>
      <c r="H975" s="239">
        <v>0.29999999999999999</v>
      </c>
      <c r="I975" s="240"/>
      <c r="J975" s="235"/>
      <c r="K975" s="235"/>
      <c r="L975" s="241"/>
      <c r="M975" s="242"/>
      <c r="N975" s="243"/>
      <c r="O975" s="243"/>
      <c r="P975" s="243"/>
      <c r="Q975" s="243"/>
      <c r="R975" s="243"/>
      <c r="S975" s="243"/>
      <c r="T975" s="244"/>
      <c r="U975" s="13"/>
      <c r="V975" s="13"/>
      <c r="W975" s="13"/>
      <c r="X975" s="13"/>
      <c r="Y975" s="13"/>
      <c r="Z975" s="13"/>
      <c r="AA975" s="13"/>
      <c r="AB975" s="13"/>
      <c r="AC975" s="13"/>
      <c r="AD975" s="13"/>
      <c r="AE975" s="13"/>
      <c r="AT975" s="245" t="s">
        <v>193</v>
      </c>
      <c r="AU975" s="245" t="s">
        <v>86</v>
      </c>
      <c r="AV975" s="13" t="s">
        <v>86</v>
      </c>
      <c r="AW975" s="13" t="s">
        <v>37</v>
      </c>
      <c r="AX975" s="13" t="s">
        <v>76</v>
      </c>
      <c r="AY975" s="245" t="s">
        <v>182</v>
      </c>
    </row>
    <row r="976" s="15" customFormat="1">
      <c r="A976" s="15"/>
      <c r="B976" s="256"/>
      <c r="C976" s="257"/>
      <c r="D976" s="236" t="s">
        <v>193</v>
      </c>
      <c r="E976" s="258" t="s">
        <v>19</v>
      </c>
      <c r="F976" s="259" t="s">
        <v>202</v>
      </c>
      <c r="G976" s="257"/>
      <c r="H976" s="260">
        <v>2.8660000000000001</v>
      </c>
      <c r="I976" s="261"/>
      <c r="J976" s="257"/>
      <c r="K976" s="257"/>
      <c r="L976" s="262"/>
      <c r="M976" s="263"/>
      <c r="N976" s="264"/>
      <c r="O976" s="264"/>
      <c r="P976" s="264"/>
      <c r="Q976" s="264"/>
      <c r="R976" s="264"/>
      <c r="S976" s="264"/>
      <c r="T976" s="265"/>
      <c r="U976" s="15"/>
      <c r="V976" s="15"/>
      <c r="W976" s="15"/>
      <c r="X976" s="15"/>
      <c r="Y976" s="15"/>
      <c r="Z976" s="15"/>
      <c r="AA976" s="15"/>
      <c r="AB976" s="15"/>
      <c r="AC976" s="15"/>
      <c r="AD976" s="15"/>
      <c r="AE976" s="15"/>
      <c r="AT976" s="266" t="s">
        <v>193</v>
      </c>
      <c r="AU976" s="266" t="s">
        <v>86</v>
      </c>
      <c r="AV976" s="15" t="s">
        <v>189</v>
      </c>
      <c r="AW976" s="15" t="s">
        <v>37</v>
      </c>
      <c r="AX976" s="15" t="s">
        <v>83</v>
      </c>
      <c r="AY976" s="266" t="s">
        <v>182</v>
      </c>
    </row>
    <row r="977" s="2" customFormat="1" ht="37.8" customHeight="1">
      <c r="A977" s="42"/>
      <c r="B977" s="43"/>
      <c r="C977" s="216" t="s">
        <v>1482</v>
      </c>
      <c r="D977" s="216" t="s">
        <v>184</v>
      </c>
      <c r="E977" s="217" t="s">
        <v>1483</v>
      </c>
      <c r="F977" s="218" t="s">
        <v>1484</v>
      </c>
      <c r="G977" s="219" t="s">
        <v>187</v>
      </c>
      <c r="H977" s="220">
        <v>452.31299999999999</v>
      </c>
      <c r="I977" s="221"/>
      <c r="J977" s="222">
        <f>ROUND(I977*H977,2)</f>
        <v>0</v>
      </c>
      <c r="K977" s="218" t="s">
        <v>19</v>
      </c>
      <c r="L977" s="48"/>
      <c r="M977" s="223" t="s">
        <v>19</v>
      </c>
      <c r="N977" s="224" t="s">
        <v>47</v>
      </c>
      <c r="O977" s="88"/>
      <c r="P977" s="225">
        <f>O977*H977</f>
        <v>0</v>
      </c>
      <c r="Q977" s="225">
        <v>0.01</v>
      </c>
      <c r="R977" s="225">
        <f>Q977*H977</f>
        <v>4.5231300000000001</v>
      </c>
      <c r="S977" s="225">
        <v>0</v>
      </c>
      <c r="T977" s="226">
        <f>S977*H977</f>
        <v>0</v>
      </c>
      <c r="U977" s="42"/>
      <c r="V977" s="42"/>
      <c r="W977" s="42"/>
      <c r="X977" s="42"/>
      <c r="Y977" s="42"/>
      <c r="Z977" s="42"/>
      <c r="AA977" s="42"/>
      <c r="AB977" s="42"/>
      <c r="AC977" s="42"/>
      <c r="AD977" s="42"/>
      <c r="AE977" s="42"/>
      <c r="AR977" s="227" t="s">
        <v>189</v>
      </c>
      <c r="AT977" s="227" t="s">
        <v>184</v>
      </c>
      <c r="AU977" s="227" t="s">
        <v>86</v>
      </c>
      <c r="AY977" s="21" t="s">
        <v>182</v>
      </c>
      <c r="BE977" s="228">
        <f>IF(N977="základní",J977,0)</f>
        <v>0</v>
      </c>
      <c r="BF977" s="228">
        <f>IF(N977="snížená",J977,0)</f>
        <v>0</v>
      </c>
      <c r="BG977" s="228">
        <f>IF(N977="zákl. přenesená",J977,0)</f>
        <v>0</v>
      </c>
      <c r="BH977" s="228">
        <f>IF(N977="sníž. přenesená",J977,0)</f>
        <v>0</v>
      </c>
      <c r="BI977" s="228">
        <f>IF(N977="nulová",J977,0)</f>
        <v>0</v>
      </c>
      <c r="BJ977" s="21" t="s">
        <v>83</v>
      </c>
      <c r="BK977" s="228">
        <f>ROUND(I977*H977,2)</f>
        <v>0</v>
      </c>
      <c r="BL977" s="21" t="s">
        <v>189</v>
      </c>
      <c r="BM977" s="227" t="s">
        <v>1485</v>
      </c>
    </row>
    <row r="978" s="14" customFormat="1">
      <c r="A978" s="14"/>
      <c r="B978" s="246"/>
      <c r="C978" s="247"/>
      <c r="D978" s="236" t="s">
        <v>193</v>
      </c>
      <c r="E978" s="248" t="s">
        <v>19</v>
      </c>
      <c r="F978" s="249" t="s">
        <v>1293</v>
      </c>
      <c r="G978" s="247"/>
      <c r="H978" s="248" t="s">
        <v>19</v>
      </c>
      <c r="I978" s="250"/>
      <c r="J978" s="247"/>
      <c r="K978" s="247"/>
      <c r="L978" s="251"/>
      <c r="M978" s="252"/>
      <c r="N978" s="253"/>
      <c r="O978" s="253"/>
      <c r="P978" s="253"/>
      <c r="Q978" s="253"/>
      <c r="R978" s="253"/>
      <c r="S978" s="253"/>
      <c r="T978" s="254"/>
      <c r="U978" s="14"/>
      <c r="V978" s="14"/>
      <c r="W978" s="14"/>
      <c r="X978" s="14"/>
      <c r="Y978" s="14"/>
      <c r="Z978" s="14"/>
      <c r="AA978" s="14"/>
      <c r="AB978" s="14"/>
      <c r="AC978" s="14"/>
      <c r="AD978" s="14"/>
      <c r="AE978" s="14"/>
      <c r="AT978" s="255" t="s">
        <v>193</v>
      </c>
      <c r="AU978" s="255" t="s">
        <v>86</v>
      </c>
      <c r="AV978" s="14" t="s">
        <v>83</v>
      </c>
      <c r="AW978" s="14" t="s">
        <v>37</v>
      </c>
      <c r="AX978" s="14" t="s">
        <v>76</v>
      </c>
      <c r="AY978" s="255" t="s">
        <v>182</v>
      </c>
    </row>
    <row r="979" s="13" customFormat="1">
      <c r="A979" s="13"/>
      <c r="B979" s="234"/>
      <c r="C979" s="235"/>
      <c r="D979" s="236" t="s">
        <v>193</v>
      </c>
      <c r="E979" s="237" t="s">
        <v>19</v>
      </c>
      <c r="F979" s="238" t="s">
        <v>1348</v>
      </c>
      <c r="G979" s="235"/>
      <c r="H979" s="239">
        <v>65.325000000000003</v>
      </c>
      <c r="I979" s="240"/>
      <c r="J979" s="235"/>
      <c r="K979" s="235"/>
      <c r="L979" s="241"/>
      <c r="M979" s="242"/>
      <c r="N979" s="243"/>
      <c r="O979" s="243"/>
      <c r="P979" s="243"/>
      <c r="Q979" s="243"/>
      <c r="R979" s="243"/>
      <c r="S979" s="243"/>
      <c r="T979" s="244"/>
      <c r="U979" s="13"/>
      <c r="V979" s="13"/>
      <c r="W979" s="13"/>
      <c r="X979" s="13"/>
      <c r="Y979" s="13"/>
      <c r="Z979" s="13"/>
      <c r="AA979" s="13"/>
      <c r="AB979" s="13"/>
      <c r="AC979" s="13"/>
      <c r="AD979" s="13"/>
      <c r="AE979" s="13"/>
      <c r="AT979" s="245" t="s">
        <v>193</v>
      </c>
      <c r="AU979" s="245" t="s">
        <v>86</v>
      </c>
      <c r="AV979" s="13" t="s">
        <v>86</v>
      </c>
      <c r="AW979" s="13" t="s">
        <v>37</v>
      </c>
      <c r="AX979" s="13" t="s">
        <v>76</v>
      </c>
      <c r="AY979" s="245" t="s">
        <v>182</v>
      </c>
    </row>
    <row r="980" s="14" customFormat="1">
      <c r="A980" s="14"/>
      <c r="B980" s="246"/>
      <c r="C980" s="247"/>
      <c r="D980" s="236" t="s">
        <v>193</v>
      </c>
      <c r="E980" s="248" t="s">
        <v>19</v>
      </c>
      <c r="F980" s="249" t="s">
        <v>1296</v>
      </c>
      <c r="G980" s="247"/>
      <c r="H980" s="248" t="s">
        <v>19</v>
      </c>
      <c r="I980" s="250"/>
      <c r="J980" s="247"/>
      <c r="K980" s="247"/>
      <c r="L980" s="251"/>
      <c r="M980" s="252"/>
      <c r="N980" s="253"/>
      <c r="O980" s="253"/>
      <c r="P980" s="253"/>
      <c r="Q980" s="253"/>
      <c r="R980" s="253"/>
      <c r="S980" s="253"/>
      <c r="T980" s="254"/>
      <c r="U980" s="14"/>
      <c r="V980" s="14"/>
      <c r="W980" s="14"/>
      <c r="X980" s="14"/>
      <c r="Y980" s="14"/>
      <c r="Z980" s="14"/>
      <c r="AA980" s="14"/>
      <c r="AB980" s="14"/>
      <c r="AC980" s="14"/>
      <c r="AD980" s="14"/>
      <c r="AE980" s="14"/>
      <c r="AT980" s="255" t="s">
        <v>193</v>
      </c>
      <c r="AU980" s="255" t="s">
        <v>86</v>
      </c>
      <c r="AV980" s="14" t="s">
        <v>83</v>
      </c>
      <c r="AW980" s="14" t="s">
        <v>37</v>
      </c>
      <c r="AX980" s="14" t="s">
        <v>76</v>
      </c>
      <c r="AY980" s="255" t="s">
        <v>182</v>
      </c>
    </row>
    <row r="981" s="14" customFormat="1">
      <c r="A981" s="14"/>
      <c r="B981" s="246"/>
      <c r="C981" s="247"/>
      <c r="D981" s="236" t="s">
        <v>193</v>
      </c>
      <c r="E981" s="248" t="s">
        <v>19</v>
      </c>
      <c r="F981" s="249" t="s">
        <v>1378</v>
      </c>
      <c r="G981" s="247"/>
      <c r="H981" s="248" t="s">
        <v>19</v>
      </c>
      <c r="I981" s="250"/>
      <c r="J981" s="247"/>
      <c r="K981" s="247"/>
      <c r="L981" s="251"/>
      <c r="M981" s="252"/>
      <c r="N981" s="253"/>
      <c r="O981" s="253"/>
      <c r="P981" s="253"/>
      <c r="Q981" s="253"/>
      <c r="R981" s="253"/>
      <c r="S981" s="253"/>
      <c r="T981" s="254"/>
      <c r="U981" s="14"/>
      <c r="V981" s="14"/>
      <c r="W981" s="14"/>
      <c r="X981" s="14"/>
      <c r="Y981" s="14"/>
      <c r="Z981" s="14"/>
      <c r="AA981" s="14"/>
      <c r="AB981" s="14"/>
      <c r="AC981" s="14"/>
      <c r="AD981" s="14"/>
      <c r="AE981" s="14"/>
      <c r="AT981" s="255" t="s">
        <v>193</v>
      </c>
      <c r="AU981" s="255" t="s">
        <v>86</v>
      </c>
      <c r="AV981" s="14" t="s">
        <v>83</v>
      </c>
      <c r="AW981" s="14" t="s">
        <v>37</v>
      </c>
      <c r="AX981" s="14" t="s">
        <v>76</v>
      </c>
      <c r="AY981" s="255" t="s">
        <v>182</v>
      </c>
    </row>
    <row r="982" s="13" customFormat="1">
      <c r="A982" s="13"/>
      <c r="B982" s="234"/>
      <c r="C982" s="235"/>
      <c r="D982" s="236" t="s">
        <v>193</v>
      </c>
      <c r="E982" s="237" t="s">
        <v>19</v>
      </c>
      <c r="F982" s="238" t="s">
        <v>1379</v>
      </c>
      <c r="G982" s="235"/>
      <c r="H982" s="239">
        <v>327.40800000000002</v>
      </c>
      <c r="I982" s="240"/>
      <c r="J982" s="235"/>
      <c r="K982" s="235"/>
      <c r="L982" s="241"/>
      <c r="M982" s="242"/>
      <c r="N982" s="243"/>
      <c r="O982" s="243"/>
      <c r="P982" s="243"/>
      <c r="Q982" s="243"/>
      <c r="R982" s="243"/>
      <c r="S982" s="243"/>
      <c r="T982" s="244"/>
      <c r="U982" s="13"/>
      <c r="V982" s="13"/>
      <c r="W982" s="13"/>
      <c r="X982" s="13"/>
      <c r="Y982" s="13"/>
      <c r="Z982" s="13"/>
      <c r="AA982" s="13"/>
      <c r="AB982" s="13"/>
      <c r="AC982" s="13"/>
      <c r="AD982" s="13"/>
      <c r="AE982" s="13"/>
      <c r="AT982" s="245" t="s">
        <v>193</v>
      </c>
      <c r="AU982" s="245" t="s">
        <v>86</v>
      </c>
      <c r="AV982" s="13" t="s">
        <v>86</v>
      </c>
      <c r="AW982" s="13" t="s">
        <v>37</v>
      </c>
      <c r="AX982" s="13" t="s">
        <v>76</v>
      </c>
      <c r="AY982" s="245" t="s">
        <v>182</v>
      </c>
    </row>
    <row r="983" s="13" customFormat="1">
      <c r="A983" s="13"/>
      <c r="B983" s="234"/>
      <c r="C983" s="235"/>
      <c r="D983" s="236" t="s">
        <v>193</v>
      </c>
      <c r="E983" s="237" t="s">
        <v>19</v>
      </c>
      <c r="F983" s="238" t="s">
        <v>1380</v>
      </c>
      <c r="G983" s="235"/>
      <c r="H983" s="239">
        <v>14.220000000000001</v>
      </c>
      <c r="I983" s="240"/>
      <c r="J983" s="235"/>
      <c r="K983" s="235"/>
      <c r="L983" s="241"/>
      <c r="M983" s="242"/>
      <c r="N983" s="243"/>
      <c r="O983" s="243"/>
      <c r="P983" s="243"/>
      <c r="Q983" s="243"/>
      <c r="R983" s="243"/>
      <c r="S983" s="243"/>
      <c r="T983" s="244"/>
      <c r="U983" s="13"/>
      <c r="V983" s="13"/>
      <c r="W983" s="13"/>
      <c r="X983" s="13"/>
      <c r="Y983" s="13"/>
      <c r="Z983" s="13"/>
      <c r="AA983" s="13"/>
      <c r="AB983" s="13"/>
      <c r="AC983" s="13"/>
      <c r="AD983" s="13"/>
      <c r="AE983" s="13"/>
      <c r="AT983" s="245" t="s">
        <v>193</v>
      </c>
      <c r="AU983" s="245" t="s">
        <v>86</v>
      </c>
      <c r="AV983" s="13" t="s">
        <v>86</v>
      </c>
      <c r="AW983" s="13" t="s">
        <v>37</v>
      </c>
      <c r="AX983" s="13" t="s">
        <v>76</v>
      </c>
      <c r="AY983" s="245" t="s">
        <v>182</v>
      </c>
    </row>
    <row r="984" s="13" customFormat="1">
      <c r="A984" s="13"/>
      <c r="B984" s="234"/>
      <c r="C984" s="235"/>
      <c r="D984" s="236" t="s">
        <v>193</v>
      </c>
      <c r="E984" s="237" t="s">
        <v>19</v>
      </c>
      <c r="F984" s="238" t="s">
        <v>1381</v>
      </c>
      <c r="G984" s="235"/>
      <c r="H984" s="239">
        <v>45.359999999999999</v>
      </c>
      <c r="I984" s="240"/>
      <c r="J984" s="235"/>
      <c r="K984" s="235"/>
      <c r="L984" s="241"/>
      <c r="M984" s="242"/>
      <c r="N984" s="243"/>
      <c r="O984" s="243"/>
      <c r="P984" s="243"/>
      <c r="Q984" s="243"/>
      <c r="R984" s="243"/>
      <c r="S984" s="243"/>
      <c r="T984" s="244"/>
      <c r="U984" s="13"/>
      <c r="V984" s="13"/>
      <c r="W984" s="13"/>
      <c r="X984" s="13"/>
      <c r="Y984" s="13"/>
      <c r="Z984" s="13"/>
      <c r="AA984" s="13"/>
      <c r="AB984" s="13"/>
      <c r="AC984" s="13"/>
      <c r="AD984" s="13"/>
      <c r="AE984" s="13"/>
      <c r="AT984" s="245" t="s">
        <v>193</v>
      </c>
      <c r="AU984" s="245" t="s">
        <v>86</v>
      </c>
      <c r="AV984" s="13" t="s">
        <v>86</v>
      </c>
      <c r="AW984" s="13" t="s">
        <v>37</v>
      </c>
      <c r="AX984" s="13" t="s">
        <v>76</v>
      </c>
      <c r="AY984" s="245" t="s">
        <v>182</v>
      </c>
    </row>
    <row r="985" s="15" customFormat="1">
      <c r="A985" s="15"/>
      <c r="B985" s="256"/>
      <c r="C985" s="257"/>
      <c r="D985" s="236" t="s">
        <v>193</v>
      </c>
      <c r="E985" s="258" t="s">
        <v>19</v>
      </c>
      <c r="F985" s="259" t="s">
        <v>202</v>
      </c>
      <c r="G985" s="257"/>
      <c r="H985" s="260">
        <v>452.31299999999999</v>
      </c>
      <c r="I985" s="261"/>
      <c r="J985" s="257"/>
      <c r="K985" s="257"/>
      <c r="L985" s="262"/>
      <c r="M985" s="263"/>
      <c r="N985" s="264"/>
      <c r="O985" s="264"/>
      <c r="P985" s="264"/>
      <c r="Q985" s="264"/>
      <c r="R985" s="264"/>
      <c r="S985" s="264"/>
      <c r="T985" s="265"/>
      <c r="U985" s="15"/>
      <c r="V985" s="15"/>
      <c r="W985" s="15"/>
      <c r="X985" s="15"/>
      <c r="Y985" s="15"/>
      <c r="Z985" s="15"/>
      <c r="AA985" s="15"/>
      <c r="AB985" s="15"/>
      <c r="AC985" s="15"/>
      <c r="AD985" s="15"/>
      <c r="AE985" s="15"/>
      <c r="AT985" s="266" t="s">
        <v>193</v>
      </c>
      <c r="AU985" s="266" t="s">
        <v>86</v>
      </c>
      <c r="AV985" s="15" t="s">
        <v>189</v>
      </c>
      <c r="AW985" s="15" t="s">
        <v>37</v>
      </c>
      <c r="AX985" s="15" t="s">
        <v>83</v>
      </c>
      <c r="AY985" s="266" t="s">
        <v>182</v>
      </c>
    </row>
    <row r="986" s="14" customFormat="1">
      <c r="A986" s="14"/>
      <c r="B986" s="246"/>
      <c r="C986" s="247"/>
      <c r="D986" s="236" t="s">
        <v>193</v>
      </c>
      <c r="E986" s="248" t="s">
        <v>19</v>
      </c>
      <c r="F986" s="249" t="s">
        <v>989</v>
      </c>
      <c r="G986" s="247"/>
      <c r="H986" s="248" t="s">
        <v>19</v>
      </c>
      <c r="I986" s="250"/>
      <c r="J986" s="247"/>
      <c r="K986" s="247"/>
      <c r="L986" s="251"/>
      <c r="M986" s="252"/>
      <c r="N986" s="253"/>
      <c r="O986" s="253"/>
      <c r="P986" s="253"/>
      <c r="Q986" s="253"/>
      <c r="R986" s="253"/>
      <c r="S986" s="253"/>
      <c r="T986" s="254"/>
      <c r="U986" s="14"/>
      <c r="V986" s="14"/>
      <c r="W986" s="14"/>
      <c r="X986" s="14"/>
      <c r="Y986" s="14"/>
      <c r="Z986" s="14"/>
      <c r="AA986" s="14"/>
      <c r="AB986" s="14"/>
      <c r="AC986" s="14"/>
      <c r="AD986" s="14"/>
      <c r="AE986" s="14"/>
      <c r="AT986" s="255" t="s">
        <v>193</v>
      </c>
      <c r="AU986" s="255" t="s">
        <v>86</v>
      </c>
      <c r="AV986" s="14" t="s">
        <v>83</v>
      </c>
      <c r="AW986" s="14" t="s">
        <v>37</v>
      </c>
      <c r="AX986" s="14" t="s">
        <v>76</v>
      </c>
      <c r="AY986" s="255" t="s">
        <v>182</v>
      </c>
    </row>
    <row r="987" s="2" customFormat="1" ht="44.25" customHeight="1">
      <c r="A987" s="42"/>
      <c r="B987" s="43"/>
      <c r="C987" s="216" t="s">
        <v>1486</v>
      </c>
      <c r="D987" s="216" t="s">
        <v>184</v>
      </c>
      <c r="E987" s="217" t="s">
        <v>1487</v>
      </c>
      <c r="F987" s="218" t="s">
        <v>1488</v>
      </c>
      <c r="G987" s="219" t="s">
        <v>187</v>
      </c>
      <c r="H987" s="220">
        <v>110.578</v>
      </c>
      <c r="I987" s="221"/>
      <c r="J987" s="222">
        <f>ROUND(I987*H987,2)</f>
        <v>0</v>
      </c>
      <c r="K987" s="218" t="s">
        <v>19</v>
      </c>
      <c r="L987" s="48"/>
      <c r="M987" s="223" t="s">
        <v>19</v>
      </c>
      <c r="N987" s="224" t="s">
        <v>47</v>
      </c>
      <c r="O987" s="88"/>
      <c r="P987" s="225">
        <f>O987*H987</f>
        <v>0</v>
      </c>
      <c r="Q987" s="225">
        <v>0.010670000000000001</v>
      </c>
      <c r="R987" s="225">
        <f>Q987*H987</f>
        <v>1.1798672600000002</v>
      </c>
      <c r="S987" s="225">
        <v>0</v>
      </c>
      <c r="T987" s="226">
        <f>S987*H987</f>
        <v>0</v>
      </c>
      <c r="U987" s="42"/>
      <c r="V987" s="42"/>
      <c r="W987" s="42"/>
      <c r="X987" s="42"/>
      <c r="Y987" s="42"/>
      <c r="Z987" s="42"/>
      <c r="AA987" s="42"/>
      <c r="AB987" s="42"/>
      <c r="AC987" s="42"/>
      <c r="AD987" s="42"/>
      <c r="AE987" s="42"/>
      <c r="AR987" s="227" t="s">
        <v>189</v>
      </c>
      <c r="AT987" s="227" t="s">
        <v>184</v>
      </c>
      <c r="AU987" s="227" t="s">
        <v>86</v>
      </c>
      <c r="AY987" s="21" t="s">
        <v>182</v>
      </c>
      <c r="BE987" s="228">
        <f>IF(N987="základní",J987,0)</f>
        <v>0</v>
      </c>
      <c r="BF987" s="228">
        <f>IF(N987="snížená",J987,0)</f>
        <v>0</v>
      </c>
      <c r="BG987" s="228">
        <f>IF(N987="zákl. přenesená",J987,0)</f>
        <v>0</v>
      </c>
      <c r="BH987" s="228">
        <f>IF(N987="sníž. přenesená",J987,0)</f>
        <v>0</v>
      </c>
      <c r="BI987" s="228">
        <f>IF(N987="nulová",J987,0)</f>
        <v>0</v>
      </c>
      <c r="BJ987" s="21" t="s">
        <v>83</v>
      </c>
      <c r="BK987" s="228">
        <f>ROUND(I987*H987,2)</f>
        <v>0</v>
      </c>
      <c r="BL987" s="21" t="s">
        <v>189</v>
      </c>
      <c r="BM987" s="227" t="s">
        <v>1489</v>
      </c>
    </row>
    <row r="988" s="13" customFormat="1">
      <c r="A988" s="13"/>
      <c r="B988" s="234"/>
      <c r="C988" s="235"/>
      <c r="D988" s="236" t="s">
        <v>193</v>
      </c>
      <c r="E988" s="237" t="s">
        <v>19</v>
      </c>
      <c r="F988" s="238" t="s">
        <v>1355</v>
      </c>
      <c r="G988" s="235"/>
      <c r="H988" s="239">
        <v>24.678000000000001</v>
      </c>
      <c r="I988" s="240"/>
      <c r="J988" s="235"/>
      <c r="K988" s="235"/>
      <c r="L988" s="241"/>
      <c r="M988" s="242"/>
      <c r="N988" s="243"/>
      <c r="O988" s="243"/>
      <c r="P988" s="243"/>
      <c r="Q988" s="243"/>
      <c r="R988" s="243"/>
      <c r="S988" s="243"/>
      <c r="T988" s="244"/>
      <c r="U988" s="13"/>
      <c r="V988" s="13"/>
      <c r="W988" s="13"/>
      <c r="X988" s="13"/>
      <c r="Y988" s="13"/>
      <c r="Z988" s="13"/>
      <c r="AA988" s="13"/>
      <c r="AB988" s="13"/>
      <c r="AC988" s="13"/>
      <c r="AD988" s="13"/>
      <c r="AE988" s="13"/>
      <c r="AT988" s="245" t="s">
        <v>193</v>
      </c>
      <c r="AU988" s="245" t="s">
        <v>86</v>
      </c>
      <c r="AV988" s="13" t="s">
        <v>86</v>
      </c>
      <c r="AW988" s="13" t="s">
        <v>37</v>
      </c>
      <c r="AX988" s="13" t="s">
        <v>76</v>
      </c>
      <c r="AY988" s="245" t="s">
        <v>182</v>
      </c>
    </row>
    <row r="989" s="14" customFormat="1">
      <c r="A989" s="14"/>
      <c r="B989" s="246"/>
      <c r="C989" s="247"/>
      <c r="D989" s="236" t="s">
        <v>193</v>
      </c>
      <c r="E989" s="248" t="s">
        <v>19</v>
      </c>
      <c r="F989" s="249" t="s">
        <v>989</v>
      </c>
      <c r="G989" s="247"/>
      <c r="H989" s="248" t="s">
        <v>19</v>
      </c>
      <c r="I989" s="250"/>
      <c r="J989" s="247"/>
      <c r="K989" s="247"/>
      <c r="L989" s="251"/>
      <c r="M989" s="252"/>
      <c r="N989" s="253"/>
      <c r="O989" s="253"/>
      <c r="P989" s="253"/>
      <c r="Q989" s="253"/>
      <c r="R989" s="253"/>
      <c r="S989" s="253"/>
      <c r="T989" s="254"/>
      <c r="U989" s="14"/>
      <c r="V989" s="14"/>
      <c r="W989" s="14"/>
      <c r="X989" s="14"/>
      <c r="Y989" s="14"/>
      <c r="Z989" s="14"/>
      <c r="AA989" s="14"/>
      <c r="AB989" s="14"/>
      <c r="AC989" s="14"/>
      <c r="AD989" s="14"/>
      <c r="AE989" s="14"/>
      <c r="AT989" s="255" t="s">
        <v>193</v>
      </c>
      <c r="AU989" s="255" t="s">
        <v>86</v>
      </c>
      <c r="AV989" s="14" t="s">
        <v>83</v>
      </c>
      <c r="AW989" s="14" t="s">
        <v>37</v>
      </c>
      <c r="AX989" s="14" t="s">
        <v>76</v>
      </c>
      <c r="AY989" s="255" t="s">
        <v>182</v>
      </c>
    </row>
    <row r="990" s="14" customFormat="1">
      <c r="A990" s="14"/>
      <c r="B990" s="246"/>
      <c r="C990" s="247"/>
      <c r="D990" s="236" t="s">
        <v>193</v>
      </c>
      <c r="E990" s="248" t="s">
        <v>19</v>
      </c>
      <c r="F990" s="249" t="s">
        <v>1490</v>
      </c>
      <c r="G990" s="247"/>
      <c r="H990" s="248" t="s">
        <v>19</v>
      </c>
      <c r="I990" s="250"/>
      <c r="J990" s="247"/>
      <c r="K990" s="247"/>
      <c r="L990" s="251"/>
      <c r="M990" s="252"/>
      <c r="N990" s="253"/>
      <c r="O990" s="253"/>
      <c r="P990" s="253"/>
      <c r="Q990" s="253"/>
      <c r="R990" s="253"/>
      <c r="S990" s="253"/>
      <c r="T990" s="254"/>
      <c r="U990" s="14"/>
      <c r="V990" s="14"/>
      <c r="W990" s="14"/>
      <c r="X990" s="14"/>
      <c r="Y990" s="14"/>
      <c r="Z990" s="14"/>
      <c r="AA990" s="14"/>
      <c r="AB990" s="14"/>
      <c r="AC990" s="14"/>
      <c r="AD990" s="14"/>
      <c r="AE990" s="14"/>
      <c r="AT990" s="255" t="s">
        <v>193</v>
      </c>
      <c r="AU990" s="255" t="s">
        <v>86</v>
      </c>
      <c r="AV990" s="14" t="s">
        <v>83</v>
      </c>
      <c r="AW990" s="14" t="s">
        <v>37</v>
      </c>
      <c r="AX990" s="14" t="s">
        <v>76</v>
      </c>
      <c r="AY990" s="255" t="s">
        <v>182</v>
      </c>
    </row>
    <row r="991" s="13" customFormat="1">
      <c r="A991" s="13"/>
      <c r="B991" s="234"/>
      <c r="C991" s="235"/>
      <c r="D991" s="236" t="s">
        <v>193</v>
      </c>
      <c r="E991" s="237" t="s">
        <v>19</v>
      </c>
      <c r="F991" s="238" t="s">
        <v>1380</v>
      </c>
      <c r="G991" s="235"/>
      <c r="H991" s="239">
        <v>14.220000000000001</v>
      </c>
      <c r="I991" s="240"/>
      <c r="J991" s="235"/>
      <c r="K991" s="235"/>
      <c r="L991" s="241"/>
      <c r="M991" s="242"/>
      <c r="N991" s="243"/>
      <c r="O991" s="243"/>
      <c r="P991" s="243"/>
      <c r="Q991" s="243"/>
      <c r="R991" s="243"/>
      <c r="S991" s="243"/>
      <c r="T991" s="244"/>
      <c r="U991" s="13"/>
      <c r="V991" s="13"/>
      <c r="W991" s="13"/>
      <c r="X991" s="13"/>
      <c r="Y991" s="13"/>
      <c r="Z991" s="13"/>
      <c r="AA991" s="13"/>
      <c r="AB991" s="13"/>
      <c r="AC991" s="13"/>
      <c r="AD991" s="13"/>
      <c r="AE991" s="13"/>
      <c r="AT991" s="245" t="s">
        <v>193</v>
      </c>
      <c r="AU991" s="245" t="s">
        <v>86</v>
      </c>
      <c r="AV991" s="13" t="s">
        <v>86</v>
      </c>
      <c r="AW991" s="13" t="s">
        <v>37</v>
      </c>
      <c r="AX991" s="13" t="s">
        <v>76</v>
      </c>
      <c r="AY991" s="245" t="s">
        <v>182</v>
      </c>
    </row>
    <row r="992" s="14" customFormat="1">
      <c r="A992" s="14"/>
      <c r="B992" s="246"/>
      <c r="C992" s="247"/>
      <c r="D992" s="236" t="s">
        <v>193</v>
      </c>
      <c r="E992" s="248" t="s">
        <v>19</v>
      </c>
      <c r="F992" s="249" t="s">
        <v>1491</v>
      </c>
      <c r="G992" s="247"/>
      <c r="H992" s="248" t="s">
        <v>19</v>
      </c>
      <c r="I992" s="250"/>
      <c r="J992" s="247"/>
      <c r="K992" s="247"/>
      <c r="L992" s="251"/>
      <c r="M992" s="252"/>
      <c r="N992" s="253"/>
      <c r="O992" s="253"/>
      <c r="P992" s="253"/>
      <c r="Q992" s="253"/>
      <c r="R992" s="253"/>
      <c r="S992" s="253"/>
      <c r="T992" s="254"/>
      <c r="U992" s="14"/>
      <c r="V992" s="14"/>
      <c r="W992" s="14"/>
      <c r="X992" s="14"/>
      <c r="Y992" s="14"/>
      <c r="Z992" s="14"/>
      <c r="AA992" s="14"/>
      <c r="AB992" s="14"/>
      <c r="AC992" s="14"/>
      <c r="AD992" s="14"/>
      <c r="AE992" s="14"/>
      <c r="AT992" s="255" t="s">
        <v>193</v>
      </c>
      <c r="AU992" s="255" t="s">
        <v>86</v>
      </c>
      <c r="AV992" s="14" t="s">
        <v>83</v>
      </c>
      <c r="AW992" s="14" t="s">
        <v>37</v>
      </c>
      <c r="AX992" s="14" t="s">
        <v>76</v>
      </c>
      <c r="AY992" s="255" t="s">
        <v>182</v>
      </c>
    </row>
    <row r="993" s="13" customFormat="1">
      <c r="A993" s="13"/>
      <c r="B993" s="234"/>
      <c r="C993" s="235"/>
      <c r="D993" s="236" t="s">
        <v>193</v>
      </c>
      <c r="E993" s="237" t="s">
        <v>19</v>
      </c>
      <c r="F993" s="238" t="s">
        <v>1492</v>
      </c>
      <c r="G993" s="235"/>
      <c r="H993" s="239">
        <v>66.108999999999995</v>
      </c>
      <c r="I993" s="240"/>
      <c r="J993" s="235"/>
      <c r="K993" s="235"/>
      <c r="L993" s="241"/>
      <c r="M993" s="242"/>
      <c r="N993" s="243"/>
      <c r="O993" s="243"/>
      <c r="P993" s="243"/>
      <c r="Q993" s="243"/>
      <c r="R993" s="243"/>
      <c r="S993" s="243"/>
      <c r="T993" s="244"/>
      <c r="U993" s="13"/>
      <c r="V993" s="13"/>
      <c r="W993" s="13"/>
      <c r="X993" s="13"/>
      <c r="Y993" s="13"/>
      <c r="Z993" s="13"/>
      <c r="AA993" s="13"/>
      <c r="AB993" s="13"/>
      <c r="AC993" s="13"/>
      <c r="AD993" s="13"/>
      <c r="AE993" s="13"/>
      <c r="AT993" s="245" t="s">
        <v>193</v>
      </c>
      <c r="AU993" s="245" t="s">
        <v>86</v>
      </c>
      <c r="AV993" s="13" t="s">
        <v>86</v>
      </c>
      <c r="AW993" s="13" t="s">
        <v>37</v>
      </c>
      <c r="AX993" s="13" t="s">
        <v>76</v>
      </c>
      <c r="AY993" s="245" t="s">
        <v>182</v>
      </c>
    </row>
    <row r="994" s="13" customFormat="1">
      <c r="A994" s="13"/>
      <c r="B994" s="234"/>
      <c r="C994" s="235"/>
      <c r="D994" s="236" t="s">
        <v>193</v>
      </c>
      <c r="E994" s="237" t="s">
        <v>19</v>
      </c>
      <c r="F994" s="238" t="s">
        <v>1493</v>
      </c>
      <c r="G994" s="235"/>
      <c r="H994" s="239">
        <v>5.5709999999999997</v>
      </c>
      <c r="I994" s="240"/>
      <c r="J994" s="235"/>
      <c r="K994" s="235"/>
      <c r="L994" s="241"/>
      <c r="M994" s="242"/>
      <c r="N994" s="243"/>
      <c r="O994" s="243"/>
      <c r="P994" s="243"/>
      <c r="Q994" s="243"/>
      <c r="R994" s="243"/>
      <c r="S994" s="243"/>
      <c r="T994" s="244"/>
      <c r="U994" s="13"/>
      <c r="V994" s="13"/>
      <c r="W994" s="13"/>
      <c r="X994" s="13"/>
      <c r="Y994" s="13"/>
      <c r="Z994" s="13"/>
      <c r="AA994" s="13"/>
      <c r="AB994" s="13"/>
      <c r="AC994" s="13"/>
      <c r="AD994" s="13"/>
      <c r="AE994" s="13"/>
      <c r="AT994" s="245" t="s">
        <v>193</v>
      </c>
      <c r="AU994" s="245" t="s">
        <v>86</v>
      </c>
      <c r="AV994" s="13" t="s">
        <v>86</v>
      </c>
      <c r="AW994" s="13" t="s">
        <v>37</v>
      </c>
      <c r="AX994" s="13" t="s">
        <v>76</v>
      </c>
      <c r="AY994" s="245" t="s">
        <v>182</v>
      </c>
    </row>
    <row r="995" s="14" customFormat="1">
      <c r="A995" s="14"/>
      <c r="B995" s="246"/>
      <c r="C995" s="247"/>
      <c r="D995" s="236" t="s">
        <v>193</v>
      </c>
      <c r="E995" s="248" t="s">
        <v>19</v>
      </c>
      <c r="F995" s="249" t="s">
        <v>821</v>
      </c>
      <c r="G995" s="247"/>
      <c r="H995" s="248" t="s">
        <v>19</v>
      </c>
      <c r="I995" s="250"/>
      <c r="J995" s="247"/>
      <c r="K995" s="247"/>
      <c r="L995" s="251"/>
      <c r="M995" s="252"/>
      <c r="N995" s="253"/>
      <c r="O995" s="253"/>
      <c r="P995" s="253"/>
      <c r="Q995" s="253"/>
      <c r="R995" s="253"/>
      <c r="S995" s="253"/>
      <c r="T995" s="254"/>
      <c r="U995" s="14"/>
      <c r="V995" s="14"/>
      <c r="W995" s="14"/>
      <c r="X995" s="14"/>
      <c r="Y995" s="14"/>
      <c r="Z995" s="14"/>
      <c r="AA995" s="14"/>
      <c r="AB995" s="14"/>
      <c r="AC995" s="14"/>
      <c r="AD995" s="14"/>
      <c r="AE995" s="14"/>
      <c r="AT995" s="255" t="s">
        <v>193</v>
      </c>
      <c r="AU995" s="255" t="s">
        <v>86</v>
      </c>
      <c r="AV995" s="14" t="s">
        <v>83</v>
      </c>
      <c r="AW995" s="14" t="s">
        <v>37</v>
      </c>
      <c r="AX995" s="14" t="s">
        <v>76</v>
      </c>
      <c r="AY995" s="255" t="s">
        <v>182</v>
      </c>
    </row>
    <row r="996" s="15" customFormat="1">
      <c r="A996" s="15"/>
      <c r="B996" s="256"/>
      <c r="C996" s="257"/>
      <c r="D996" s="236" t="s">
        <v>193</v>
      </c>
      <c r="E996" s="258" t="s">
        <v>19</v>
      </c>
      <c r="F996" s="259" t="s">
        <v>202</v>
      </c>
      <c r="G996" s="257"/>
      <c r="H996" s="260">
        <v>110.578</v>
      </c>
      <c r="I996" s="261"/>
      <c r="J996" s="257"/>
      <c r="K996" s="257"/>
      <c r="L996" s="262"/>
      <c r="M996" s="263"/>
      <c r="N996" s="264"/>
      <c r="O996" s="264"/>
      <c r="P996" s="264"/>
      <c r="Q996" s="264"/>
      <c r="R996" s="264"/>
      <c r="S996" s="264"/>
      <c r="T996" s="265"/>
      <c r="U996" s="15"/>
      <c r="V996" s="15"/>
      <c r="W996" s="15"/>
      <c r="X996" s="15"/>
      <c r="Y996" s="15"/>
      <c r="Z996" s="15"/>
      <c r="AA996" s="15"/>
      <c r="AB996" s="15"/>
      <c r="AC996" s="15"/>
      <c r="AD996" s="15"/>
      <c r="AE996" s="15"/>
      <c r="AT996" s="266" t="s">
        <v>193</v>
      </c>
      <c r="AU996" s="266" t="s">
        <v>86</v>
      </c>
      <c r="AV996" s="15" t="s">
        <v>189</v>
      </c>
      <c r="AW996" s="15" t="s">
        <v>37</v>
      </c>
      <c r="AX996" s="15" t="s">
        <v>83</v>
      </c>
      <c r="AY996" s="266" t="s">
        <v>182</v>
      </c>
    </row>
    <row r="997" s="2" customFormat="1" ht="21.75" customHeight="1">
      <c r="A997" s="42"/>
      <c r="B997" s="43"/>
      <c r="C997" s="216" t="s">
        <v>1494</v>
      </c>
      <c r="D997" s="216" t="s">
        <v>184</v>
      </c>
      <c r="E997" s="217" t="s">
        <v>1495</v>
      </c>
      <c r="F997" s="218" t="s">
        <v>1496</v>
      </c>
      <c r="G997" s="219" t="s">
        <v>187</v>
      </c>
      <c r="H997" s="220">
        <v>137.90000000000001</v>
      </c>
      <c r="I997" s="221"/>
      <c r="J997" s="222">
        <f>ROUND(I997*H997,2)</f>
        <v>0</v>
      </c>
      <c r="K997" s="218" t="s">
        <v>188</v>
      </c>
      <c r="L997" s="48"/>
      <c r="M997" s="223" t="s">
        <v>19</v>
      </c>
      <c r="N997" s="224" t="s">
        <v>47</v>
      </c>
      <c r="O997" s="88"/>
      <c r="P997" s="225">
        <f>O997*H997</f>
        <v>0</v>
      </c>
      <c r="Q997" s="225">
        <v>0</v>
      </c>
      <c r="R997" s="225">
        <f>Q997*H997</f>
        <v>0</v>
      </c>
      <c r="S997" s="225">
        <v>0</v>
      </c>
      <c r="T997" s="226">
        <f>S997*H997</f>
        <v>0</v>
      </c>
      <c r="U997" s="42"/>
      <c r="V997" s="42"/>
      <c r="W997" s="42"/>
      <c r="X997" s="42"/>
      <c r="Y997" s="42"/>
      <c r="Z997" s="42"/>
      <c r="AA997" s="42"/>
      <c r="AB997" s="42"/>
      <c r="AC997" s="42"/>
      <c r="AD997" s="42"/>
      <c r="AE997" s="42"/>
      <c r="AR997" s="227" t="s">
        <v>189</v>
      </c>
      <c r="AT997" s="227" t="s">
        <v>184</v>
      </c>
      <c r="AU997" s="227" t="s">
        <v>86</v>
      </c>
      <c r="AY997" s="21" t="s">
        <v>182</v>
      </c>
      <c r="BE997" s="228">
        <f>IF(N997="základní",J997,0)</f>
        <v>0</v>
      </c>
      <c r="BF997" s="228">
        <f>IF(N997="snížená",J997,0)</f>
        <v>0</v>
      </c>
      <c r="BG997" s="228">
        <f>IF(N997="zákl. přenesená",J997,0)</f>
        <v>0</v>
      </c>
      <c r="BH997" s="228">
        <f>IF(N997="sníž. přenesená",J997,0)</f>
        <v>0</v>
      </c>
      <c r="BI997" s="228">
        <f>IF(N997="nulová",J997,0)</f>
        <v>0</v>
      </c>
      <c r="BJ997" s="21" t="s">
        <v>83</v>
      </c>
      <c r="BK997" s="228">
        <f>ROUND(I997*H997,2)</f>
        <v>0</v>
      </c>
      <c r="BL997" s="21" t="s">
        <v>189</v>
      </c>
      <c r="BM997" s="227" t="s">
        <v>1497</v>
      </c>
    </row>
    <row r="998" s="2" customFormat="1">
      <c r="A998" s="42"/>
      <c r="B998" s="43"/>
      <c r="C998" s="44"/>
      <c r="D998" s="229" t="s">
        <v>191</v>
      </c>
      <c r="E998" s="44"/>
      <c r="F998" s="230" t="s">
        <v>1498</v>
      </c>
      <c r="G998" s="44"/>
      <c r="H998" s="44"/>
      <c r="I998" s="231"/>
      <c r="J998" s="44"/>
      <c r="K998" s="44"/>
      <c r="L998" s="48"/>
      <c r="M998" s="232"/>
      <c r="N998" s="233"/>
      <c r="O998" s="88"/>
      <c r="P998" s="88"/>
      <c r="Q998" s="88"/>
      <c r="R998" s="88"/>
      <c r="S998" s="88"/>
      <c r="T998" s="89"/>
      <c r="U998" s="42"/>
      <c r="V998" s="42"/>
      <c r="W998" s="42"/>
      <c r="X998" s="42"/>
      <c r="Y998" s="42"/>
      <c r="Z998" s="42"/>
      <c r="AA998" s="42"/>
      <c r="AB998" s="42"/>
      <c r="AC998" s="42"/>
      <c r="AD998" s="42"/>
      <c r="AE998" s="42"/>
      <c r="AT998" s="21" t="s">
        <v>191</v>
      </c>
      <c r="AU998" s="21" t="s">
        <v>86</v>
      </c>
    </row>
    <row r="999" s="13" customFormat="1">
      <c r="A999" s="13"/>
      <c r="B999" s="234"/>
      <c r="C999" s="235"/>
      <c r="D999" s="236" t="s">
        <v>193</v>
      </c>
      <c r="E999" s="237" t="s">
        <v>19</v>
      </c>
      <c r="F999" s="238" t="s">
        <v>1499</v>
      </c>
      <c r="G999" s="235"/>
      <c r="H999" s="239">
        <v>137.90000000000001</v>
      </c>
      <c r="I999" s="240"/>
      <c r="J999" s="235"/>
      <c r="K999" s="235"/>
      <c r="L999" s="241"/>
      <c r="M999" s="242"/>
      <c r="N999" s="243"/>
      <c r="O999" s="243"/>
      <c r="P999" s="243"/>
      <c r="Q999" s="243"/>
      <c r="R999" s="243"/>
      <c r="S999" s="243"/>
      <c r="T999" s="244"/>
      <c r="U999" s="13"/>
      <c r="V999" s="13"/>
      <c r="W999" s="13"/>
      <c r="X999" s="13"/>
      <c r="Y999" s="13"/>
      <c r="Z999" s="13"/>
      <c r="AA999" s="13"/>
      <c r="AB999" s="13"/>
      <c r="AC999" s="13"/>
      <c r="AD999" s="13"/>
      <c r="AE999" s="13"/>
      <c r="AT999" s="245" t="s">
        <v>193</v>
      </c>
      <c r="AU999" s="245" t="s">
        <v>86</v>
      </c>
      <c r="AV999" s="13" t="s">
        <v>86</v>
      </c>
      <c r="AW999" s="13" t="s">
        <v>37</v>
      </c>
      <c r="AX999" s="13" t="s">
        <v>83</v>
      </c>
      <c r="AY999" s="245" t="s">
        <v>182</v>
      </c>
    </row>
    <row r="1000" s="2" customFormat="1" ht="21.75" customHeight="1">
      <c r="A1000" s="42"/>
      <c r="B1000" s="43"/>
      <c r="C1000" s="216" t="s">
        <v>1500</v>
      </c>
      <c r="D1000" s="216" t="s">
        <v>184</v>
      </c>
      <c r="E1000" s="217" t="s">
        <v>1501</v>
      </c>
      <c r="F1000" s="218" t="s">
        <v>1502</v>
      </c>
      <c r="G1000" s="219" t="s">
        <v>187</v>
      </c>
      <c r="H1000" s="220">
        <v>14.220000000000001</v>
      </c>
      <c r="I1000" s="221"/>
      <c r="J1000" s="222">
        <f>ROUND(I1000*H1000,2)</f>
        <v>0</v>
      </c>
      <c r="K1000" s="218" t="s">
        <v>188</v>
      </c>
      <c r="L1000" s="48"/>
      <c r="M1000" s="223" t="s">
        <v>19</v>
      </c>
      <c r="N1000" s="224" t="s">
        <v>47</v>
      </c>
      <c r="O1000" s="88"/>
      <c r="P1000" s="225">
        <f>O1000*H1000</f>
        <v>0</v>
      </c>
      <c r="Q1000" s="225">
        <v>0</v>
      </c>
      <c r="R1000" s="225">
        <f>Q1000*H1000</f>
        <v>0</v>
      </c>
      <c r="S1000" s="225">
        <v>0</v>
      </c>
      <c r="T1000" s="226">
        <f>S1000*H1000</f>
        <v>0</v>
      </c>
      <c r="U1000" s="42"/>
      <c r="V1000" s="42"/>
      <c r="W1000" s="42"/>
      <c r="X1000" s="42"/>
      <c r="Y1000" s="42"/>
      <c r="Z1000" s="42"/>
      <c r="AA1000" s="42"/>
      <c r="AB1000" s="42"/>
      <c r="AC1000" s="42"/>
      <c r="AD1000" s="42"/>
      <c r="AE1000" s="42"/>
      <c r="AR1000" s="227" t="s">
        <v>189</v>
      </c>
      <c r="AT1000" s="227" t="s">
        <v>184</v>
      </c>
      <c r="AU1000" s="227" t="s">
        <v>86</v>
      </c>
      <c r="AY1000" s="21" t="s">
        <v>182</v>
      </c>
      <c r="BE1000" s="228">
        <f>IF(N1000="základní",J1000,0)</f>
        <v>0</v>
      </c>
      <c r="BF1000" s="228">
        <f>IF(N1000="snížená",J1000,0)</f>
        <v>0</v>
      </c>
      <c r="BG1000" s="228">
        <f>IF(N1000="zákl. přenesená",J1000,0)</f>
        <v>0</v>
      </c>
      <c r="BH1000" s="228">
        <f>IF(N1000="sníž. přenesená",J1000,0)</f>
        <v>0</v>
      </c>
      <c r="BI1000" s="228">
        <f>IF(N1000="nulová",J1000,0)</f>
        <v>0</v>
      </c>
      <c r="BJ1000" s="21" t="s">
        <v>83</v>
      </c>
      <c r="BK1000" s="228">
        <f>ROUND(I1000*H1000,2)</f>
        <v>0</v>
      </c>
      <c r="BL1000" s="21" t="s">
        <v>189</v>
      </c>
      <c r="BM1000" s="227" t="s">
        <v>1503</v>
      </c>
    </row>
    <row r="1001" s="2" customFormat="1">
      <c r="A1001" s="42"/>
      <c r="B1001" s="43"/>
      <c r="C1001" s="44"/>
      <c r="D1001" s="229" t="s">
        <v>191</v>
      </c>
      <c r="E1001" s="44"/>
      <c r="F1001" s="230" t="s">
        <v>1504</v>
      </c>
      <c r="G1001" s="44"/>
      <c r="H1001" s="44"/>
      <c r="I1001" s="231"/>
      <c r="J1001" s="44"/>
      <c r="K1001" s="44"/>
      <c r="L1001" s="48"/>
      <c r="M1001" s="232"/>
      <c r="N1001" s="233"/>
      <c r="O1001" s="88"/>
      <c r="P1001" s="88"/>
      <c r="Q1001" s="88"/>
      <c r="R1001" s="88"/>
      <c r="S1001" s="88"/>
      <c r="T1001" s="89"/>
      <c r="U1001" s="42"/>
      <c r="V1001" s="42"/>
      <c r="W1001" s="42"/>
      <c r="X1001" s="42"/>
      <c r="Y1001" s="42"/>
      <c r="Z1001" s="42"/>
      <c r="AA1001" s="42"/>
      <c r="AB1001" s="42"/>
      <c r="AC1001" s="42"/>
      <c r="AD1001" s="42"/>
      <c r="AE1001" s="42"/>
      <c r="AT1001" s="21" t="s">
        <v>191</v>
      </c>
      <c r="AU1001" s="21" t="s">
        <v>86</v>
      </c>
    </row>
    <row r="1002" s="14" customFormat="1">
      <c r="A1002" s="14"/>
      <c r="B1002" s="246"/>
      <c r="C1002" s="247"/>
      <c r="D1002" s="236" t="s">
        <v>193</v>
      </c>
      <c r="E1002" s="248" t="s">
        <v>19</v>
      </c>
      <c r="F1002" s="249" t="s">
        <v>1490</v>
      </c>
      <c r="G1002" s="247"/>
      <c r="H1002" s="248" t="s">
        <v>19</v>
      </c>
      <c r="I1002" s="250"/>
      <c r="J1002" s="247"/>
      <c r="K1002" s="247"/>
      <c r="L1002" s="251"/>
      <c r="M1002" s="252"/>
      <c r="N1002" s="253"/>
      <c r="O1002" s="253"/>
      <c r="P1002" s="253"/>
      <c r="Q1002" s="253"/>
      <c r="R1002" s="253"/>
      <c r="S1002" s="253"/>
      <c r="T1002" s="254"/>
      <c r="U1002" s="14"/>
      <c r="V1002" s="14"/>
      <c r="W1002" s="14"/>
      <c r="X1002" s="14"/>
      <c r="Y1002" s="14"/>
      <c r="Z1002" s="14"/>
      <c r="AA1002" s="14"/>
      <c r="AB1002" s="14"/>
      <c r="AC1002" s="14"/>
      <c r="AD1002" s="14"/>
      <c r="AE1002" s="14"/>
      <c r="AT1002" s="255" t="s">
        <v>193</v>
      </c>
      <c r="AU1002" s="255" t="s">
        <v>86</v>
      </c>
      <c r="AV1002" s="14" t="s">
        <v>83</v>
      </c>
      <c r="AW1002" s="14" t="s">
        <v>37</v>
      </c>
      <c r="AX1002" s="14" t="s">
        <v>76</v>
      </c>
      <c r="AY1002" s="255" t="s">
        <v>182</v>
      </c>
    </row>
    <row r="1003" s="13" customFormat="1">
      <c r="A1003" s="13"/>
      <c r="B1003" s="234"/>
      <c r="C1003" s="235"/>
      <c r="D1003" s="236" t="s">
        <v>193</v>
      </c>
      <c r="E1003" s="237" t="s">
        <v>19</v>
      </c>
      <c r="F1003" s="238" t="s">
        <v>1380</v>
      </c>
      <c r="G1003" s="235"/>
      <c r="H1003" s="239">
        <v>14.220000000000001</v>
      </c>
      <c r="I1003" s="240"/>
      <c r="J1003" s="235"/>
      <c r="K1003" s="235"/>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193</v>
      </c>
      <c r="AU1003" s="245" t="s">
        <v>86</v>
      </c>
      <c r="AV1003" s="13" t="s">
        <v>86</v>
      </c>
      <c r="AW1003" s="13" t="s">
        <v>37</v>
      </c>
      <c r="AX1003" s="13" t="s">
        <v>83</v>
      </c>
      <c r="AY1003" s="245" t="s">
        <v>182</v>
      </c>
    </row>
    <row r="1004" s="2" customFormat="1" ht="21.75" customHeight="1">
      <c r="A1004" s="42"/>
      <c r="B1004" s="43"/>
      <c r="C1004" s="216" t="s">
        <v>1505</v>
      </c>
      <c r="D1004" s="216" t="s">
        <v>184</v>
      </c>
      <c r="E1004" s="217" t="s">
        <v>1506</v>
      </c>
      <c r="F1004" s="218" t="s">
        <v>1507</v>
      </c>
      <c r="G1004" s="219" t="s">
        <v>187</v>
      </c>
      <c r="H1004" s="220">
        <v>311.85899999999998</v>
      </c>
      <c r="I1004" s="221"/>
      <c r="J1004" s="222">
        <f>ROUND(I1004*H1004,2)</f>
        <v>0</v>
      </c>
      <c r="K1004" s="218" t="s">
        <v>188</v>
      </c>
      <c r="L1004" s="48"/>
      <c r="M1004" s="223" t="s">
        <v>19</v>
      </c>
      <c r="N1004" s="224" t="s">
        <v>47</v>
      </c>
      <c r="O1004" s="88"/>
      <c r="P1004" s="225">
        <f>O1004*H1004</f>
        <v>0</v>
      </c>
      <c r="Q1004" s="225">
        <v>0.0015299999999999999</v>
      </c>
      <c r="R1004" s="225">
        <f>Q1004*H1004</f>
        <v>0.47714426999999993</v>
      </c>
      <c r="S1004" s="225">
        <v>0</v>
      </c>
      <c r="T1004" s="226">
        <f>S1004*H1004</f>
        <v>0</v>
      </c>
      <c r="U1004" s="42"/>
      <c r="V1004" s="42"/>
      <c r="W1004" s="42"/>
      <c r="X1004" s="42"/>
      <c r="Y1004" s="42"/>
      <c r="Z1004" s="42"/>
      <c r="AA1004" s="42"/>
      <c r="AB1004" s="42"/>
      <c r="AC1004" s="42"/>
      <c r="AD1004" s="42"/>
      <c r="AE1004" s="42"/>
      <c r="AR1004" s="227" t="s">
        <v>189</v>
      </c>
      <c r="AT1004" s="227" t="s">
        <v>184</v>
      </c>
      <c r="AU1004" s="227" t="s">
        <v>86</v>
      </c>
      <c r="AY1004" s="21" t="s">
        <v>182</v>
      </c>
      <c r="BE1004" s="228">
        <f>IF(N1004="základní",J1004,0)</f>
        <v>0</v>
      </c>
      <c r="BF1004" s="228">
        <f>IF(N1004="snížená",J1004,0)</f>
        <v>0</v>
      </c>
      <c r="BG1004" s="228">
        <f>IF(N1004="zákl. přenesená",J1004,0)</f>
        <v>0</v>
      </c>
      <c r="BH1004" s="228">
        <f>IF(N1004="sníž. přenesená",J1004,0)</f>
        <v>0</v>
      </c>
      <c r="BI1004" s="228">
        <f>IF(N1004="nulová",J1004,0)</f>
        <v>0</v>
      </c>
      <c r="BJ1004" s="21" t="s">
        <v>83</v>
      </c>
      <c r="BK1004" s="228">
        <f>ROUND(I1004*H1004,2)</f>
        <v>0</v>
      </c>
      <c r="BL1004" s="21" t="s">
        <v>189</v>
      </c>
      <c r="BM1004" s="227" t="s">
        <v>1508</v>
      </c>
    </row>
    <row r="1005" s="2" customFormat="1">
      <c r="A1005" s="42"/>
      <c r="B1005" s="43"/>
      <c r="C1005" s="44"/>
      <c r="D1005" s="229" t="s">
        <v>191</v>
      </c>
      <c r="E1005" s="44"/>
      <c r="F1005" s="230" t="s">
        <v>1509</v>
      </c>
      <c r="G1005" s="44"/>
      <c r="H1005" s="44"/>
      <c r="I1005" s="231"/>
      <c r="J1005" s="44"/>
      <c r="K1005" s="44"/>
      <c r="L1005" s="48"/>
      <c r="M1005" s="232"/>
      <c r="N1005" s="233"/>
      <c r="O1005" s="88"/>
      <c r="P1005" s="88"/>
      <c r="Q1005" s="88"/>
      <c r="R1005" s="88"/>
      <c r="S1005" s="88"/>
      <c r="T1005" s="89"/>
      <c r="U1005" s="42"/>
      <c r="V1005" s="42"/>
      <c r="W1005" s="42"/>
      <c r="X1005" s="42"/>
      <c r="Y1005" s="42"/>
      <c r="Z1005" s="42"/>
      <c r="AA1005" s="42"/>
      <c r="AB1005" s="42"/>
      <c r="AC1005" s="42"/>
      <c r="AD1005" s="42"/>
      <c r="AE1005" s="42"/>
      <c r="AT1005" s="21" t="s">
        <v>191</v>
      </c>
      <c r="AU1005" s="21" t="s">
        <v>86</v>
      </c>
    </row>
    <row r="1006" s="13" customFormat="1">
      <c r="A1006" s="13"/>
      <c r="B1006" s="234"/>
      <c r="C1006" s="235"/>
      <c r="D1006" s="236" t="s">
        <v>193</v>
      </c>
      <c r="E1006" s="237" t="s">
        <v>19</v>
      </c>
      <c r="F1006" s="238" t="s">
        <v>1283</v>
      </c>
      <c r="G1006" s="235"/>
      <c r="H1006" s="239">
        <v>32.662999999999997</v>
      </c>
      <c r="I1006" s="240"/>
      <c r="J1006" s="235"/>
      <c r="K1006" s="235"/>
      <c r="L1006" s="241"/>
      <c r="M1006" s="242"/>
      <c r="N1006" s="243"/>
      <c r="O1006" s="243"/>
      <c r="P1006" s="243"/>
      <c r="Q1006" s="243"/>
      <c r="R1006" s="243"/>
      <c r="S1006" s="243"/>
      <c r="T1006" s="244"/>
      <c r="U1006" s="13"/>
      <c r="V1006" s="13"/>
      <c r="W1006" s="13"/>
      <c r="X1006" s="13"/>
      <c r="Y1006" s="13"/>
      <c r="Z1006" s="13"/>
      <c r="AA1006" s="13"/>
      <c r="AB1006" s="13"/>
      <c r="AC1006" s="13"/>
      <c r="AD1006" s="13"/>
      <c r="AE1006" s="13"/>
      <c r="AT1006" s="245" t="s">
        <v>193</v>
      </c>
      <c r="AU1006" s="245" t="s">
        <v>86</v>
      </c>
      <c r="AV1006" s="13" t="s">
        <v>86</v>
      </c>
      <c r="AW1006" s="13" t="s">
        <v>37</v>
      </c>
      <c r="AX1006" s="13" t="s">
        <v>76</v>
      </c>
      <c r="AY1006" s="245" t="s">
        <v>182</v>
      </c>
    </row>
    <row r="1007" s="13" customFormat="1">
      <c r="A1007" s="13"/>
      <c r="B1007" s="234"/>
      <c r="C1007" s="235"/>
      <c r="D1007" s="236" t="s">
        <v>193</v>
      </c>
      <c r="E1007" s="237" t="s">
        <v>19</v>
      </c>
      <c r="F1007" s="238" t="s">
        <v>1307</v>
      </c>
      <c r="G1007" s="235"/>
      <c r="H1007" s="239">
        <v>12.339</v>
      </c>
      <c r="I1007" s="240"/>
      <c r="J1007" s="235"/>
      <c r="K1007" s="235"/>
      <c r="L1007" s="241"/>
      <c r="M1007" s="242"/>
      <c r="N1007" s="243"/>
      <c r="O1007" s="243"/>
      <c r="P1007" s="243"/>
      <c r="Q1007" s="243"/>
      <c r="R1007" s="243"/>
      <c r="S1007" s="243"/>
      <c r="T1007" s="244"/>
      <c r="U1007" s="13"/>
      <c r="V1007" s="13"/>
      <c r="W1007" s="13"/>
      <c r="X1007" s="13"/>
      <c r="Y1007" s="13"/>
      <c r="Z1007" s="13"/>
      <c r="AA1007" s="13"/>
      <c r="AB1007" s="13"/>
      <c r="AC1007" s="13"/>
      <c r="AD1007" s="13"/>
      <c r="AE1007" s="13"/>
      <c r="AT1007" s="245" t="s">
        <v>193</v>
      </c>
      <c r="AU1007" s="245" t="s">
        <v>86</v>
      </c>
      <c r="AV1007" s="13" t="s">
        <v>86</v>
      </c>
      <c r="AW1007" s="13" t="s">
        <v>37</v>
      </c>
      <c r="AX1007" s="13" t="s">
        <v>76</v>
      </c>
      <c r="AY1007" s="245" t="s">
        <v>182</v>
      </c>
    </row>
    <row r="1008" s="13" customFormat="1">
      <c r="A1008" s="13"/>
      <c r="B1008" s="234"/>
      <c r="C1008" s="235"/>
      <c r="D1008" s="236" t="s">
        <v>193</v>
      </c>
      <c r="E1008" s="237" t="s">
        <v>19</v>
      </c>
      <c r="F1008" s="238" t="s">
        <v>1295</v>
      </c>
      <c r="G1008" s="235"/>
      <c r="H1008" s="239">
        <v>24.638000000000002</v>
      </c>
      <c r="I1008" s="240"/>
      <c r="J1008" s="235"/>
      <c r="K1008" s="235"/>
      <c r="L1008" s="241"/>
      <c r="M1008" s="242"/>
      <c r="N1008" s="243"/>
      <c r="O1008" s="243"/>
      <c r="P1008" s="243"/>
      <c r="Q1008" s="243"/>
      <c r="R1008" s="243"/>
      <c r="S1008" s="243"/>
      <c r="T1008" s="244"/>
      <c r="U1008" s="13"/>
      <c r="V1008" s="13"/>
      <c r="W1008" s="13"/>
      <c r="X1008" s="13"/>
      <c r="Y1008" s="13"/>
      <c r="Z1008" s="13"/>
      <c r="AA1008" s="13"/>
      <c r="AB1008" s="13"/>
      <c r="AC1008" s="13"/>
      <c r="AD1008" s="13"/>
      <c r="AE1008" s="13"/>
      <c r="AT1008" s="245" t="s">
        <v>193</v>
      </c>
      <c r="AU1008" s="245" t="s">
        <v>86</v>
      </c>
      <c r="AV1008" s="13" t="s">
        <v>86</v>
      </c>
      <c r="AW1008" s="13" t="s">
        <v>37</v>
      </c>
      <c r="AX1008" s="13" t="s">
        <v>76</v>
      </c>
      <c r="AY1008" s="245" t="s">
        <v>182</v>
      </c>
    </row>
    <row r="1009" s="14" customFormat="1">
      <c r="A1009" s="14"/>
      <c r="B1009" s="246"/>
      <c r="C1009" s="247"/>
      <c r="D1009" s="236" t="s">
        <v>193</v>
      </c>
      <c r="E1009" s="248" t="s">
        <v>19</v>
      </c>
      <c r="F1009" s="249" t="s">
        <v>1284</v>
      </c>
      <c r="G1009" s="247"/>
      <c r="H1009" s="248" t="s">
        <v>19</v>
      </c>
      <c r="I1009" s="250"/>
      <c r="J1009" s="247"/>
      <c r="K1009" s="247"/>
      <c r="L1009" s="251"/>
      <c r="M1009" s="252"/>
      <c r="N1009" s="253"/>
      <c r="O1009" s="253"/>
      <c r="P1009" s="253"/>
      <c r="Q1009" s="253"/>
      <c r="R1009" s="253"/>
      <c r="S1009" s="253"/>
      <c r="T1009" s="254"/>
      <c r="U1009" s="14"/>
      <c r="V1009" s="14"/>
      <c r="W1009" s="14"/>
      <c r="X1009" s="14"/>
      <c r="Y1009" s="14"/>
      <c r="Z1009" s="14"/>
      <c r="AA1009" s="14"/>
      <c r="AB1009" s="14"/>
      <c r="AC1009" s="14"/>
      <c r="AD1009" s="14"/>
      <c r="AE1009" s="14"/>
      <c r="AT1009" s="255" t="s">
        <v>193</v>
      </c>
      <c r="AU1009" s="255" t="s">
        <v>86</v>
      </c>
      <c r="AV1009" s="14" t="s">
        <v>83</v>
      </c>
      <c r="AW1009" s="14" t="s">
        <v>37</v>
      </c>
      <c r="AX1009" s="14" t="s">
        <v>76</v>
      </c>
      <c r="AY1009" s="255" t="s">
        <v>182</v>
      </c>
    </row>
    <row r="1010" s="13" customFormat="1">
      <c r="A1010" s="13"/>
      <c r="B1010" s="234"/>
      <c r="C1010" s="235"/>
      <c r="D1010" s="236" t="s">
        <v>193</v>
      </c>
      <c r="E1010" s="237" t="s">
        <v>19</v>
      </c>
      <c r="F1010" s="238" t="s">
        <v>1285</v>
      </c>
      <c r="G1010" s="235"/>
      <c r="H1010" s="239">
        <v>98.221999999999994</v>
      </c>
      <c r="I1010" s="240"/>
      <c r="J1010" s="235"/>
      <c r="K1010" s="235"/>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193</v>
      </c>
      <c r="AU1010" s="245" t="s">
        <v>86</v>
      </c>
      <c r="AV1010" s="13" t="s">
        <v>86</v>
      </c>
      <c r="AW1010" s="13" t="s">
        <v>37</v>
      </c>
      <c r="AX1010" s="13" t="s">
        <v>76</v>
      </c>
      <c r="AY1010" s="245" t="s">
        <v>182</v>
      </c>
    </row>
    <row r="1011" s="13" customFormat="1">
      <c r="A1011" s="13"/>
      <c r="B1011" s="234"/>
      <c r="C1011" s="235"/>
      <c r="D1011" s="236" t="s">
        <v>193</v>
      </c>
      <c r="E1011" s="237" t="s">
        <v>19</v>
      </c>
      <c r="F1011" s="238" t="s">
        <v>1286</v>
      </c>
      <c r="G1011" s="235"/>
      <c r="H1011" s="239">
        <v>4.266</v>
      </c>
      <c r="I1011" s="240"/>
      <c r="J1011" s="235"/>
      <c r="K1011" s="235"/>
      <c r="L1011" s="241"/>
      <c r="M1011" s="242"/>
      <c r="N1011" s="243"/>
      <c r="O1011" s="243"/>
      <c r="P1011" s="243"/>
      <c r="Q1011" s="243"/>
      <c r="R1011" s="243"/>
      <c r="S1011" s="243"/>
      <c r="T1011" s="244"/>
      <c r="U1011" s="13"/>
      <c r="V1011" s="13"/>
      <c r="W1011" s="13"/>
      <c r="X1011" s="13"/>
      <c r="Y1011" s="13"/>
      <c r="Z1011" s="13"/>
      <c r="AA1011" s="13"/>
      <c r="AB1011" s="13"/>
      <c r="AC1011" s="13"/>
      <c r="AD1011" s="13"/>
      <c r="AE1011" s="13"/>
      <c r="AT1011" s="245" t="s">
        <v>193</v>
      </c>
      <c r="AU1011" s="245" t="s">
        <v>86</v>
      </c>
      <c r="AV1011" s="13" t="s">
        <v>86</v>
      </c>
      <c r="AW1011" s="13" t="s">
        <v>37</v>
      </c>
      <c r="AX1011" s="13" t="s">
        <v>76</v>
      </c>
      <c r="AY1011" s="245" t="s">
        <v>182</v>
      </c>
    </row>
    <row r="1012" s="13" customFormat="1">
      <c r="A1012" s="13"/>
      <c r="B1012" s="234"/>
      <c r="C1012" s="235"/>
      <c r="D1012" s="236" t="s">
        <v>193</v>
      </c>
      <c r="E1012" s="237" t="s">
        <v>19</v>
      </c>
      <c r="F1012" s="238" t="s">
        <v>1287</v>
      </c>
      <c r="G1012" s="235"/>
      <c r="H1012" s="239">
        <v>13.608000000000001</v>
      </c>
      <c r="I1012" s="240"/>
      <c r="J1012" s="235"/>
      <c r="K1012" s="235"/>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193</v>
      </c>
      <c r="AU1012" s="245" t="s">
        <v>86</v>
      </c>
      <c r="AV1012" s="13" t="s">
        <v>86</v>
      </c>
      <c r="AW1012" s="13" t="s">
        <v>37</v>
      </c>
      <c r="AX1012" s="13" t="s">
        <v>76</v>
      </c>
      <c r="AY1012" s="245" t="s">
        <v>182</v>
      </c>
    </row>
    <row r="1013" s="14" customFormat="1">
      <c r="A1013" s="14"/>
      <c r="B1013" s="246"/>
      <c r="C1013" s="247"/>
      <c r="D1013" s="236" t="s">
        <v>193</v>
      </c>
      <c r="E1013" s="248" t="s">
        <v>19</v>
      </c>
      <c r="F1013" s="249" t="s">
        <v>1308</v>
      </c>
      <c r="G1013" s="247"/>
      <c r="H1013" s="248" t="s">
        <v>19</v>
      </c>
      <c r="I1013" s="250"/>
      <c r="J1013" s="247"/>
      <c r="K1013" s="247"/>
      <c r="L1013" s="251"/>
      <c r="M1013" s="252"/>
      <c r="N1013" s="253"/>
      <c r="O1013" s="253"/>
      <c r="P1013" s="253"/>
      <c r="Q1013" s="253"/>
      <c r="R1013" s="253"/>
      <c r="S1013" s="253"/>
      <c r="T1013" s="254"/>
      <c r="U1013" s="14"/>
      <c r="V1013" s="14"/>
      <c r="W1013" s="14"/>
      <c r="X1013" s="14"/>
      <c r="Y1013" s="14"/>
      <c r="Z1013" s="14"/>
      <c r="AA1013" s="14"/>
      <c r="AB1013" s="14"/>
      <c r="AC1013" s="14"/>
      <c r="AD1013" s="14"/>
      <c r="AE1013" s="14"/>
      <c r="AT1013" s="255" t="s">
        <v>193</v>
      </c>
      <c r="AU1013" s="255" t="s">
        <v>86</v>
      </c>
      <c r="AV1013" s="14" t="s">
        <v>83</v>
      </c>
      <c r="AW1013" s="14" t="s">
        <v>37</v>
      </c>
      <c r="AX1013" s="14" t="s">
        <v>76</v>
      </c>
      <c r="AY1013" s="255" t="s">
        <v>182</v>
      </c>
    </row>
    <row r="1014" s="13" customFormat="1">
      <c r="A1014" s="13"/>
      <c r="B1014" s="234"/>
      <c r="C1014" s="235"/>
      <c r="D1014" s="236" t="s">
        <v>193</v>
      </c>
      <c r="E1014" s="237" t="s">
        <v>19</v>
      </c>
      <c r="F1014" s="238" t="s">
        <v>1286</v>
      </c>
      <c r="G1014" s="235"/>
      <c r="H1014" s="239">
        <v>4.266</v>
      </c>
      <c r="I1014" s="240"/>
      <c r="J1014" s="235"/>
      <c r="K1014" s="235"/>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193</v>
      </c>
      <c r="AU1014" s="245" t="s">
        <v>86</v>
      </c>
      <c r="AV1014" s="13" t="s">
        <v>86</v>
      </c>
      <c r="AW1014" s="13" t="s">
        <v>37</v>
      </c>
      <c r="AX1014" s="13" t="s">
        <v>76</v>
      </c>
      <c r="AY1014" s="245" t="s">
        <v>182</v>
      </c>
    </row>
    <row r="1015" s="13" customFormat="1">
      <c r="A1015" s="13"/>
      <c r="B1015" s="234"/>
      <c r="C1015" s="235"/>
      <c r="D1015" s="236" t="s">
        <v>193</v>
      </c>
      <c r="E1015" s="237" t="s">
        <v>19</v>
      </c>
      <c r="F1015" s="238" t="s">
        <v>1301</v>
      </c>
      <c r="G1015" s="235"/>
      <c r="H1015" s="239">
        <v>121.857</v>
      </c>
      <c r="I1015" s="240"/>
      <c r="J1015" s="235"/>
      <c r="K1015" s="235"/>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193</v>
      </c>
      <c r="AU1015" s="245" t="s">
        <v>86</v>
      </c>
      <c r="AV1015" s="13" t="s">
        <v>86</v>
      </c>
      <c r="AW1015" s="13" t="s">
        <v>37</v>
      </c>
      <c r="AX1015" s="13" t="s">
        <v>76</v>
      </c>
      <c r="AY1015" s="245" t="s">
        <v>182</v>
      </c>
    </row>
    <row r="1016" s="15" customFormat="1">
      <c r="A1016" s="15"/>
      <c r="B1016" s="256"/>
      <c r="C1016" s="257"/>
      <c r="D1016" s="236" t="s">
        <v>193</v>
      </c>
      <c r="E1016" s="258" t="s">
        <v>19</v>
      </c>
      <c r="F1016" s="259" t="s">
        <v>202</v>
      </c>
      <c r="G1016" s="257"/>
      <c r="H1016" s="260">
        <v>311.85899999999998</v>
      </c>
      <c r="I1016" s="261"/>
      <c r="J1016" s="257"/>
      <c r="K1016" s="257"/>
      <c r="L1016" s="262"/>
      <c r="M1016" s="263"/>
      <c r="N1016" s="264"/>
      <c r="O1016" s="264"/>
      <c r="P1016" s="264"/>
      <c r="Q1016" s="264"/>
      <c r="R1016" s="264"/>
      <c r="S1016" s="264"/>
      <c r="T1016" s="265"/>
      <c r="U1016" s="15"/>
      <c r="V1016" s="15"/>
      <c r="W1016" s="15"/>
      <c r="X1016" s="15"/>
      <c r="Y1016" s="15"/>
      <c r="Z1016" s="15"/>
      <c r="AA1016" s="15"/>
      <c r="AB1016" s="15"/>
      <c r="AC1016" s="15"/>
      <c r="AD1016" s="15"/>
      <c r="AE1016" s="15"/>
      <c r="AT1016" s="266" t="s">
        <v>193</v>
      </c>
      <c r="AU1016" s="266" t="s">
        <v>86</v>
      </c>
      <c r="AV1016" s="15" t="s">
        <v>189</v>
      </c>
      <c r="AW1016" s="15" t="s">
        <v>37</v>
      </c>
      <c r="AX1016" s="15" t="s">
        <v>83</v>
      </c>
      <c r="AY1016" s="266" t="s">
        <v>182</v>
      </c>
    </row>
    <row r="1017" s="14" customFormat="1">
      <c r="A1017" s="14"/>
      <c r="B1017" s="246"/>
      <c r="C1017" s="247"/>
      <c r="D1017" s="236" t="s">
        <v>193</v>
      </c>
      <c r="E1017" s="248" t="s">
        <v>19</v>
      </c>
      <c r="F1017" s="249" t="s">
        <v>242</v>
      </c>
      <c r="G1017" s="247"/>
      <c r="H1017" s="248" t="s">
        <v>19</v>
      </c>
      <c r="I1017" s="250"/>
      <c r="J1017" s="247"/>
      <c r="K1017" s="247"/>
      <c r="L1017" s="251"/>
      <c r="M1017" s="252"/>
      <c r="N1017" s="253"/>
      <c r="O1017" s="253"/>
      <c r="P1017" s="253"/>
      <c r="Q1017" s="253"/>
      <c r="R1017" s="253"/>
      <c r="S1017" s="253"/>
      <c r="T1017" s="254"/>
      <c r="U1017" s="14"/>
      <c r="V1017" s="14"/>
      <c r="W1017" s="14"/>
      <c r="X1017" s="14"/>
      <c r="Y1017" s="14"/>
      <c r="Z1017" s="14"/>
      <c r="AA1017" s="14"/>
      <c r="AB1017" s="14"/>
      <c r="AC1017" s="14"/>
      <c r="AD1017" s="14"/>
      <c r="AE1017" s="14"/>
      <c r="AT1017" s="255" t="s">
        <v>193</v>
      </c>
      <c r="AU1017" s="255" t="s">
        <v>86</v>
      </c>
      <c r="AV1017" s="14" t="s">
        <v>83</v>
      </c>
      <c r="AW1017" s="14" t="s">
        <v>37</v>
      </c>
      <c r="AX1017" s="14" t="s">
        <v>76</v>
      </c>
      <c r="AY1017" s="255" t="s">
        <v>182</v>
      </c>
    </row>
    <row r="1018" s="2" customFormat="1" ht="16.5" customHeight="1">
      <c r="A1018" s="42"/>
      <c r="B1018" s="43"/>
      <c r="C1018" s="216" t="s">
        <v>1510</v>
      </c>
      <c r="D1018" s="216" t="s">
        <v>184</v>
      </c>
      <c r="E1018" s="217" t="s">
        <v>1511</v>
      </c>
      <c r="F1018" s="218" t="s">
        <v>1512</v>
      </c>
      <c r="G1018" s="219" t="s">
        <v>187</v>
      </c>
      <c r="H1018" s="220">
        <v>78</v>
      </c>
      <c r="I1018" s="221"/>
      <c r="J1018" s="222">
        <f>ROUND(I1018*H1018,2)</f>
        <v>0</v>
      </c>
      <c r="K1018" s="218" t="s">
        <v>188</v>
      </c>
      <c r="L1018" s="48"/>
      <c r="M1018" s="223" t="s">
        <v>19</v>
      </c>
      <c r="N1018" s="224" t="s">
        <v>47</v>
      </c>
      <c r="O1018" s="88"/>
      <c r="P1018" s="225">
        <f>O1018*H1018</f>
        <v>0</v>
      </c>
      <c r="Q1018" s="225">
        <v>0</v>
      </c>
      <c r="R1018" s="225">
        <f>Q1018*H1018</f>
        <v>0</v>
      </c>
      <c r="S1018" s="225">
        <v>0</v>
      </c>
      <c r="T1018" s="226">
        <f>S1018*H1018</f>
        <v>0</v>
      </c>
      <c r="U1018" s="42"/>
      <c r="V1018" s="42"/>
      <c r="W1018" s="42"/>
      <c r="X1018" s="42"/>
      <c r="Y1018" s="42"/>
      <c r="Z1018" s="42"/>
      <c r="AA1018" s="42"/>
      <c r="AB1018" s="42"/>
      <c r="AC1018" s="42"/>
      <c r="AD1018" s="42"/>
      <c r="AE1018" s="42"/>
      <c r="AR1018" s="227" t="s">
        <v>189</v>
      </c>
      <c r="AT1018" s="227" t="s">
        <v>184</v>
      </c>
      <c r="AU1018" s="227" t="s">
        <v>86</v>
      </c>
      <c r="AY1018" s="21" t="s">
        <v>182</v>
      </c>
      <c r="BE1018" s="228">
        <f>IF(N1018="základní",J1018,0)</f>
        <v>0</v>
      </c>
      <c r="BF1018" s="228">
        <f>IF(N1018="snížená",J1018,0)</f>
        <v>0</v>
      </c>
      <c r="BG1018" s="228">
        <f>IF(N1018="zákl. přenesená",J1018,0)</f>
        <v>0</v>
      </c>
      <c r="BH1018" s="228">
        <f>IF(N1018="sníž. přenesená",J1018,0)</f>
        <v>0</v>
      </c>
      <c r="BI1018" s="228">
        <f>IF(N1018="nulová",J1018,0)</f>
        <v>0</v>
      </c>
      <c r="BJ1018" s="21" t="s">
        <v>83</v>
      </c>
      <c r="BK1018" s="228">
        <f>ROUND(I1018*H1018,2)</f>
        <v>0</v>
      </c>
      <c r="BL1018" s="21" t="s">
        <v>189</v>
      </c>
      <c r="BM1018" s="227" t="s">
        <v>1513</v>
      </c>
    </row>
    <row r="1019" s="2" customFormat="1">
      <c r="A1019" s="42"/>
      <c r="B1019" s="43"/>
      <c r="C1019" s="44"/>
      <c r="D1019" s="229" t="s">
        <v>191</v>
      </c>
      <c r="E1019" s="44"/>
      <c r="F1019" s="230" t="s">
        <v>1514</v>
      </c>
      <c r="G1019" s="44"/>
      <c r="H1019" s="44"/>
      <c r="I1019" s="231"/>
      <c r="J1019" s="44"/>
      <c r="K1019" s="44"/>
      <c r="L1019" s="48"/>
      <c r="M1019" s="232"/>
      <c r="N1019" s="233"/>
      <c r="O1019" s="88"/>
      <c r="P1019" s="88"/>
      <c r="Q1019" s="88"/>
      <c r="R1019" s="88"/>
      <c r="S1019" s="88"/>
      <c r="T1019" s="89"/>
      <c r="U1019" s="42"/>
      <c r="V1019" s="42"/>
      <c r="W1019" s="42"/>
      <c r="X1019" s="42"/>
      <c r="Y1019" s="42"/>
      <c r="Z1019" s="42"/>
      <c r="AA1019" s="42"/>
      <c r="AB1019" s="42"/>
      <c r="AC1019" s="42"/>
      <c r="AD1019" s="42"/>
      <c r="AE1019" s="42"/>
      <c r="AT1019" s="21" t="s">
        <v>191</v>
      </c>
      <c r="AU1019" s="21" t="s">
        <v>86</v>
      </c>
    </row>
    <row r="1020" s="13" customFormat="1">
      <c r="A1020" s="13"/>
      <c r="B1020" s="234"/>
      <c r="C1020" s="235"/>
      <c r="D1020" s="236" t="s">
        <v>193</v>
      </c>
      <c r="E1020" s="237" t="s">
        <v>19</v>
      </c>
      <c r="F1020" s="238" t="s">
        <v>1515</v>
      </c>
      <c r="G1020" s="235"/>
      <c r="H1020" s="239">
        <v>78</v>
      </c>
      <c r="I1020" s="240"/>
      <c r="J1020" s="235"/>
      <c r="K1020" s="235"/>
      <c r="L1020" s="241"/>
      <c r="M1020" s="242"/>
      <c r="N1020" s="243"/>
      <c r="O1020" s="243"/>
      <c r="P1020" s="243"/>
      <c r="Q1020" s="243"/>
      <c r="R1020" s="243"/>
      <c r="S1020" s="243"/>
      <c r="T1020" s="244"/>
      <c r="U1020" s="13"/>
      <c r="V1020" s="13"/>
      <c r="W1020" s="13"/>
      <c r="X1020" s="13"/>
      <c r="Y1020" s="13"/>
      <c r="Z1020" s="13"/>
      <c r="AA1020" s="13"/>
      <c r="AB1020" s="13"/>
      <c r="AC1020" s="13"/>
      <c r="AD1020" s="13"/>
      <c r="AE1020" s="13"/>
      <c r="AT1020" s="245" t="s">
        <v>193</v>
      </c>
      <c r="AU1020" s="245" t="s">
        <v>86</v>
      </c>
      <c r="AV1020" s="13" t="s">
        <v>86</v>
      </c>
      <c r="AW1020" s="13" t="s">
        <v>37</v>
      </c>
      <c r="AX1020" s="13" t="s">
        <v>83</v>
      </c>
      <c r="AY1020" s="245" t="s">
        <v>182</v>
      </c>
    </row>
    <row r="1021" s="2" customFormat="1" ht="16.5" customHeight="1">
      <c r="A1021" s="42"/>
      <c r="B1021" s="43"/>
      <c r="C1021" s="216" t="s">
        <v>1516</v>
      </c>
      <c r="D1021" s="216" t="s">
        <v>184</v>
      </c>
      <c r="E1021" s="217" t="s">
        <v>1517</v>
      </c>
      <c r="F1021" s="218" t="s">
        <v>1518</v>
      </c>
      <c r="G1021" s="219" t="s">
        <v>187</v>
      </c>
      <c r="H1021" s="220">
        <v>4.266</v>
      </c>
      <c r="I1021" s="221"/>
      <c r="J1021" s="222">
        <f>ROUND(I1021*H1021,2)</f>
        <v>0</v>
      </c>
      <c r="K1021" s="218" t="s">
        <v>188</v>
      </c>
      <c r="L1021" s="48"/>
      <c r="M1021" s="223" t="s">
        <v>19</v>
      </c>
      <c r="N1021" s="224" t="s">
        <v>47</v>
      </c>
      <c r="O1021" s="88"/>
      <c r="P1021" s="225">
        <f>O1021*H1021</f>
        <v>0</v>
      </c>
      <c r="Q1021" s="225">
        <v>0</v>
      </c>
      <c r="R1021" s="225">
        <f>Q1021*H1021</f>
        <v>0</v>
      </c>
      <c r="S1021" s="225">
        <v>0</v>
      </c>
      <c r="T1021" s="226">
        <f>S1021*H1021</f>
        <v>0</v>
      </c>
      <c r="U1021" s="42"/>
      <c r="V1021" s="42"/>
      <c r="W1021" s="42"/>
      <c r="X1021" s="42"/>
      <c r="Y1021" s="42"/>
      <c r="Z1021" s="42"/>
      <c r="AA1021" s="42"/>
      <c r="AB1021" s="42"/>
      <c r="AC1021" s="42"/>
      <c r="AD1021" s="42"/>
      <c r="AE1021" s="42"/>
      <c r="AR1021" s="227" t="s">
        <v>189</v>
      </c>
      <c r="AT1021" s="227" t="s">
        <v>184</v>
      </c>
      <c r="AU1021" s="227" t="s">
        <v>86</v>
      </c>
      <c r="AY1021" s="21" t="s">
        <v>182</v>
      </c>
      <c r="BE1021" s="228">
        <f>IF(N1021="základní",J1021,0)</f>
        <v>0</v>
      </c>
      <c r="BF1021" s="228">
        <f>IF(N1021="snížená",J1021,0)</f>
        <v>0</v>
      </c>
      <c r="BG1021" s="228">
        <f>IF(N1021="zákl. přenesená",J1021,0)</f>
        <v>0</v>
      </c>
      <c r="BH1021" s="228">
        <f>IF(N1021="sníž. přenesená",J1021,0)</f>
        <v>0</v>
      </c>
      <c r="BI1021" s="228">
        <f>IF(N1021="nulová",J1021,0)</f>
        <v>0</v>
      </c>
      <c r="BJ1021" s="21" t="s">
        <v>83</v>
      </c>
      <c r="BK1021" s="228">
        <f>ROUND(I1021*H1021,2)</f>
        <v>0</v>
      </c>
      <c r="BL1021" s="21" t="s">
        <v>189</v>
      </c>
      <c r="BM1021" s="227" t="s">
        <v>1519</v>
      </c>
    </row>
    <row r="1022" s="2" customFormat="1">
      <c r="A1022" s="42"/>
      <c r="B1022" s="43"/>
      <c r="C1022" s="44"/>
      <c r="D1022" s="229" t="s">
        <v>191</v>
      </c>
      <c r="E1022" s="44"/>
      <c r="F1022" s="230" t="s">
        <v>1520</v>
      </c>
      <c r="G1022" s="44"/>
      <c r="H1022" s="44"/>
      <c r="I1022" s="231"/>
      <c r="J1022" s="44"/>
      <c r="K1022" s="44"/>
      <c r="L1022" s="48"/>
      <c r="M1022" s="232"/>
      <c r="N1022" s="233"/>
      <c r="O1022" s="88"/>
      <c r="P1022" s="88"/>
      <c r="Q1022" s="88"/>
      <c r="R1022" s="88"/>
      <c r="S1022" s="88"/>
      <c r="T1022" s="89"/>
      <c r="U1022" s="42"/>
      <c r="V1022" s="42"/>
      <c r="W1022" s="42"/>
      <c r="X1022" s="42"/>
      <c r="Y1022" s="42"/>
      <c r="Z1022" s="42"/>
      <c r="AA1022" s="42"/>
      <c r="AB1022" s="42"/>
      <c r="AC1022" s="42"/>
      <c r="AD1022" s="42"/>
      <c r="AE1022" s="42"/>
      <c r="AT1022" s="21" t="s">
        <v>191</v>
      </c>
      <c r="AU1022" s="21" t="s">
        <v>86</v>
      </c>
    </row>
    <row r="1023" s="14" customFormat="1">
      <c r="A1023" s="14"/>
      <c r="B1023" s="246"/>
      <c r="C1023" s="247"/>
      <c r="D1023" s="236" t="s">
        <v>193</v>
      </c>
      <c r="E1023" s="248" t="s">
        <v>19</v>
      </c>
      <c r="F1023" s="249" t="s">
        <v>1308</v>
      </c>
      <c r="G1023" s="247"/>
      <c r="H1023" s="248" t="s">
        <v>19</v>
      </c>
      <c r="I1023" s="250"/>
      <c r="J1023" s="247"/>
      <c r="K1023" s="247"/>
      <c r="L1023" s="251"/>
      <c r="M1023" s="252"/>
      <c r="N1023" s="253"/>
      <c r="O1023" s="253"/>
      <c r="P1023" s="253"/>
      <c r="Q1023" s="253"/>
      <c r="R1023" s="253"/>
      <c r="S1023" s="253"/>
      <c r="T1023" s="254"/>
      <c r="U1023" s="14"/>
      <c r="V1023" s="14"/>
      <c r="W1023" s="14"/>
      <c r="X1023" s="14"/>
      <c r="Y1023" s="14"/>
      <c r="Z1023" s="14"/>
      <c r="AA1023" s="14"/>
      <c r="AB1023" s="14"/>
      <c r="AC1023" s="14"/>
      <c r="AD1023" s="14"/>
      <c r="AE1023" s="14"/>
      <c r="AT1023" s="255" t="s">
        <v>193</v>
      </c>
      <c r="AU1023" s="255" t="s">
        <v>86</v>
      </c>
      <c r="AV1023" s="14" t="s">
        <v>83</v>
      </c>
      <c r="AW1023" s="14" t="s">
        <v>37</v>
      </c>
      <c r="AX1023" s="14" t="s">
        <v>76</v>
      </c>
      <c r="AY1023" s="255" t="s">
        <v>182</v>
      </c>
    </row>
    <row r="1024" s="13" customFormat="1">
      <c r="A1024" s="13"/>
      <c r="B1024" s="234"/>
      <c r="C1024" s="235"/>
      <c r="D1024" s="236" t="s">
        <v>193</v>
      </c>
      <c r="E1024" s="237" t="s">
        <v>19</v>
      </c>
      <c r="F1024" s="238" t="s">
        <v>1286</v>
      </c>
      <c r="G1024" s="235"/>
      <c r="H1024" s="239">
        <v>4.266</v>
      </c>
      <c r="I1024" s="240"/>
      <c r="J1024" s="235"/>
      <c r="K1024" s="235"/>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193</v>
      </c>
      <c r="AU1024" s="245" t="s">
        <v>86</v>
      </c>
      <c r="AV1024" s="13" t="s">
        <v>86</v>
      </c>
      <c r="AW1024" s="13" t="s">
        <v>37</v>
      </c>
      <c r="AX1024" s="13" t="s">
        <v>83</v>
      </c>
      <c r="AY1024" s="245" t="s">
        <v>182</v>
      </c>
    </row>
    <row r="1025" s="2" customFormat="1" ht="16.5" customHeight="1">
      <c r="A1025" s="42"/>
      <c r="B1025" s="43"/>
      <c r="C1025" s="216" t="s">
        <v>1521</v>
      </c>
      <c r="D1025" s="216" t="s">
        <v>184</v>
      </c>
      <c r="E1025" s="217" t="s">
        <v>1522</v>
      </c>
      <c r="F1025" s="218" t="s">
        <v>1523</v>
      </c>
      <c r="G1025" s="219" t="s">
        <v>187</v>
      </c>
      <c r="H1025" s="220">
        <v>314.35399999999998</v>
      </c>
      <c r="I1025" s="221"/>
      <c r="J1025" s="222">
        <f>ROUND(I1025*H1025,2)</f>
        <v>0</v>
      </c>
      <c r="K1025" s="218" t="s">
        <v>188</v>
      </c>
      <c r="L1025" s="48"/>
      <c r="M1025" s="223" t="s">
        <v>19</v>
      </c>
      <c r="N1025" s="224" t="s">
        <v>47</v>
      </c>
      <c r="O1025" s="88"/>
      <c r="P1025" s="225">
        <f>O1025*H1025</f>
        <v>0</v>
      </c>
      <c r="Q1025" s="225">
        <v>0.0020999999999999999</v>
      </c>
      <c r="R1025" s="225">
        <f>Q1025*H1025</f>
        <v>0.66014339999999994</v>
      </c>
      <c r="S1025" s="225">
        <v>0</v>
      </c>
      <c r="T1025" s="226">
        <f>S1025*H1025</f>
        <v>0</v>
      </c>
      <c r="U1025" s="42"/>
      <c r="V1025" s="42"/>
      <c r="W1025" s="42"/>
      <c r="X1025" s="42"/>
      <c r="Y1025" s="42"/>
      <c r="Z1025" s="42"/>
      <c r="AA1025" s="42"/>
      <c r="AB1025" s="42"/>
      <c r="AC1025" s="42"/>
      <c r="AD1025" s="42"/>
      <c r="AE1025" s="42"/>
      <c r="AR1025" s="227" t="s">
        <v>189</v>
      </c>
      <c r="AT1025" s="227" t="s">
        <v>184</v>
      </c>
      <c r="AU1025" s="227" t="s">
        <v>86</v>
      </c>
      <c r="AY1025" s="21" t="s">
        <v>182</v>
      </c>
      <c r="BE1025" s="228">
        <f>IF(N1025="základní",J1025,0)</f>
        <v>0</v>
      </c>
      <c r="BF1025" s="228">
        <f>IF(N1025="snížená",J1025,0)</f>
        <v>0</v>
      </c>
      <c r="BG1025" s="228">
        <f>IF(N1025="zákl. přenesená",J1025,0)</f>
        <v>0</v>
      </c>
      <c r="BH1025" s="228">
        <f>IF(N1025="sníž. přenesená",J1025,0)</f>
        <v>0</v>
      </c>
      <c r="BI1025" s="228">
        <f>IF(N1025="nulová",J1025,0)</f>
        <v>0</v>
      </c>
      <c r="BJ1025" s="21" t="s">
        <v>83</v>
      </c>
      <c r="BK1025" s="228">
        <f>ROUND(I1025*H1025,2)</f>
        <v>0</v>
      </c>
      <c r="BL1025" s="21" t="s">
        <v>189</v>
      </c>
      <c r="BM1025" s="227" t="s">
        <v>1524</v>
      </c>
    </row>
    <row r="1026" s="2" customFormat="1">
      <c r="A1026" s="42"/>
      <c r="B1026" s="43"/>
      <c r="C1026" s="44"/>
      <c r="D1026" s="229" t="s">
        <v>191</v>
      </c>
      <c r="E1026" s="44"/>
      <c r="F1026" s="230" t="s">
        <v>1525</v>
      </c>
      <c r="G1026" s="44"/>
      <c r="H1026" s="44"/>
      <c r="I1026" s="231"/>
      <c r="J1026" s="44"/>
      <c r="K1026" s="44"/>
      <c r="L1026" s="48"/>
      <c r="M1026" s="232"/>
      <c r="N1026" s="233"/>
      <c r="O1026" s="88"/>
      <c r="P1026" s="88"/>
      <c r="Q1026" s="88"/>
      <c r="R1026" s="88"/>
      <c r="S1026" s="88"/>
      <c r="T1026" s="89"/>
      <c r="U1026" s="42"/>
      <c r="V1026" s="42"/>
      <c r="W1026" s="42"/>
      <c r="X1026" s="42"/>
      <c r="Y1026" s="42"/>
      <c r="Z1026" s="42"/>
      <c r="AA1026" s="42"/>
      <c r="AB1026" s="42"/>
      <c r="AC1026" s="42"/>
      <c r="AD1026" s="42"/>
      <c r="AE1026" s="42"/>
      <c r="AT1026" s="21" t="s">
        <v>191</v>
      </c>
      <c r="AU1026" s="21" t="s">
        <v>86</v>
      </c>
    </row>
    <row r="1027" s="13" customFormat="1">
      <c r="A1027" s="13"/>
      <c r="B1027" s="234"/>
      <c r="C1027" s="235"/>
      <c r="D1027" s="236" t="s">
        <v>193</v>
      </c>
      <c r="E1027" s="237" t="s">
        <v>19</v>
      </c>
      <c r="F1027" s="238" t="s">
        <v>1526</v>
      </c>
      <c r="G1027" s="235"/>
      <c r="H1027" s="239">
        <v>2.4950000000000001</v>
      </c>
      <c r="I1027" s="240"/>
      <c r="J1027" s="235"/>
      <c r="K1027" s="235"/>
      <c r="L1027" s="241"/>
      <c r="M1027" s="242"/>
      <c r="N1027" s="243"/>
      <c r="O1027" s="243"/>
      <c r="P1027" s="243"/>
      <c r="Q1027" s="243"/>
      <c r="R1027" s="243"/>
      <c r="S1027" s="243"/>
      <c r="T1027" s="244"/>
      <c r="U1027" s="13"/>
      <c r="V1027" s="13"/>
      <c r="W1027" s="13"/>
      <c r="X1027" s="13"/>
      <c r="Y1027" s="13"/>
      <c r="Z1027" s="13"/>
      <c r="AA1027" s="13"/>
      <c r="AB1027" s="13"/>
      <c r="AC1027" s="13"/>
      <c r="AD1027" s="13"/>
      <c r="AE1027" s="13"/>
      <c r="AT1027" s="245" t="s">
        <v>193</v>
      </c>
      <c r="AU1027" s="245" t="s">
        <v>86</v>
      </c>
      <c r="AV1027" s="13" t="s">
        <v>86</v>
      </c>
      <c r="AW1027" s="13" t="s">
        <v>37</v>
      </c>
      <c r="AX1027" s="13" t="s">
        <v>76</v>
      </c>
      <c r="AY1027" s="245" t="s">
        <v>182</v>
      </c>
    </row>
    <row r="1028" s="13" customFormat="1">
      <c r="A1028" s="13"/>
      <c r="B1028" s="234"/>
      <c r="C1028" s="235"/>
      <c r="D1028" s="236" t="s">
        <v>193</v>
      </c>
      <c r="E1028" s="237" t="s">
        <v>19</v>
      </c>
      <c r="F1028" s="238" t="s">
        <v>1283</v>
      </c>
      <c r="G1028" s="235"/>
      <c r="H1028" s="239">
        <v>32.662999999999997</v>
      </c>
      <c r="I1028" s="240"/>
      <c r="J1028" s="235"/>
      <c r="K1028" s="235"/>
      <c r="L1028" s="241"/>
      <c r="M1028" s="242"/>
      <c r="N1028" s="243"/>
      <c r="O1028" s="243"/>
      <c r="P1028" s="243"/>
      <c r="Q1028" s="243"/>
      <c r="R1028" s="243"/>
      <c r="S1028" s="243"/>
      <c r="T1028" s="244"/>
      <c r="U1028" s="13"/>
      <c r="V1028" s="13"/>
      <c r="W1028" s="13"/>
      <c r="X1028" s="13"/>
      <c r="Y1028" s="13"/>
      <c r="Z1028" s="13"/>
      <c r="AA1028" s="13"/>
      <c r="AB1028" s="13"/>
      <c r="AC1028" s="13"/>
      <c r="AD1028" s="13"/>
      <c r="AE1028" s="13"/>
      <c r="AT1028" s="245" t="s">
        <v>193</v>
      </c>
      <c r="AU1028" s="245" t="s">
        <v>86</v>
      </c>
      <c r="AV1028" s="13" t="s">
        <v>86</v>
      </c>
      <c r="AW1028" s="13" t="s">
        <v>37</v>
      </c>
      <c r="AX1028" s="13" t="s">
        <v>76</v>
      </c>
      <c r="AY1028" s="245" t="s">
        <v>182</v>
      </c>
    </row>
    <row r="1029" s="13" customFormat="1">
      <c r="A1029" s="13"/>
      <c r="B1029" s="234"/>
      <c r="C1029" s="235"/>
      <c r="D1029" s="236" t="s">
        <v>193</v>
      </c>
      <c r="E1029" s="237" t="s">
        <v>19</v>
      </c>
      <c r="F1029" s="238" t="s">
        <v>1307</v>
      </c>
      <c r="G1029" s="235"/>
      <c r="H1029" s="239">
        <v>12.339</v>
      </c>
      <c r="I1029" s="240"/>
      <c r="J1029" s="235"/>
      <c r="K1029" s="235"/>
      <c r="L1029" s="241"/>
      <c r="M1029" s="242"/>
      <c r="N1029" s="243"/>
      <c r="O1029" s="243"/>
      <c r="P1029" s="243"/>
      <c r="Q1029" s="243"/>
      <c r="R1029" s="243"/>
      <c r="S1029" s="243"/>
      <c r="T1029" s="244"/>
      <c r="U1029" s="13"/>
      <c r="V1029" s="13"/>
      <c r="W1029" s="13"/>
      <c r="X1029" s="13"/>
      <c r="Y1029" s="13"/>
      <c r="Z1029" s="13"/>
      <c r="AA1029" s="13"/>
      <c r="AB1029" s="13"/>
      <c r="AC1029" s="13"/>
      <c r="AD1029" s="13"/>
      <c r="AE1029" s="13"/>
      <c r="AT1029" s="245" t="s">
        <v>193</v>
      </c>
      <c r="AU1029" s="245" t="s">
        <v>86</v>
      </c>
      <c r="AV1029" s="13" t="s">
        <v>86</v>
      </c>
      <c r="AW1029" s="13" t="s">
        <v>37</v>
      </c>
      <c r="AX1029" s="13" t="s">
        <v>76</v>
      </c>
      <c r="AY1029" s="245" t="s">
        <v>182</v>
      </c>
    </row>
    <row r="1030" s="13" customFormat="1">
      <c r="A1030" s="13"/>
      <c r="B1030" s="234"/>
      <c r="C1030" s="235"/>
      <c r="D1030" s="236" t="s">
        <v>193</v>
      </c>
      <c r="E1030" s="237" t="s">
        <v>19</v>
      </c>
      <c r="F1030" s="238" t="s">
        <v>1295</v>
      </c>
      <c r="G1030" s="235"/>
      <c r="H1030" s="239">
        <v>24.638000000000002</v>
      </c>
      <c r="I1030" s="240"/>
      <c r="J1030" s="235"/>
      <c r="K1030" s="235"/>
      <c r="L1030" s="241"/>
      <c r="M1030" s="242"/>
      <c r="N1030" s="243"/>
      <c r="O1030" s="243"/>
      <c r="P1030" s="243"/>
      <c r="Q1030" s="243"/>
      <c r="R1030" s="243"/>
      <c r="S1030" s="243"/>
      <c r="T1030" s="244"/>
      <c r="U1030" s="13"/>
      <c r="V1030" s="13"/>
      <c r="W1030" s="13"/>
      <c r="X1030" s="13"/>
      <c r="Y1030" s="13"/>
      <c r="Z1030" s="13"/>
      <c r="AA1030" s="13"/>
      <c r="AB1030" s="13"/>
      <c r="AC1030" s="13"/>
      <c r="AD1030" s="13"/>
      <c r="AE1030" s="13"/>
      <c r="AT1030" s="245" t="s">
        <v>193</v>
      </c>
      <c r="AU1030" s="245" t="s">
        <v>86</v>
      </c>
      <c r="AV1030" s="13" t="s">
        <v>86</v>
      </c>
      <c r="AW1030" s="13" t="s">
        <v>37</v>
      </c>
      <c r="AX1030" s="13" t="s">
        <v>76</v>
      </c>
      <c r="AY1030" s="245" t="s">
        <v>182</v>
      </c>
    </row>
    <row r="1031" s="14" customFormat="1">
      <c r="A1031" s="14"/>
      <c r="B1031" s="246"/>
      <c r="C1031" s="247"/>
      <c r="D1031" s="236" t="s">
        <v>193</v>
      </c>
      <c r="E1031" s="248" t="s">
        <v>19</v>
      </c>
      <c r="F1031" s="249" t="s">
        <v>1284</v>
      </c>
      <c r="G1031" s="247"/>
      <c r="H1031" s="248" t="s">
        <v>19</v>
      </c>
      <c r="I1031" s="250"/>
      <c r="J1031" s="247"/>
      <c r="K1031" s="247"/>
      <c r="L1031" s="251"/>
      <c r="M1031" s="252"/>
      <c r="N1031" s="253"/>
      <c r="O1031" s="253"/>
      <c r="P1031" s="253"/>
      <c r="Q1031" s="253"/>
      <c r="R1031" s="253"/>
      <c r="S1031" s="253"/>
      <c r="T1031" s="254"/>
      <c r="U1031" s="14"/>
      <c r="V1031" s="14"/>
      <c r="W1031" s="14"/>
      <c r="X1031" s="14"/>
      <c r="Y1031" s="14"/>
      <c r="Z1031" s="14"/>
      <c r="AA1031" s="14"/>
      <c r="AB1031" s="14"/>
      <c r="AC1031" s="14"/>
      <c r="AD1031" s="14"/>
      <c r="AE1031" s="14"/>
      <c r="AT1031" s="255" t="s">
        <v>193</v>
      </c>
      <c r="AU1031" s="255" t="s">
        <v>86</v>
      </c>
      <c r="AV1031" s="14" t="s">
        <v>83</v>
      </c>
      <c r="AW1031" s="14" t="s">
        <v>37</v>
      </c>
      <c r="AX1031" s="14" t="s">
        <v>76</v>
      </c>
      <c r="AY1031" s="255" t="s">
        <v>182</v>
      </c>
    </row>
    <row r="1032" s="13" customFormat="1">
      <c r="A1032" s="13"/>
      <c r="B1032" s="234"/>
      <c r="C1032" s="235"/>
      <c r="D1032" s="236" t="s">
        <v>193</v>
      </c>
      <c r="E1032" s="237" t="s">
        <v>19</v>
      </c>
      <c r="F1032" s="238" t="s">
        <v>1285</v>
      </c>
      <c r="G1032" s="235"/>
      <c r="H1032" s="239">
        <v>98.221999999999994</v>
      </c>
      <c r="I1032" s="240"/>
      <c r="J1032" s="235"/>
      <c r="K1032" s="235"/>
      <c r="L1032" s="241"/>
      <c r="M1032" s="242"/>
      <c r="N1032" s="243"/>
      <c r="O1032" s="243"/>
      <c r="P1032" s="243"/>
      <c r="Q1032" s="243"/>
      <c r="R1032" s="243"/>
      <c r="S1032" s="243"/>
      <c r="T1032" s="244"/>
      <c r="U1032" s="13"/>
      <c r="V1032" s="13"/>
      <c r="W1032" s="13"/>
      <c r="X1032" s="13"/>
      <c r="Y1032" s="13"/>
      <c r="Z1032" s="13"/>
      <c r="AA1032" s="13"/>
      <c r="AB1032" s="13"/>
      <c r="AC1032" s="13"/>
      <c r="AD1032" s="13"/>
      <c r="AE1032" s="13"/>
      <c r="AT1032" s="245" t="s">
        <v>193</v>
      </c>
      <c r="AU1032" s="245" t="s">
        <v>86</v>
      </c>
      <c r="AV1032" s="13" t="s">
        <v>86</v>
      </c>
      <c r="AW1032" s="13" t="s">
        <v>37</v>
      </c>
      <c r="AX1032" s="13" t="s">
        <v>76</v>
      </c>
      <c r="AY1032" s="245" t="s">
        <v>182</v>
      </c>
    </row>
    <row r="1033" s="13" customFormat="1">
      <c r="A1033" s="13"/>
      <c r="B1033" s="234"/>
      <c r="C1033" s="235"/>
      <c r="D1033" s="236" t="s">
        <v>193</v>
      </c>
      <c r="E1033" s="237" t="s">
        <v>19</v>
      </c>
      <c r="F1033" s="238" t="s">
        <v>1286</v>
      </c>
      <c r="G1033" s="235"/>
      <c r="H1033" s="239">
        <v>4.266</v>
      </c>
      <c r="I1033" s="240"/>
      <c r="J1033" s="235"/>
      <c r="K1033" s="235"/>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193</v>
      </c>
      <c r="AU1033" s="245" t="s">
        <v>86</v>
      </c>
      <c r="AV1033" s="13" t="s">
        <v>86</v>
      </c>
      <c r="AW1033" s="13" t="s">
        <v>37</v>
      </c>
      <c r="AX1033" s="13" t="s">
        <v>76</v>
      </c>
      <c r="AY1033" s="245" t="s">
        <v>182</v>
      </c>
    </row>
    <row r="1034" s="13" customFormat="1">
      <c r="A1034" s="13"/>
      <c r="B1034" s="234"/>
      <c r="C1034" s="235"/>
      <c r="D1034" s="236" t="s">
        <v>193</v>
      </c>
      <c r="E1034" s="237" t="s">
        <v>19</v>
      </c>
      <c r="F1034" s="238" t="s">
        <v>1287</v>
      </c>
      <c r="G1034" s="235"/>
      <c r="H1034" s="239">
        <v>13.608000000000001</v>
      </c>
      <c r="I1034" s="240"/>
      <c r="J1034" s="235"/>
      <c r="K1034" s="235"/>
      <c r="L1034" s="241"/>
      <c r="M1034" s="242"/>
      <c r="N1034" s="243"/>
      <c r="O1034" s="243"/>
      <c r="P1034" s="243"/>
      <c r="Q1034" s="243"/>
      <c r="R1034" s="243"/>
      <c r="S1034" s="243"/>
      <c r="T1034" s="244"/>
      <c r="U1034" s="13"/>
      <c r="V1034" s="13"/>
      <c r="W1034" s="13"/>
      <c r="X1034" s="13"/>
      <c r="Y1034" s="13"/>
      <c r="Z1034" s="13"/>
      <c r="AA1034" s="13"/>
      <c r="AB1034" s="13"/>
      <c r="AC1034" s="13"/>
      <c r="AD1034" s="13"/>
      <c r="AE1034" s="13"/>
      <c r="AT1034" s="245" t="s">
        <v>193</v>
      </c>
      <c r="AU1034" s="245" t="s">
        <v>86</v>
      </c>
      <c r="AV1034" s="13" t="s">
        <v>86</v>
      </c>
      <c r="AW1034" s="13" t="s">
        <v>37</v>
      </c>
      <c r="AX1034" s="13" t="s">
        <v>76</v>
      </c>
      <c r="AY1034" s="245" t="s">
        <v>182</v>
      </c>
    </row>
    <row r="1035" s="14" customFormat="1">
      <c r="A1035" s="14"/>
      <c r="B1035" s="246"/>
      <c r="C1035" s="247"/>
      <c r="D1035" s="236" t="s">
        <v>193</v>
      </c>
      <c r="E1035" s="248" t="s">
        <v>19</v>
      </c>
      <c r="F1035" s="249" t="s">
        <v>1308</v>
      </c>
      <c r="G1035" s="247"/>
      <c r="H1035" s="248" t="s">
        <v>19</v>
      </c>
      <c r="I1035" s="250"/>
      <c r="J1035" s="247"/>
      <c r="K1035" s="247"/>
      <c r="L1035" s="251"/>
      <c r="M1035" s="252"/>
      <c r="N1035" s="253"/>
      <c r="O1035" s="253"/>
      <c r="P1035" s="253"/>
      <c r="Q1035" s="253"/>
      <c r="R1035" s="253"/>
      <c r="S1035" s="253"/>
      <c r="T1035" s="254"/>
      <c r="U1035" s="14"/>
      <c r="V1035" s="14"/>
      <c r="W1035" s="14"/>
      <c r="X1035" s="14"/>
      <c r="Y1035" s="14"/>
      <c r="Z1035" s="14"/>
      <c r="AA1035" s="14"/>
      <c r="AB1035" s="14"/>
      <c r="AC1035" s="14"/>
      <c r="AD1035" s="14"/>
      <c r="AE1035" s="14"/>
      <c r="AT1035" s="255" t="s">
        <v>193</v>
      </c>
      <c r="AU1035" s="255" t="s">
        <v>86</v>
      </c>
      <c r="AV1035" s="14" t="s">
        <v>83</v>
      </c>
      <c r="AW1035" s="14" t="s">
        <v>37</v>
      </c>
      <c r="AX1035" s="14" t="s">
        <v>76</v>
      </c>
      <c r="AY1035" s="255" t="s">
        <v>182</v>
      </c>
    </row>
    <row r="1036" s="13" customFormat="1">
      <c r="A1036" s="13"/>
      <c r="B1036" s="234"/>
      <c r="C1036" s="235"/>
      <c r="D1036" s="236" t="s">
        <v>193</v>
      </c>
      <c r="E1036" s="237" t="s">
        <v>19</v>
      </c>
      <c r="F1036" s="238" t="s">
        <v>1286</v>
      </c>
      <c r="G1036" s="235"/>
      <c r="H1036" s="239">
        <v>4.266</v>
      </c>
      <c r="I1036" s="240"/>
      <c r="J1036" s="235"/>
      <c r="K1036" s="235"/>
      <c r="L1036" s="241"/>
      <c r="M1036" s="242"/>
      <c r="N1036" s="243"/>
      <c r="O1036" s="243"/>
      <c r="P1036" s="243"/>
      <c r="Q1036" s="243"/>
      <c r="R1036" s="243"/>
      <c r="S1036" s="243"/>
      <c r="T1036" s="244"/>
      <c r="U1036" s="13"/>
      <c r="V1036" s="13"/>
      <c r="W1036" s="13"/>
      <c r="X1036" s="13"/>
      <c r="Y1036" s="13"/>
      <c r="Z1036" s="13"/>
      <c r="AA1036" s="13"/>
      <c r="AB1036" s="13"/>
      <c r="AC1036" s="13"/>
      <c r="AD1036" s="13"/>
      <c r="AE1036" s="13"/>
      <c r="AT1036" s="245" t="s">
        <v>193</v>
      </c>
      <c r="AU1036" s="245" t="s">
        <v>86</v>
      </c>
      <c r="AV1036" s="13" t="s">
        <v>86</v>
      </c>
      <c r="AW1036" s="13" t="s">
        <v>37</v>
      </c>
      <c r="AX1036" s="13" t="s">
        <v>76</v>
      </c>
      <c r="AY1036" s="245" t="s">
        <v>182</v>
      </c>
    </row>
    <row r="1037" s="13" customFormat="1">
      <c r="A1037" s="13"/>
      <c r="B1037" s="234"/>
      <c r="C1037" s="235"/>
      <c r="D1037" s="236" t="s">
        <v>193</v>
      </c>
      <c r="E1037" s="237" t="s">
        <v>19</v>
      </c>
      <c r="F1037" s="238" t="s">
        <v>1301</v>
      </c>
      <c r="G1037" s="235"/>
      <c r="H1037" s="239">
        <v>121.857</v>
      </c>
      <c r="I1037" s="240"/>
      <c r="J1037" s="235"/>
      <c r="K1037" s="235"/>
      <c r="L1037" s="241"/>
      <c r="M1037" s="242"/>
      <c r="N1037" s="243"/>
      <c r="O1037" s="243"/>
      <c r="P1037" s="243"/>
      <c r="Q1037" s="243"/>
      <c r="R1037" s="243"/>
      <c r="S1037" s="243"/>
      <c r="T1037" s="244"/>
      <c r="U1037" s="13"/>
      <c r="V1037" s="13"/>
      <c r="W1037" s="13"/>
      <c r="X1037" s="13"/>
      <c r="Y1037" s="13"/>
      <c r="Z1037" s="13"/>
      <c r="AA1037" s="13"/>
      <c r="AB1037" s="13"/>
      <c r="AC1037" s="13"/>
      <c r="AD1037" s="13"/>
      <c r="AE1037" s="13"/>
      <c r="AT1037" s="245" t="s">
        <v>193</v>
      </c>
      <c r="AU1037" s="245" t="s">
        <v>86</v>
      </c>
      <c r="AV1037" s="13" t="s">
        <v>86</v>
      </c>
      <c r="AW1037" s="13" t="s">
        <v>37</v>
      </c>
      <c r="AX1037" s="13" t="s">
        <v>76</v>
      </c>
      <c r="AY1037" s="245" t="s">
        <v>182</v>
      </c>
    </row>
    <row r="1038" s="15" customFormat="1">
      <c r="A1038" s="15"/>
      <c r="B1038" s="256"/>
      <c r="C1038" s="257"/>
      <c r="D1038" s="236" t="s">
        <v>193</v>
      </c>
      <c r="E1038" s="258" t="s">
        <v>19</v>
      </c>
      <c r="F1038" s="259" t="s">
        <v>202</v>
      </c>
      <c r="G1038" s="257"/>
      <c r="H1038" s="260">
        <v>314.35399999999998</v>
      </c>
      <c r="I1038" s="261"/>
      <c r="J1038" s="257"/>
      <c r="K1038" s="257"/>
      <c r="L1038" s="262"/>
      <c r="M1038" s="263"/>
      <c r="N1038" s="264"/>
      <c r="O1038" s="264"/>
      <c r="P1038" s="264"/>
      <c r="Q1038" s="264"/>
      <c r="R1038" s="264"/>
      <c r="S1038" s="264"/>
      <c r="T1038" s="265"/>
      <c r="U1038" s="15"/>
      <c r="V1038" s="15"/>
      <c r="W1038" s="15"/>
      <c r="X1038" s="15"/>
      <c r="Y1038" s="15"/>
      <c r="Z1038" s="15"/>
      <c r="AA1038" s="15"/>
      <c r="AB1038" s="15"/>
      <c r="AC1038" s="15"/>
      <c r="AD1038" s="15"/>
      <c r="AE1038" s="15"/>
      <c r="AT1038" s="266" t="s">
        <v>193</v>
      </c>
      <c r="AU1038" s="266" t="s">
        <v>86</v>
      </c>
      <c r="AV1038" s="15" t="s">
        <v>189</v>
      </c>
      <c r="AW1038" s="15" t="s">
        <v>37</v>
      </c>
      <c r="AX1038" s="15" t="s">
        <v>83</v>
      </c>
      <c r="AY1038" s="266" t="s">
        <v>182</v>
      </c>
    </row>
    <row r="1039" s="14" customFormat="1">
      <c r="A1039" s="14"/>
      <c r="B1039" s="246"/>
      <c r="C1039" s="247"/>
      <c r="D1039" s="236" t="s">
        <v>193</v>
      </c>
      <c r="E1039" s="248" t="s">
        <v>19</v>
      </c>
      <c r="F1039" s="249" t="s">
        <v>242</v>
      </c>
      <c r="G1039" s="247"/>
      <c r="H1039" s="248" t="s">
        <v>19</v>
      </c>
      <c r="I1039" s="250"/>
      <c r="J1039" s="247"/>
      <c r="K1039" s="247"/>
      <c r="L1039" s="251"/>
      <c r="M1039" s="252"/>
      <c r="N1039" s="253"/>
      <c r="O1039" s="253"/>
      <c r="P1039" s="253"/>
      <c r="Q1039" s="253"/>
      <c r="R1039" s="253"/>
      <c r="S1039" s="253"/>
      <c r="T1039" s="254"/>
      <c r="U1039" s="14"/>
      <c r="V1039" s="14"/>
      <c r="W1039" s="14"/>
      <c r="X1039" s="14"/>
      <c r="Y1039" s="14"/>
      <c r="Z1039" s="14"/>
      <c r="AA1039" s="14"/>
      <c r="AB1039" s="14"/>
      <c r="AC1039" s="14"/>
      <c r="AD1039" s="14"/>
      <c r="AE1039" s="14"/>
      <c r="AT1039" s="255" t="s">
        <v>193</v>
      </c>
      <c r="AU1039" s="255" t="s">
        <v>86</v>
      </c>
      <c r="AV1039" s="14" t="s">
        <v>83</v>
      </c>
      <c r="AW1039" s="14" t="s">
        <v>37</v>
      </c>
      <c r="AX1039" s="14" t="s">
        <v>76</v>
      </c>
      <c r="AY1039" s="255" t="s">
        <v>182</v>
      </c>
    </row>
    <row r="1040" s="2" customFormat="1" ht="16.5" customHeight="1">
      <c r="A1040" s="42"/>
      <c r="B1040" s="43"/>
      <c r="C1040" s="216" t="s">
        <v>1527</v>
      </c>
      <c r="D1040" s="216" t="s">
        <v>184</v>
      </c>
      <c r="E1040" s="217" t="s">
        <v>1528</v>
      </c>
      <c r="F1040" s="218" t="s">
        <v>1529</v>
      </c>
      <c r="G1040" s="219" t="s">
        <v>187</v>
      </c>
      <c r="H1040" s="220">
        <v>49.399000000000001</v>
      </c>
      <c r="I1040" s="221"/>
      <c r="J1040" s="222">
        <f>ROUND(I1040*H1040,2)</f>
        <v>0</v>
      </c>
      <c r="K1040" s="218" t="s">
        <v>188</v>
      </c>
      <c r="L1040" s="48"/>
      <c r="M1040" s="223" t="s">
        <v>19</v>
      </c>
      <c r="N1040" s="224" t="s">
        <v>47</v>
      </c>
      <c r="O1040" s="88"/>
      <c r="P1040" s="225">
        <f>O1040*H1040</f>
        <v>0</v>
      </c>
      <c r="Q1040" s="225">
        <v>0.0041000000000000003</v>
      </c>
      <c r="R1040" s="225">
        <f>Q1040*H1040</f>
        <v>0.20253590000000002</v>
      </c>
      <c r="S1040" s="225">
        <v>0</v>
      </c>
      <c r="T1040" s="226">
        <f>S1040*H1040</f>
        <v>0</v>
      </c>
      <c r="U1040" s="42"/>
      <c r="V1040" s="42"/>
      <c r="W1040" s="42"/>
      <c r="X1040" s="42"/>
      <c r="Y1040" s="42"/>
      <c r="Z1040" s="42"/>
      <c r="AA1040" s="42"/>
      <c r="AB1040" s="42"/>
      <c r="AC1040" s="42"/>
      <c r="AD1040" s="42"/>
      <c r="AE1040" s="42"/>
      <c r="AR1040" s="227" t="s">
        <v>189</v>
      </c>
      <c r="AT1040" s="227" t="s">
        <v>184</v>
      </c>
      <c r="AU1040" s="227" t="s">
        <v>86</v>
      </c>
      <c r="AY1040" s="21" t="s">
        <v>182</v>
      </c>
      <c r="BE1040" s="228">
        <f>IF(N1040="základní",J1040,0)</f>
        <v>0</v>
      </c>
      <c r="BF1040" s="228">
        <f>IF(N1040="snížená",J1040,0)</f>
        <v>0</v>
      </c>
      <c r="BG1040" s="228">
        <f>IF(N1040="zákl. přenesená",J1040,0)</f>
        <v>0</v>
      </c>
      <c r="BH1040" s="228">
        <f>IF(N1040="sníž. přenesená",J1040,0)</f>
        <v>0</v>
      </c>
      <c r="BI1040" s="228">
        <f>IF(N1040="nulová",J1040,0)</f>
        <v>0</v>
      </c>
      <c r="BJ1040" s="21" t="s">
        <v>83</v>
      </c>
      <c r="BK1040" s="228">
        <f>ROUND(I1040*H1040,2)</f>
        <v>0</v>
      </c>
      <c r="BL1040" s="21" t="s">
        <v>189</v>
      </c>
      <c r="BM1040" s="227" t="s">
        <v>1530</v>
      </c>
    </row>
    <row r="1041" s="2" customFormat="1">
      <c r="A1041" s="42"/>
      <c r="B1041" s="43"/>
      <c r="C1041" s="44"/>
      <c r="D1041" s="229" t="s">
        <v>191</v>
      </c>
      <c r="E1041" s="44"/>
      <c r="F1041" s="230" t="s">
        <v>1531</v>
      </c>
      <c r="G1041" s="44"/>
      <c r="H1041" s="44"/>
      <c r="I1041" s="231"/>
      <c r="J1041" s="44"/>
      <c r="K1041" s="44"/>
      <c r="L1041" s="48"/>
      <c r="M1041" s="232"/>
      <c r="N1041" s="233"/>
      <c r="O1041" s="88"/>
      <c r="P1041" s="88"/>
      <c r="Q1041" s="88"/>
      <c r="R1041" s="88"/>
      <c r="S1041" s="88"/>
      <c r="T1041" s="89"/>
      <c r="U1041" s="42"/>
      <c r="V1041" s="42"/>
      <c r="W1041" s="42"/>
      <c r="X1041" s="42"/>
      <c r="Y1041" s="42"/>
      <c r="Z1041" s="42"/>
      <c r="AA1041" s="42"/>
      <c r="AB1041" s="42"/>
      <c r="AC1041" s="42"/>
      <c r="AD1041" s="42"/>
      <c r="AE1041" s="42"/>
      <c r="AT1041" s="21" t="s">
        <v>191</v>
      </c>
      <c r="AU1041" s="21" t="s">
        <v>86</v>
      </c>
    </row>
    <row r="1042" s="13" customFormat="1">
      <c r="A1042" s="13"/>
      <c r="B1042" s="234"/>
      <c r="C1042" s="235"/>
      <c r="D1042" s="236" t="s">
        <v>193</v>
      </c>
      <c r="E1042" s="237" t="s">
        <v>19</v>
      </c>
      <c r="F1042" s="238" t="s">
        <v>1532</v>
      </c>
      <c r="G1042" s="235"/>
      <c r="H1042" s="239">
        <v>41.029000000000003</v>
      </c>
      <c r="I1042" s="240"/>
      <c r="J1042" s="235"/>
      <c r="K1042" s="235"/>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193</v>
      </c>
      <c r="AU1042" s="245" t="s">
        <v>86</v>
      </c>
      <c r="AV1042" s="13" t="s">
        <v>86</v>
      </c>
      <c r="AW1042" s="13" t="s">
        <v>37</v>
      </c>
      <c r="AX1042" s="13" t="s">
        <v>76</v>
      </c>
      <c r="AY1042" s="245" t="s">
        <v>182</v>
      </c>
    </row>
    <row r="1043" s="13" customFormat="1">
      <c r="A1043" s="13"/>
      <c r="B1043" s="234"/>
      <c r="C1043" s="235"/>
      <c r="D1043" s="236" t="s">
        <v>193</v>
      </c>
      <c r="E1043" s="237" t="s">
        <v>19</v>
      </c>
      <c r="F1043" s="238" t="s">
        <v>1533</v>
      </c>
      <c r="G1043" s="235"/>
      <c r="H1043" s="239">
        <v>8.3699999999999992</v>
      </c>
      <c r="I1043" s="240"/>
      <c r="J1043" s="235"/>
      <c r="K1043" s="235"/>
      <c r="L1043" s="241"/>
      <c r="M1043" s="242"/>
      <c r="N1043" s="243"/>
      <c r="O1043" s="243"/>
      <c r="P1043" s="243"/>
      <c r="Q1043" s="243"/>
      <c r="R1043" s="243"/>
      <c r="S1043" s="243"/>
      <c r="T1043" s="244"/>
      <c r="U1043" s="13"/>
      <c r="V1043" s="13"/>
      <c r="W1043" s="13"/>
      <c r="X1043" s="13"/>
      <c r="Y1043" s="13"/>
      <c r="Z1043" s="13"/>
      <c r="AA1043" s="13"/>
      <c r="AB1043" s="13"/>
      <c r="AC1043" s="13"/>
      <c r="AD1043" s="13"/>
      <c r="AE1043" s="13"/>
      <c r="AT1043" s="245" t="s">
        <v>193</v>
      </c>
      <c r="AU1043" s="245" t="s">
        <v>86</v>
      </c>
      <c r="AV1043" s="13" t="s">
        <v>86</v>
      </c>
      <c r="AW1043" s="13" t="s">
        <v>37</v>
      </c>
      <c r="AX1043" s="13" t="s">
        <v>76</v>
      </c>
      <c r="AY1043" s="245" t="s">
        <v>182</v>
      </c>
    </row>
    <row r="1044" s="15" customFormat="1">
      <c r="A1044" s="15"/>
      <c r="B1044" s="256"/>
      <c r="C1044" s="257"/>
      <c r="D1044" s="236" t="s">
        <v>193</v>
      </c>
      <c r="E1044" s="258" t="s">
        <v>19</v>
      </c>
      <c r="F1044" s="259" t="s">
        <v>202</v>
      </c>
      <c r="G1044" s="257"/>
      <c r="H1044" s="260">
        <v>49.399000000000001</v>
      </c>
      <c r="I1044" s="261"/>
      <c r="J1044" s="257"/>
      <c r="K1044" s="257"/>
      <c r="L1044" s="262"/>
      <c r="M1044" s="263"/>
      <c r="N1044" s="264"/>
      <c r="O1044" s="264"/>
      <c r="P1044" s="264"/>
      <c r="Q1044" s="264"/>
      <c r="R1044" s="264"/>
      <c r="S1044" s="264"/>
      <c r="T1044" s="265"/>
      <c r="U1044" s="15"/>
      <c r="V1044" s="15"/>
      <c r="W1044" s="15"/>
      <c r="X1044" s="15"/>
      <c r="Y1044" s="15"/>
      <c r="Z1044" s="15"/>
      <c r="AA1044" s="15"/>
      <c r="AB1044" s="15"/>
      <c r="AC1044" s="15"/>
      <c r="AD1044" s="15"/>
      <c r="AE1044" s="15"/>
      <c r="AT1044" s="266" t="s">
        <v>193</v>
      </c>
      <c r="AU1044" s="266" t="s">
        <v>86</v>
      </c>
      <c r="AV1044" s="15" t="s">
        <v>189</v>
      </c>
      <c r="AW1044" s="15" t="s">
        <v>37</v>
      </c>
      <c r="AX1044" s="15" t="s">
        <v>83</v>
      </c>
      <c r="AY1044" s="266" t="s">
        <v>182</v>
      </c>
    </row>
    <row r="1045" s="2" customFormat="1" ht="24.15" customHeight="1">
      <c r="A1045" s="42"/>
      <c r="B1045" s="43"/>
      <c r="C1045" s="216" t="s">
        <v>1534</v>
      </c>
      <c r="D1045" s="216" t="s">
        <v>184</v>
      </c>
      <c r="E1045" s="217" t="s">
        <v>1535</v>
      </c>
      <c r="F1045" s="218" t="s">
        <v>1536</v>
      </c>
      <c r="G1045" s="219" t="s">
        <v>1537</v>
      </c>
      <c r="H1045" s="220">
        <v>300</v>
      </c>
      <c r="I1045" s="221"/>
      <c r="J1045" s="222">
        <f>ROUND(I1045*H1045,2)</f>
        <v>0</v>
      </c>
      <c r="K1045" s="218" t="s">
        <v>19</v>
      </c>
      <c r="L1045" s="48"/>
      <c r="M1045" s="223" t="s">
        <v>19</v>
      </c>
      <c r="N1045" s="224" t="s">
        <v>47</v>
      </c>
      <c r="O1045" s="88"/>
      <c r="P1045" s="225">
        <f>O1045*H1045</f>
        <v>0</v>
      </c>
      <c r="Q1045" s="225">
        <v>0</v>
      </c>
      <c r="R1045" s="225">
        <f>Q1045*H1045</f>
        <v>0</v>
      </c>
      <c r="S1045" s="225">
        <v>0</v>
      </c>
      <c r="T1045" s="226">
        <f>S1045*H1045</f>
        <v>0</v>
      </c>
      <c r="U1045" s="42"/>
      <c r="V1045" s="42"/>
      <c r="W1045" s="42"/>
      <c r="X1045" s="42"/>
      <c r="Y1045" s="42"/>
      <c r="Z1045" s="42"/>
      <c r="AA1045" s="42"/>
      <c r="AB1045" s="42"/>
      <c r="AC1045" s="42"/>
      <c r="AD1045" s="42"/>
      <c r="AE1045" s="42"/>
      <c r="AR1045" s="227" t="s">
        <v>189</v>
      </c>
      <c r="AT1045" s="227" t="s">
        <v>184</v>
      </c>
      <c r="AU1045" s="227" t="s">
        <v>86</v>
      </c>
      <c r="AY1045" s="21" t="s">
        <v>182</v>
      </c>
      <c r="BE1045" s="228">
        <f>IF(N1045="základní",J1045,0)</f>
        <v>0</v>
      </c>
      <c r="BF1045" s="228">
        <f>IF(N1045="snížená",J1045,0)</f>
        <v>0</v>
      </c>
      <c r="BG1045" s="228">
        <f>IF(N1045="zákl. přenesená",J1045,0)</f>
        <v>0</v>
      </c>
      <c r="BH1045" s="228">
        <f>IF(N1045="sníž. přenesená",J1045,0)</f>
        <v>0</v>
      </c>
      <c r="BI1045" s="228">
        <f>IF(N1045="nulová",J1045,0)</f>
        <v>0</v>
      </c>
      <c r="BJ1045" s="21" t="s">
        <v>83</v>
      </c>
      <c r="BK1045" s="228">
        <f>ROUND(I1045*H1045,2)</f>
        <v>0</v>
      </c>
      <c r="BL1045" s="21" t="s">
        <v>189</v>
      </c>
      <c r="BM1045" s="227" t="s">
        <v>1538</v>
      </c>
    </row>
    <row r="1046" s="2" customFormat="1" ht="24.15" customHeight="1">
      <c r="A1046" s="42"/>
      <c r="B1046" s="43"/>
      <c r="C1046" s="267" t="s">
        <v>1539</v>
      </c>
      <c r="D1046" s="267" t="s">
        <v>349</v>
      </c>
      <c r="E1046" s="268" t="s">
        <v>1540</v>
      </c>
      <c r="F1046" s="269" t="s">
        <v>1541</v>
      </c>
      <c r="G1046" s="270" t="s">
        <v>352</v>
      </c>
      <c r="H1046" s="271">
        <v>100</v>
      </c>
      <c r="I1046" s="272"/>
      <c r="J1046" s="273">
        <f>ROUND(I1046*H1046,2)</f>
        <v>0</v>
      </c>
      <c r="K1046" s="269" t="s">
        <v>19</v>
      </c>
      <c r="L1046" s="274"/>
      <c r="M1046" s="275" t="s">
        <v>19</v>
      </c>
      <c r="N1046" s="276" t="s">
        <v>47</v>
      </c>
      <c r="O1046" s="88"/>
      <c r="P1046" s="225">
        <f>O1046*H1046</f>
        <v>0</v>
      </c>
      <c r="Q1046" s="225">
        <v>0</v>
      </c>
      <c r="R1046" s="225">
        <f>Q1046*H1046</f>
        <v>0</v>
      </c>
      <c r="S1046" s="225">
        <v>0</v>
      </c>
      <c r="T1046" s="226">
        <f>S1046*H1046</f>
        <v>0</v>
      </c>
      <c r="U1046" s="42"/>
      <c r="V1046" s="42"/>
      <c r="W1046" s="42"/>
      <c r="X1046" s="42"/>
      <c r="Y1046" s="42"/>
      <c r="Z1046" s="42"/>
      <c r="AA1046" s="42"/>
      <c r="AB1046" s="42"/>
      <c r="AC1046" s="42"/>
      <c r="AD1046" s="42"/>
      <c r="AE1046" s="42"/>
      <c r="AR1046" s="227" t="s">
        <v>243</v>
      </c>
      <c r="AT1046" s="227" t="s">
        <v>349</v>
      </c>
      <c r="AU1046" s="227" t="s">
        <v>86</v>
      </c>
      <c r="AY1046" s="21" t="s">
        <v>182</v>
      </c>
      <c r="BE1046" s="228">
        <f>IF(N1046="základní",J1046,0)</f>
        <v>0</v>
      </c>
      <c r="BF1046" s="228">
        <f>IF(N1046="snížená",J1046,0)</f>
        <v>0</v>
      </c>
      <c r="BG1046" s="228">
        <f>IF(N1046="zákl. přenesená",J1046,0)</f>
        <v>0</v>
      </c>
      <c r="BH1046" s="228">
        <f>IF(N1046="sníž. přenesená",J1046,0)</f>
        <v>0</v>
      </c>
      <c r="BI1046" s="228">
        <f>IF(N1046="nulová",J1046,0)</f>
        <v>0</v>
      </c>
      <c r="BJ1046" s="21" t="s">
        <v>83</v>
      </c>
      <c r="BK1046" s="228">
        <f>ROUND(I1046*H1046,2)</f>
        <v>0</v>
      </c>
      <c r="BL1046" s="21" t="s">
        <v>189</v>
      </c>
      <c r="BM1046" s="227" t="s">
        <v>1542</v>
      </c>
    </row>
    <row r="1047" s="12" customFormat="1" ht="22.8" customHeight="1">
      <c r="A1047" s="12"/>
      <c r="B1047" s="200"/>
      <c r="C1047" s="201"/>
      <c r="D1047" s="202" t="s">
        <v>75</v>
      </c>
      <c r="E1047" s="214" t="s">
        <v>780</v>
      </c>
      <c r="F1047" s="214" t="s">
        <v>1543</v>
      </c>
      <c r="G1047" s="201"/>
      <c r="H1047" s="201"/>
      <c r="I1047" s="204"/>
      <c r="J1047" s="215">
        <f>BK1047</f>
        <v>0</v>
      </c>
      <c r="K1047" s="201"/>
      <c r="L1047" s="206"/>
      <c r="M1047" s="207"/>
      <c r="N1047" s="208"/>
      <c r="O1047" s="208"/>
      <c r="P1047" s="209">
        <f>SUM(P1048:P1085)</f>
        <v>0</v>
      </c>
      <c r="Q1047" s="208"/>
      <c r="R1047" s="209">
        <f>SUM(R1048:R1085)</f>
        <v>0.002</v>
      </c>
      <c r="S1047" s="208"/>
      <c r="T1047" s="210">
        <f>SUM(T1048:T1085)</f>
        <v>214.271006</v>
      </c>
      <c r="U1047" s="12"/>
      <c r="V1047" s="12"/>
      <c r="W1047" s="12"/>
      <c r="X1047" s="12"/>
      <c r="Y1047" s="12"/>
      <c r="Z1047" s="12"/>
      <c r="AA1047" s="12"/>
      <c r="AB1047" s="12"/>
      <c r="AC1047" s="12"/>
      <c r="AD1047" s="12"/>
      <c r="AE1047" s="12"/>
      <c r="AR1047" s="211" t="s">
        <v>83</v>
      </c>
      <c r="AT1047" s="212" t="s">
        <v>75</v>
      </c>
      <c r="AU1047" s="212" t="s">
        <v>83</v>
      </c>
      <c r="AY1047" s="211" t="s">
        <v>182</v>
      </c>
      <c r="BK1047" s="213">
        <f>SUM(BK1048:BK1085)</f>
        <v>0</v>
      </c>
    </row>
    <row r="1048" s="2" customFormat="1" ht="16.5" customHeight="1">
      <c r="A1048" s="42"/>
      <c r="B1048" s="43"/>
      <c r="C1048" s="216" t="s">
        <v>1544</v>
      </c>
      <c r="D1048" s="216" t="s">
        <v>184</v>
      </c>
      <c r="E1048" s="217" t="s">
        <v>1545</v>
      </c>
      <c r="F1048" s="218" t="s">
        <v>1546</v>
      </c>
      <c r="G1048" s="219" t="s">
        <v>206</v>
      </c>
      <c r="H1048" s="220">
        <v>0.48599999999999999</v>
      </c>
      <c r="I1048" s="221"/>
      <c r="J1048" s="222">
        <f>ROUND(I1048*H1048,2)</f>
        <v>0</v>
      </c>
      <c r="K1048" s="218" t="s">
        <v>188</v>
      </c>
      <c r="L1048" s="48"/>
      <c r="M1048" s="223" t="s">
        <v>19</v>
      </c>
      <c r="N1048" s="224" t="s">
        <v>47</v>
      </c>
      <c r="O1048" s="88"/>
      <c r="P1048" s="225">
        <f>O1048*H1048</f>
        <v>0</v>
      </c>
      <c r="Q1048" s="225">
        <v>0</v>
      </c>
      <c r="R1048" s="225">
        <f>Q1048*H1048</f>
        <v>0</v>
      </c>
      <c r="S1048" s="225">
        <v>2</v>
      </c>
      <c r="T1048" s="226">
        <f>S1048*H1048</f>
        <v>0.97199999999999998</v>
      </c>
      <c r="U1048" s="42"/>
      <c r="V1048" s="42"/>
      <c r="W1048" s="42"/>
      <c r="X1048" s="42"/>
      <c r="Y1048" s="42"/>
      <c r="Z1048" s="42"/>
      <c r="AA1048" s="42"/>
      <c r="AB1048" s="42"/>
      <c r="AC1048" s="42"/>
      <c r="AD1048" s="42"/>
      <c r="AE1048" s="42"/>
      <c r="AR1048" s="227" t="s">
        <v>189</v>
      </c>
      <c r="AT1048" s="227" t="s">
        <v>184</v>
      </c>
      <c r="AU1048" s="227" t="s">
        <v>86</v>
      </c>
      <c r="AY1048" s="21" t="s">
        <v>182</v>
      </c>
      <c r="BE1048" s="228">
        <f>IF(N1048="základní",J1048,0)</f>
        <v>0</v>
      </c>
      <c r="BF1048" s="228">
        <f>IF(N1048="snížená",J1048,0)</f>
        <v>0</v>
      </c>
      <c r="BG1048" s="228">
        <f>IF(N1048="zákl. přenesená",J1048,0)</f>
        <v>0</v>
      </c>
      <c r="BH1048" s="228">
        <f>IF(N1048="sníž. přenesená",J1048,0)</f>
        <v>0</v>
      </c>
      <c r="BI1048" s="228">
        <f>IF(N1048="nulová",J1048,0)</f>
        <v>0</v>
      </c>
      <c r="BJ1048" s="21" t="s">
        <v>83</v>
      </c>
      <c r="BK1048" s="228">
        <f>ROUND(I1048*H1048,2)</f>
        <v>0</v>
      </c>
      <c r="BL1048" s="21" t="s">
        <v>189</v>
      </c>
      <c r="BM1048" s="227" t="s">
        <v>1547</v>
      </c>
    </row>
    <row r="1049" s="2" customFormat="1">
      <c r="A1049" s="42"/>
      <c r="B1049" s="43"/>
      <c r="C1049" s="44"/>
      <c r="D1049" s="229" t="s">
        <v>191</v>
      </c>
      <c r="E1049" s="44"/>
      <c r="F1049" s="230" t="s">
        <v>1548</v>
      </c>
      <c r="G1049" s="44"/>
      <c r="H1049" s="44"/>
      <c r="I1049" s="231"/>
      <c r="J1049" s="44"/>
      <c r="K1049" s="44"/>
      <c r="L1049" s="48"/>
      <c r="M1049" s="232"/>
      <c r="N1049" s="233"/>
      <c r="O1049" s="88"/>
      <c r="P1049" s="88"/>
      <c r="Q1049" s="88"/>
      <c r="R1049" s="88"/>
      <c r="S1049" s="88"/>
      <c r="T1049" s="89"/>
      <c r="U1049" s="42"/>
      <c r="V1049" s="42"/>
      <c r="W1049" s="42"/>
      <c r="X1049" s="42"/>
      <c r="Y1049" s="42"/>
      <c r="Z1049" s="42"/>
      <c r="AA1049" s="42"/>
      <c r="AB1049" s="42"/>
      <c r="AC1049" s="42"/>
      <c r="AD1049" s="42"/>
      <c r="AE1049" s="42"/>
      <c r="AT1049" s="21" t="s">
        <v>191</v>
      </c>
      <c r="AU1049" s="21" t="s">
        <v>86</v>
      </c>
    </row>
    <row r="1050" s="13" customFormat="1">
      <c r="A1050" s="13"/>
      <c r="B1050" s="234"/>
      <c r="C1050" s="235"/>
      <c r="D1050" s="236" t="s">
        <v>193</v>
      </c>
      <c r="E1050" s="237" t="s">
        <v>19</v>
      </c>
      <c r="F1050" s="238" t="s">
        <v>1549</v>
      </c>
      <c r="G1050" s="235"/>
      <c r="H1050" s="239">
        <v>0.48599999999999999</v>
      </c>
      <c r="I1050" s="240"/>
      <c r="J1050" s="235"/>
      <c r="K1050" s="235"/>
      <c r="L1050" s="241"/>
      <c r="M1050" s="242"/>
      <c r="N1050" s="243"/>
      <c r="O1050" s="243"/>
      <c r="P1050" s="243"/>
      <c r="Q1050" s="243"/>
      <c r="R1050" s="243"/>
      <c r="S1050" s="243"/>
      <c r="T1050" s="244"/>
      <c r="U1050" s="13"/>
      <c r="V1050" s="13"/>
      <c r="W1050" s="13"/>
      <c r="X1050" s="13"/>
      <c r="Y1050" s="13"/>
      <c r="Z1050" s="13"/>
      <c r="AA1050" s="13"/>
      <c r="AB1050" s="13"/>
      <c r="AC1050" s="13"/>
      <c r="AD1050" s="13"/>
      <c r="AE1050" s="13"/>
      <c r="AT1050" s="245" t="s">
        <v>193</v>
      </c>
      <c r="AU1050" s="245" t="s">
        <v>86</v>
      </c>
      <c r="AV1050" s="13" t="s">
        <v>86</v>
      </c>
      <c r="AW1050" s="13" t="s">
        <v>37</v>
      </c>
      <c r="AX1050" s="13" t="s">
        <v>83</v>
      </c>
      <c r="AY1050" s="245" t="s">
        <v>182</v>
      </c>
    </row>
    <row r="1051" s="2" customFormat="1" ht="16.5" customHeight="1">
      <c r="A1051" s="42"/>
      <c r="B1051" s="43"/>
      <c r="C1051" s="216" t="s">
        <v>1550</v>
      </c>
      <c r="D1051" s="216" t="s">
        <v>184</v>
      </c>
      <c r="E1051" s="217" t="s">
        <v>1551</v>
      </c>
      <c r="F1051" s="218" t="s">
        <v>1552</v>
      </c>
      <c r="G1051" s="219" t="s">
        <v>187</v>
      </c>
      <c r="H1051" s="220">
        <v>6.5999999999999996</v>
      </c>
      <c r="I1051" s="221"/>
      <c r="J1051" s="222">
        <f>ROUND(I1051*H1051,2)</f>
        <v>0</v>
      </c>
      <c r="K1051" s="218" t="s">
        <v>188</v>
      </c>
      <c r="L1051" s="48"/>
      <c r="M1051" s="223" t="s">
        <v>19</v>
      </c>
      <c r="N1051" s="224" t="s">
        <v>47</v>
      </c>
      <c r="O1051" s="88"/>
      <c r="P1051" s="225">
        <f>O1051*H1051</f>
        <v>0</v>
      </c>
      <c r="Q1051" s="225">
        <v>0</v>
      </c>
      <c r="R1051" s="225">
        <f>Q1051*H1051</f>
        <v>0</v>
      </c>
      <c r="S1051" s="225">
        <v>0.18099999999999999</v>
      </c>
      <c r="T1051" s="226">
        <f>S1051*H1051</f>
        <v>1.1945999999999999</v>
      </c>
      <c r="U1051" s="42"/>
      <c r="V1051" s="42"/>
      <c r="W1051" s="42"/>
      <c r="X1051" s="42"/>
      <c r="Y1051" s="42"/>
      <c r="Z1051" s="42"/>
      <c r="AA1051" s="42"/>
      <c r="AB1051" s="42"/>
      <c r="AC1051" s="42"/>
      <c r="AD1051" s="42"/>
      <c r="AE1051" s="42"/>
      <c r="AR1051" s="227" t="s">
        <v>189</v>
      </c>
      <c r="AT1051" s="227" t="s">
        <v>184</v>
      </c>
      <c r="AU1051" s="227" t="s">
        <v>86</v>
      </c>
      <c r="AY1051" s="21" t="s">
        <v>182</v>
      </c>
      <c r="BE1051" s="228">
        <f>IF(N1051="základní",J1051,0)</f>
        <v>0</v>
      </c>
      <c r="BF1051" s="228">
        <f>IF(N1051="snížená",J1051,0)</f>
        <v>0</v>
      </c>
      <c r="BG1051" s="228">
        <f>IF(N1051="zákl. přenesená",J1051,0)</f>
        <v>0</v>
      </c>
      <c r="BH1051" s="228">
        <f>IF(N1051="sníž. přenesená",J1051,0)</f>
        <v>0</v>
      </c>
      <c r="BI1051" s="228">
        <f>IF(N1051="nulová",J1051,0)</f>
        <v>0</v>
      </c>
      <c r="BJ1051" s="21" t="s">
        <v>83</v>
      </c>
      <c r="BK1051" s="228">
        <f>ROUND(I1051*H1051,2)</f>
        <v>0</v>
      </c>
      <c r="BL1051" s="21" t="s">
        <v>189</v>
      </c>
      <c r="BM1051" s="227" t="s">
        <v>1553</v>
      </c>
    </row>
    <row r="1052" s="2" customFormat="1">
      <c r="A1052" s="42"/>
      <c r="B1052" s="43"/>
      <c r="C1052" s="44"/>
      <c r="D1052" s="229" t="s">
        <v>191</v>
      </c>
      <c r="E1052" s="44"/>
      <c r="F1052" s="230" t="s">
        <v>1554</v>
      </c>
      <c r="G1052" s="44"/>
      <c r="H1052" s="44"/>
      <c r="I1052" s="231"/>
      <c r="J1052" s="44"/>
      <c r="K1052" s="44"/>
      <c r="L1052" s="48"/>
      <c r="M1052" s="232"/>
      <c r="N1052" s="233"/>
      <c r="O1052" s="88"/>
      <c r="P1052" s="88"/>
      <c r="Q1052" s="88"/>
      <c r="R1052" s="88"/>
      <c r="S1052" s="88"/>
      <c r="T1052" s="89"/>
      <c r="U1052" s="42"/>
      <c r="V1052" s="42"/>
      <c r="W1052" s="42"/>
      <c r="X1052" s="42"/>
      <c r="Y1052" s="42"/>
      <c r="Z1052" s="42"/>
      <c r="AA1052" s="42"/>
      <c r="AB1052" s="42"/>
      <c r="AC1052" s="42"/>
      <c r="AD1052" s="42"/>
      <c r="AE1052" s="42"/>
      <c r="AT1052" s="21" t="s">
        <v>191</v>
      </c>
      <c r="AU1052" s="21" t="s">
        <v>86</v>
      </c>
    </row>
    <row r="1053" s="13" customFormat="1">
      <c r="A1053" s="13"/>
      <c r="B1053" s="234"/>
      <c r="C1053" s="235"/>
      <c r="D1053" s="236" t="s">
        <v>193</v>
      </c>
      <c r="E1053" s="237" t="s">
        <v>19</v>
      </c>
      <c r="F1053" s="238" t="s">
        <v>1555</v>
      </c>
      <c r="G1053" s="235"/>
      <c r="H1053" s="239">
        <v>6.5999999999999996</v>
      </c>
      <c r="I1053" s="240"/>
      <c r="J1053" s="235"/>
      <c r="K1053" s="235"/>
      <c r="L1053" s="241"/>
      <c r="M1053" s="242"/>
      <c r="N1053" s="243"/>
      <c r="O1053" s="243"/>
      <c r="P1053" s="243"/>
      <c r="Q1053" s="243"/>
      <c r="R1053" s="243"/>
      <c r="S1053" s="243"/>
      <c r="T1053" s="244"/>
      <c r="U1053" s="13"/>
      <c r="V1053" s="13"/>
      <c r="W1053" s="13"/>
      <c r="X1053" s="13"/>
      <c r="Y1053" s="13"/>
      <c r="Z1053" s="13"/>
      <c r="AA1053" s="13"/>
      <c r="AB1053" s="13"/>
      <c r="AC1053" s="13"/>
      <c r="AD1053" s="13"/>
      <c r="AE1053" s="13"/>
      <c r="AT1053" s="245" t="s">
        <v>193</v>
      </c>
      <c r="AU1053" s="245" t="s">
        <v>86</v>
      </c>
      <c r="AV1053" s="13" t="s">
        <v>86</v>
      </c>
      <c r="AW1053" s="13" t="s">
        <v>37</v>
      </c>
      <c r="AX1053" s="13" t="s">
        <v>83</v>
      </c>
      <c r="AY1053" s="245" t="s">
        <v>182</v>
      </c>
    </row>
    <row r="1054" s="2" customFormat="1" ht="16.5" customHeight="1">
      <c r="A1054" s="42"/>
      <c r="B1054" s="43"/>
      <c r="C1054" s="216" t="s">
        <v>1556</v>
      </c>
      <c r="D1054" s="216" t="s">
        <v>184</v>
      </c>
      <c r="E1054" s="217" t="s">
        <v>1557</v>
      </c>
      <c r="F1054" s="218" t="s">
        <v>1558</v>
      </c>
      <c r="G1054" s="219" t="s">
        <v>187</v>
      </c>
      <c r="H1054" s="220">
        <v>3.677</v>
      </c>
      <c r="I1054" s="221"/>
      <c r="J1054" s="222">
        <f>ROUND(I1054*H1054,2)</f>
        <v>0</v>
      </c>
      <c r="K1054" s="218" t="s">
        <v>188</v>
      </c>
      <c r="L1054" s="48"/>
      <c r="M1054" s="223" t="s">
        <v>19</v>
      </c>
      <c r="N1054" s="224" t="s">
        <v>47</v>
      </c>
      <c r="O1054" s="88"/>
      <c r="P1054" s="225">
        <f>O1054*H1054</f>
        <v>0</v>
      </c>
      <c r="Q1054" s="225">
        <v>0</v>
      </c>
      <c r="R1054" s="225">
        <f>Q1054*H1054</f>
        <v>0</v>
      </c>
      <c r="S1054" s="225">
        <v>0.16800000000000001</v>
      </c>
      <c r="T1054" s="226">
        <f>S1054*H1054</f>
        <v>0.61773600000000006</v>
      </c>
      <c r="U1054" s="42"/>
      <c r="V1054" s="42"/>
      <c r="W1054" s="42"/>
      <c r="X1054" s="42"/>
      <c r="Y1054" s="42"/>
      <c r="Z1054" s="42"/>
      <c r="AA1054" s="42"/>
      <c r="AB1054" s="42"/>
      <c r="AC1054" s="42"/>
      <c r="AD1054" s="42"/>
      <c r="AE1054" s="42"/>
      <c r="AR1054" s="227" t="s">
        <v>189</v>
      </c>
      <c r="AT1054" s="227" t="s">
        <v>184</v>
      </c>
      <c r="AU1054" s="227" t="s">
        <v>86</v>
      </c>
      <c r="AY1054" s="21" t="s">
        <v>182</v>
      </c>
      <c r="BE1054" s="228">
        <f>IF(N1054="základní",J1054,0)</f>
        <v>0</v>
      </c>
      <c r="BF1054" s="228">
        <f>IF(N1054="snížená",J1054,0)</f>
        <v>0</v>
      </c>
      <c r="BG1054" s="228">
        <f>IF(N1054="zákl. přenesená",J1054,0)</f>
        <v>0</v>
      </c>
      <c r="BH1054" s="228">
        <f>IF(N1054="sníž. přenesená",J1054,0)</f>
        <v>0</v>
      </c>
      <c r="BI1054" s="228">
        <f>IF(N1054="nulová",J1054,0)</f>
        <v>0</v>
      </c>
      <c r="BJ1054" s="21" t="s">
        <v>83</v>
      </c>
      <c r="BK1054" s="228">
        <f>ROUND(I1054*H1054,2)</f>
        <v>0</v>
      </c>
      <c r="BL1054" s="21" t="s">
        <v>189</v>
      </c>
      <c r="BM1054" s="227" t="s">
        <v>1559</v>
      </c>
    </row>
    <row r="1055" s="2" customFormat="1">
      <c r="A1055" s="42"/>
      <c r="B1055" s="43"/>
      <c r="C1055" s="44"/>
      <c r="D1055" s="229" t="s">
        <v>191</v>
      </c>
      <c r="E1055" s="44"/>
      <c r="F1055" s="230" t="s">
        <v>1560</v>
      </c>
      <c r="G1055" s="44"/>
      <c r="H1055" s="44"/>
      <c r="I1055" s="231"/>
      <c r="J1055" s="44"/>
      <c r="K1055" s="44"/>
      <c r="L1055" s="48"/>
      <c r="M1055" s="232"/>
      <c r="N1055" s="233"/>
      <c r="O1055" s="88"/>
      <c r="P1055" s="88"/>
      <c r="Q1055" s="88"/>
      <c r="R1055" s="88"/>
      <c r="S1055" s="88"/>
      <c r="T1055" s="89"/>
      <c r="U1055" s="42"/>
      <c r="V1055" s="42"/>
      <c r="W1055" s="42"/>
      <c r="X1055" s="42"/>
      <c r="Y1055" s="42"/>
      <c r="Z1055" s="42"/>
      <c r="AA1055" s="42"/>
      <c r="AB1055" s="42"/>
      <c r="AC1055" s="42"/>
      <c r="AD1055" s="42"/>
      <c r="AE1055" s="42"/>
      <c r="AT1055" s="21" t="s">
        <v>191</v>
      </c>
      <c r="AU1055" s="21" t="s">
        <v>86</v>
      </c>
    </row>
    <row r="1056" s="13" customFormat="1">
      <c r="A1056" s="13"/>
      <c r="B1056" s="234"/>
      <c r="C1056" s="235"/>
      <c r="D1056" s="236" t="s">
        <v>193</v>
      </c>
      <c r="E1056" s="237" t="s">
        <v>19</v>
      </c>
      <c r="F1056" s="238" t="s">
        <v>1561</v>
      </c>
      <c r="G1056" s="235"/>
      <c r="H1056" s="239">
        <v>3.677</v>
      </c>
      <c r="I1056" s="240"/>
      <c r="J1056" s="235"/>
      <c r="K1056" s="235"/>
      <c r="L1056" s="241"/>
      <c r="M1056" s="242"/>
      <c r="N1056" s="243"/>
      <c r="O1056" s="243"/>
      <c r="P1056" s="243"/>
      <c r="Q1056" s="243"/>
      <c r="R1056" s="243"/>
      <c r="S1056" s="243"/>
      <c r="T1056" s="244"/>
      <c r="U1056" s="13"/>
      <c r="V1056" s="13"/>
      <c r="W1056" s="13"/>
      <c r="X1056" s="13"/>
      <c r="Y1056" s="13"/>
      <c r="Z1056" s="13"/>
      <c r="AA1056" s="13"/>
      <c r="AB1056" s="13"/>
      <c r="AC1056" s="13"/>
      <c r="AD1056" s="13"/>
      <c r="AE1056" s="13"/>
      <c r="AT1056" s="245" t="s">
        <v>193</v>
      </c>
      <c r="AU1056" s="245" t="s">
        <v>86</v>
      </c>
      <c r="AV1056" s="13" t="s">
        <v>86</v>
      </c>
      <c r="AW1056" s="13" t="s">
        <v>37</v>
      </c>
      <c r="AX1056" s="13" t="s">
        <v>83</v>
      </c>
      <c r="AY1056" s="245" t="s">
        <v>182</v>
      </c>
    </row>
    <row r="1057" s="2" customFormat="1" ht="16.5" customHeight="1">
      <c r="A1057" s="42"/>
      <c r="B1057" s="43"/>
      <c r="C1057" s="216" t="s">
        <v>1562</v>
      </c>
      <c r="D1057" s="216" t="s">
        <v>184</v>
      </c>
      <c r="E1057" s="217" t="s">
        <v>1563</v>
      </c>
      <c r="F1057" s="218" t="s">
        <v>1564</v>
      </c>
      <c r="G1057" s="219" t="s">
        <v>206</v>
      </c>
      <c r="H1057" s="220">
        <v>3.5219999999999998</v>
      </c>
      <c r="I1057" s="221"/>
      <c r="J1057" s="222">
        <f>ROUND(I1057*H1057,2)</f>
        <v>0</v>
      </c>
      <c r="K1057" s="218" t="s">
        <v>188</v>
      </c>
      <c r="L1057" s="48"/>
      <c r="M1057" s="223" t="s">
        <v>19</v>
      </c>
      <c r="N1057" s="224" t="s">
        <v>47</v>
      </c>
      <c r="O1057" s="88"/>
      <c r="P1057" s="225">
        <f>O1057*H1057</f>
        <v>0</v>
      </c>
      <c r="Q1057" s="225">
        <v>0</v>
      </c>
      <c r="R1057" s="225">
        <f>Q1057*H1057</f>
        <v>0</v>
      </c>
      <c r="S1057" s="225">
        <v>2.3999999999999999</v>
      </c>
      <c r="T1057" s="226">
        <f>S1057*H1057</f>
        <v>8.4527999999999999</v>
      </c>
      <c r="U1057" s="42"/>
      <c r="V1057" s="42"/>
      <c r="W1057" s="42"/>
      <c r="X1057" s="42"/>
      <c r="Y1057" s="42"/>
      <c r="Z1057" s="42"/>
      <c r="AA1057" s="42"/>
      <c r="AB1057" s="42"/>
      <c r="AC1057" s="42"/>
      <c r="AD1057" s="42"/>
      <c r="AE1057" s="42"/>
      <c r="AR1057" s="227" t="s">
        <v>189</v>
      </c>
      <c r="AT1057" s="227" t="s">
        <v>184</v>
      </c>
      <c r="AU1057" s="227" t="s">
        <v>86</v>
      </c>
      <c r="AY1057" s="21" t="s">
        <v>182</v>
      </c>
      <c r="BE1057" s="228">
        <f>IF(N1057="základní",J1057,0)</f>
        <v>0</v>
      </c>
      <c r="BF1057" s="228">
        <f>IF(N1057="snížená",J1057,0)</f>
        <v>0</v>
      </c>
      <c r="BG1057" s="228">
        <f>IF(N1057="zákl. přenesená",J1057,0)</f>
        <v>0</v>
      </c>
      <c r="BH1057" s="228">
        <f>IF(N1057="sníž. přenesená",J1057,0)</f>
        <v>0</v>
      </c>
      <c r="BI1057" s="228">
        <f>IF(N1057="nulová",J1057,0)</f>
        <v>0</v>
      </c>
      <c r="BJ1057" s="21" t="s">
        <v>83</v>
      </c>
      <c r="BK1057" s="228">
        <f>ROUND(I1057*H1057,2)</f>
        <v>0</v>
      </c>
      <c r="BL1057" s="21" t="s">
        <v>189</v>
      </c>
      <c r="BM1057" s="227" t="s">
        <v>1565</v>
      </c>
    </row>
    <row r="1058" s="2" customFormat="1">
      <c r="A1058" s="42"/>
      <c r="B1058" s="43"/>
      <c r="C1058" s="44"/>
      <c r="D1058" s="229" t="s">
        <v>191</v>
      </c>
      <c r="E1058" s="44"/>
      <c r="F1058" s="230" t="s">
        <v>1566</v>
      </c>
      <c r="G1058" s="44"/>
      <c r="H1058" s="44"/>
      <c r="I1058" s="231"/>
      <c r="J1058" s="44"/>
      <c r="K1058" s="44"/>
      <c r="L1058" s="48"/>
      <c r="M1058" s="232"/>
      <c r="N1058" s="233"/>
      <c r="O1058" s="88"/>
      <c r="P1058" s="88"/>
      <c r="Q1058" s="88"/>
      <c r="R1058" s="88"/>
      <c r="S1058" s="88"/>
      <c r="T1058" s="89"/>
      <c r="U1058" s="42"/>
      <c r="V1058" s="42"/>
      <c r="W1058" s="42"/>
      <c r="X1058" s="42"/>
      <c r="Y1058" s="42"/>
      <c r="Z1058" s="42"/>
      <c r="AA1058" s="42"/>
      <c r="AB1058" s="42"/>
      <c r="AC1058" s="42"/>
      <c r="AD1058" s="42"/>
      <c r="AE1058" s="42"/>
      <c r="AT1058" s="21" t="s">
        <v>191</v>
      </c>
      <c r="AU1058" s="21" t="s">
        <v>86</v>
      </c>
    </row>
    <row r="1059" s="13" customFormat="1">
      <c r="A1059" s="13"/>
      <c r="B1059" s="234"/>
      <c r="C1059" s="235"/>
      <c r="D1059" s="236" t="s">
        <v>193</v>
      </c>
      <c r="E1059" s="237" t="s">
        <v>19</v>
      </c>
      <c r="F1059" s="238" t="s">
        <v>1567</v>
      </c>
      <c r="G1059" s="235"/>
      <c r="H1059" s="239">
        <v>3.5219999999999998</v>
      </c>
      <c r="I1059" s="240"/>
      <c r="J1059" s="235"/>
      <c r="K1059" s="235"/>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193</v>
      </c>
      <c r="AU1059" s="245" t="s">
        <v>86</v>
      </c>
      <c r="AV1059" s="13" t="s">
        <v>86</v>
      </c>
      <c r="AW1059" s="13" t="s">
        <v>37</v>
      </c>
      <c r="AX1059" s="13" t="s">
        <v>83</v>
      </c>
      <c r="AY1059" s="245" t="s">
        <v>182</v>
      </c>
    </row>
    <row r="1060" s="2" customFormat="1" ht="16.5" customHeight="1">
      <c r="A1060" s="42"/>
      <c r="B1060" s="43"/>
      <c r="C1060" s="216" t="s">
        <v>1568</v>
      </c>
      <c r="D1060" s="216" t="s">
        <v>184</v>
      </c>
      <c r="E1060" s="217" t="s">
        <v>1569</v>
      </c>
      <c r="F1060" s="218" t="s">
        <v>1570</v>
      </c>
      <c r="G1060" s="219" t="s">
        <v>206</v>
      </c>
      <c r="H1060" s="220">
        <v>62.557000000000002</v>
      </c>
      <c r="I1060" s="221"/>
      <c r="J1060" s="222">
        <f>ROUND(I1060*H1060,2)</f>
        <v>0</v>
      </c>
      <c r="K1060" s="218" t="s">
        <v>188</v>
      </c>
      <c r="L1060" s="48"/>
      <c r="M1060" s="223" t="s">
        <v>19</v>
      </c>
      <c r="N1060" s="224" t="s">
        <v>47</v>
      </c>
      <c r="O1060" s="88"/>
      <c r="P1060" s="225">
        <f>O1060*H1060</f>
        <v>0</v>
      </c>
      <c r="Q1060" s="225">
        <v>0</v>
      </c>
      <c r="R1060" s="225">
        <f>Q1060*H1060</f>
        <v>0</v>
      </c>
      <c r="S1060" s="225">
        <v>2.3999999999999999</v>
      </c>
      <c r="T1060" s="226">
        <f>S1060*H1060</f>
        <v>150.13679999999999</v>
      </c>
      <c r="U1060" s="42"/>
      <c r="V1060" s="42"/>
      <c r="W1060" s="42"/>
      <c r="X1060" s="42"/>
      <c r="Y1060" s="42"/>
      <c r="Z1060" s="42"/>
      <c r="AA1060" s="42"/>
      <c r="AB1060" s="42"/>
      <c r="AC1060" s="42"/>
      <c r="AD1060" s="42"/>
      <c r="AE1060" s="42"/>
      <c r="AR1060" s="227" t="s">
        <v>189</v>
      </c>
      <c r="AT1060" s="227" t="s">
        <v>184</v>
      </c>
      <c r="AU1060" s="227" t="s">
        <v>86</v>
      </c>
      <c r="AY1060" s="21" t="s">
        <v>182</v>
      </c>
      <c r="BE1060" s="228">
        <f>IF(N1060="základní",J1060,0)</f>
        <v>0</v>
      </c>
      <c r="BF1060" s="228">
        <f>IF(N1060="snížená",J1060,0)</f>
        <v>0</v>
      </c>
      <c r="BG1060" s="228">
        <f>IF(N1060="zákl. přenesená",J1060,0)</f>
        <v>0</v>
      </c>
      <c r="BH1060" s="228">
        <f>IF(N1060="sníž. přenesená",J1060,0)</f>
        <v>0</v>
      </c>
      <c r="BI1060" s="228">
        <f>IF(N1060="nulová",J1060,0)</f>
        <v>0</v>
      </c>
      <c r="BJ1060" s="21" t="s">
        <v>83</v>
      </c>
      <c r="BK1060" s="228">
        <f>ROUND(I1060*H1060,2)</f>
        <v>0</v>
      </c>
      <c r="BL1060" s="21" t="s">
        <v>189</v>
      </c>
      <c r="BM1060" s="227" t="s">
        <v>1571</v>
      </c>
    </row>
    <row r="1061" s="2" customFormat="1">
      <c r="A1061" s="42"/>
      <c r="B1061" s="43"/>
      <c r="C1061" s="44"/>
      <c r="D1061" s="229" t="s">
        <v>191</v>
      </c>
      <c r="E1061" s="44"/>
      <c r="F1061" s="230" t="s">
        <v>1572</v>
      </c>
      <c r="G1061" s="44"/>
      <c r="H1061" s="44"/>
      <c r="I1061" s="231"/>
      <c r="J1061" s="44"/>
      <c r="K1061" s="44"/>
      <c r="L1061" s="48"/>
      <c r="M1061" s="232"/>
      <c r="N1061" s="233"/>
      <c r="O1061" s="88"/>
      <c r="P1061" s="88"/>
      <c r="Q1061" s="88"/>
      <c r="R1061" s="88"/>
      <c r="S1061" s="88"/>
      <c r="T1061" s="89"/>
      <c r="U1061" s="42"/>
      <c r="V1061" s="42"/>
      <c r="W1061" s="42"/>
      <c r="X1061" s="42"/>
      <c r="Y1061" s="42"/>
      <c r="Z1061" s="42"/>
      <c r="AA1061" s="42"/>
      <c r="AB1061" s="42"/>
      <c r="AC1061" s="42"/>
      <c r="AD1061" s="42"/>
      <c r="AE1061" s="42"/>
      <c r="AT1061" s="21" t="s">
        <v>191</v>
      </c>
      <c r="AU1061" s="21" t="s">
        <v>86</v>
      </c>
    </row>
    <row r="1062" s="13" customFormat="1">
      <c r="A1062" s="13"/>
      <c r="B1062" s="234"/>
      <c r="C1062" s="235"/>
      <c r="D1062" s="236" t="s">
        <v>193</v>
      </c>
      <c r="E1062" s="237" t="s">
        <v>19</v>
      </c>
      <c r="F1062" s="238" t="s">
        <v>1573</v>
      </c>
      <c r="G1062" s="235"/>
      <c r="H1062" s="239">
        <v>62.557000000000002</v>
      </c>
      <c r="I1062" s="240"/>
      <c r="J1062" s="235"/>
      <c r="K1062" s="235"/>
      <c r="L1062" s="241"/>
      <c r="M1062" s="242"/>
      <c r="N1062" s="243"/>
      <c r="O1062" s="243"/>
      <c r="P1062" s="243"/>
      <c r="Q1062" s="243"/>
      <c r="R1062" s="243"/>
      <c r="S1062" s="243"/>
      <c r="T1062" s="244"/>
      <c r="U1062" s="13"/>
      <c r="V1062" s="13"/>
      <c r="W1062" s="13"/>
      <c r="X1062" s="13"/>
      <c r="Y1062" s="13"/>
      <c r="Z1062" s="13"/>
      <c r="AA1062" s="13"/>
      <c r="AB1062" s="13"/>
      <c r="AC1062" s="13"/>
      <c r="AD1062" s="13"/>
      <c r="AE1062" s="13"/>
      <c r="AT1062" s="245" t="s">
        <v>193</v>
      </c>
      <c r="AU1062" s="245" t="s">
        <v>86</v>
      </c>
      <c r="AV1062" s="13" t="s">
        <v>86</v>
      </c>
      <c r="AW1062" s="13" t="s">
        <v>37</v>
      </c>
      <c r="AX1062" s="13" t="s">
        <v>83</v>
      </c>
      <c r="AY1062" s="245" t="s">
        <v>182</v>
      </c>
    </row>
    <row r="1063" s="2" customFormat="1" ht="16.5" customHeight="1">
      <c r="A1063" s="42"/>
      <c r="B1063" s="43"/>
      <c r="C1063" s="216" t="s">
        <v>1574</v>
      </c>
      <c r="D1063" s="216" t="s">
        <v>184</v>
      </c>
      <c r="E1063" s="217" t="s">
        <v>1575</v>
      </c>
      <c r="F1063" s="218" t="s">
        <v>1576</v>
      </c>
      <c r="G1063" s="219" t="s">
        <v>206</v>
      </c>
      <c r="H1063" s="220">
        <v>0.97099999999999997</v>
      </c>
      <c r="I1063" s="221"/>
      <c r="J1063" s="222">
        <f>ROUND(I1063*H1063,2)</f>
        <v>0</v>
      </c>
      <c r="K1063" s="218" t="s">
        <v>188</v>
      </c>
      <c r="L1063" s="48"/>
      <c r="M1063" s="223" t="s">
        <v>19</v>
      </c>
      <c r="N1063" s="224" t="s">
        <v>47</v>
      </c>
      <c r="O1063" s="88"/>
      <c r="P1063" s="225">
        <f>O1063*H1063</f>
        <v>0</v>
      </c>
      <c r="Q1063" s="225">
        <v>0</v>
      </c>
      <c r="R1063" s="225">
        <f>Q1063*H1063</f>
        <v>0</v>
      </c>
      <c r="S1063" s="225">
        <v>2.2000000000000002</v>
      </c>
      <c r="T1063" s="226">
        <f>S1063*H1063</f>
        <v>2.1362000000000001</v>
      </c>
      <c r="U1063" s="42"/>
      <c r="V1063" s="42"/>
      <c r="W1063" s="42"/>
      <c r="X1063" s="42"/>
      <c r="Y1063" s="42"/>
      <c r="Z1063" s="42"/>
      <c r="AA1063" s="42"/>
      <c r="AB1063" s="42"/>
      <c r="AC1063" s="42"/>
      <c r="AD1063" s="42"/>
      <c r="AE1063" s="42"/>
      <c r="AR1063" s="227" t="s">
        <v>189</v>
      </c>
      <c r="AT1063" s="227" t="s">
        <v>184</v>
      </c>
      <c r="AU1063" s="227" t="s">
        <v>86</v>
      </c>
      <c r="AY1063" s="21" t="s">
        <v>182</v>
      </c>
      <c r="BE1063" s="228">
        <f>IF(N1063="základní",J1063,0)</f>
        <v>0</v>
      </c>
      <c r="BF1063" s="228">
        <f>IF(N1063="snížená",J1063,0)</f>
        <v>0</v>
      </c>
      <c r="BG1063" s="228">
        <f>IF(N1063="zákl. přenesená",J1063,0)</f>
        <v>0</v>
      </c>
      <c r="BH1063" s="228">
        <f>IF(N1063="sníž. přenesená",J1063,0)</f>
        <v>0</v>
      </c>
      <c r="BI1063" s="228">
        <f>IF(N1063="nulová",J1063,0)</f>
        <v>0</v>
      </c>
      <c r="BJ1063" s="21" t="s">
        <v>83</v>
      </c>
      <c r="BK1063" s="228">
        <f>ROUND(I1063*H1063,2)</f>
        <v>0</v>
      </c>
      <c r="BL1063" s="21" t="s">
        <v>189</v>
      </c>
      <c r="BM1063" s="227" t="s">
        <v>1577</v>
      </c>
    </row>
    <row r="1064" s="2" customFormat="1">
      <c r="A1064" s="42"/>
      <c r="B1064" s="43"/>
      <c r="C1064" s="44"/>
      <c r="D1064" s="229" t="s">
        <v>191</v>
      </c>
      <c r="E1064" s="44"/>
      <c r="F1064" s="230" t="s">
        <v>1578</v>
      </c>
      <c r="G1064" s="44"/>
      <c r="H1064" s="44"/>
      <c r="I1064" s="231"/>
      <c r="J1064" s="44"/>
      <c r="K1064" s="44"/>
      <c r="L1064" s="48"/>
      <c r="M1064" s="232"/>
      <c r="N1064" s="233"/>
      <c r="O1064" s="88"/>
      <c r="P1064" s="88"/>
      <c r="Q1064" s="88"/>
      <c r="R1064" s="88"/>
      <c r="S1064" s="88"/>
      <c r="T1064" s="89"/>
      <c r="U1064" s="42"/>
      <c r="V1064" s="42"/>
      <c r="W1064" s="42"/>
      <c r="X1064" s="42"/>
      <c r="Y1064" s="42"/>
      <c r="Z1064" s="42"/>
      <c r="AA1064" s="42"/>
      <c r="AB1064" s="42"/>
      <c r="AC1064" s="42"/>
      <c r="AD1064" s="42"/>
      <c r="AE1064" s="42"/>
      <c r="AT1064" s="21" t="s">
        <v>191</v>
      </c>
      <c r="AU1064" s="21" t="s">
        <v>86</v>
      </c>
    </row>
    <row r="1065" s="13" customFormat="1">
      <c r="A1065" s="13"/>
      <c r="B1065" s="234"/>
      <c r="C1065" s="235"/>
      <c r="D1065" s="236" t="s">
        <v>193</v>
      </c>
      <c r="E1065" s="237" t="s">
        <v>19</v>
      </c>
      <c r="F1065" s="238" t="s">
        <v>1579</v>
      </c>
      <c r="G1065" s="235"/>
      <c r="H1065" s="239">
        <v>0.97099999999999997</v>
      </c>
      <c r="I1065" s="240"/>
      <c r="J1065" s="235"/>
      <c r="K1065" s="235"/>
      <c r="L1065" s="241"/>
      <c r="M1065" s="242"/>
      <c r="N1065" s="243"/>
      <c r="O1065" s="243"/>
      <c r="P1065" s="243"/>
      <c r="Q1065" s="243"/>
      <c r="R1065" s="243"/>
      <c r="S1065" s="243"/>
      <c r="T1065" s="244"/>
      <c r="U1065" s="13"/>
      <c r="V1065" s="13"/>
      <c r="W1065" s="13"/>
      <c r="X1065" s="13"/>
      <c r="Y1065" s="13"/>
      <c r="Z1065" s="13"/>
      <c r="AA1065" s="13"/>
      <c r="AB1065" s="13"/>
      <c r="AC1065" s="13"/>
      <c r="AD1065" s="13"/>
      <c r="AE1065" s="13"/>
      <c r="AT1065" s="245" t="s">
        <v>193</v>
      </c>
      <c r="AU1065" s="245" t="s">
        <v>86</v>
      </c>
      <c r="AV1065" s="13" t="s">
        <v>86</v>
      </c>
      <c r="AW1065" s="13" t="s">
        <v>37</v>
      </c>
      <c r="AX1065" s="13" t="s">
        <v>83</v>
      </c>
      <c r="AY1065" s="245" t="s">
        <v>182</v>
      </c>
    </row>
    <row r="1066" s="2" customFormat="1" ht="16.5" customHeight="1">
      <c r="A1066" s="42"/>
      <c r="B1066" s="43"/>
      <c r="C1066" s="216" t="s">
        <v>1580</v>
      </c>
      <c r="D1066" s="216" t="s">
        <v>184</v>
      </c>
      <c r="E1066" s="217" t="s">
        <v>1581</v>
      </c>
      <c r="F1066" s="218" t="s">
        <v>1582</v>
      </c>
      <c r="G1066" s="219" t="s">
        <v>206</v>
      </c>
      <c r="H1066" s="220">
        <v>21.141999999999999</v>
      </c>
      <c r="I1066" s="221"/>
      <c r="J1066" s="222">
        <f>ROUND(I1066*H1066,2)</f>
        <v>0</v>
      </c>
      <c r="K1066" s="218" t="s">
        <v>188</v>
      </c>
      <c r="L1066" s="48"/>
      <c r="M1066" s="223" t="s">
        <v>19</v>
      </c>
      <c r="N1066" s="224" t="s">
        <v>47</v>
      </c>
      <c r="O1066" s="88"/>
      <c r="P1066" s="225">
        <f>O1066*H1066</f>
        <v>0</v>
      </c>
      <c r="Q1066" s="225">
        <v>0</v>
      </c>
      <c r="R1066" s="225">
        <f>Q1066*H1066</f>
        <v>0</v>
      </c>
      <c r="S1066" s="225">
        <v>2.2000000000000002</v>
      </c>
      <c r="T1066" s="226">
        <f>S1066*H1066</f>
        <v>46.5124</v>
      </c>
      <c r="U1066" s="42"/>
      <c r="V1066" s="42"/>
      <c r="W1066" s="42"/>
      <c r="X1066" s="42"/>
      <c r="Y1066" s="42"/>
      <c r="Z1066" s="42"/>
      <c r="AA1066" s="42"/>
      <c r="AB1066" s="42"/>
      <c r="AC1066" s="42"/>
      <c r="AD1066" s="42"/>
      <c r="AE1066" s="42"/>
      <c r="AR1066" s="227" t="s">
        <v>189</v>
      </c>
      <c r="AT1066" s="227" t="s">
        <v>184</v>
      </c>
      <c r="AU1066" s="227" t="s">
        <v>86</v>
      </c>
      <c r="AY1066" s="21" t="s">
        <v>182</v>
      </c>
      <c r="BE1066" s="228">
        <f>IF(N1066="základní",J1066,0)</f>
        <v>0</v>
      </c>
      <c r="BF1066" s="228">
        <f>IF(N1066="snížená",J1066,0)</f>
        <v>0</v>
      </c>
      <c r="BG1066" s="228">
        <f>IF(N1066="zákl. přenesená",J1066,0)</f>
        <v>0</v>
      </c>
      <c r="BH1066" s="228">
        <f>IF(N1066="sníž. přenesená",J1066,0)</f>
        <v>0</v>
      </c>
      <c r="BI1066" s="228">
        <f>IF(N1066="nulová",J1066,0)</f>
        <v>0</v>
      </c>
      <c r="BJ1066" s="21" t="s">
        <v>83</v>
      </c>
      <c r="BK1066" s="228">
        <f>ROUND(I1066*H1066,2)</f>
        <v>0</v>
      </c>
      <c r="BL1066" s="21" t="s">
        <v>189</v>
      </c>
      <c r="BM1066" s="227" t="s">
        <v>1583</v>
      </c>
    </row>
    <row r="1067" s="2" customFormat="1">
      <c r="A1067" s="42"/>
      <c r="B1067" s="43"/>
      <c r="C1067" s="44"/>
      <c r="D1067" s="229" t="s">
        <v>191</v>
      </c>
      <c r="E1067" s="44"/>
      <c r="F1067" s="230" t="s">
        <v>1584</v>
      </c>
      <c r="G1067" s="44"/>
      <c r="H1067" s="44"/>
      <c r="I1067" s="231"/>
      <c r="J1067" s="44"/>
      <c r="K1067" s="44"/>
      <c r="L1067" s="48"/>
      <c r="M1067" s="232"/>
      <c r="N1067" s="233"/>
      <c r="O1067" s="88"/>
      <c r="P1067" s="88"/>
      <c r="Q1067" s="88"/>
      <c r="R1067" s="88"/>
      <c r="S1067" s="88"/>
      <c r="T1067" s="89"/>
      <c r="U1067" s="42"/>
      <c r="V1067" s="42"/>
      <c r="W1067" s="42"/>
      <c r="X1067" s="42"/>
      <c r="Y1067" s="42"/>
      <c r="Z1067" s="42"/>
      <c r="AA1067" s="42"/>
      <c r="AB1067" s="42"/>
      <c r="AC1067" s="42"/>
      <c r="AD1067" s="42"/>
      <c r="AE1067" s="42"/>
      <c r="AT1067" s="21" t="s">
        <v>191</v>
      </c>
      <c r="AU1067" s="21" t="s">
        <v>86</v>
      </c>
    </row>
    <row r="1068" s="13" customFormat="1">
      <c r="A1068" s="13"/>
      <c r="B1068" s="234"/>
      <c r="C1068" s="235"/>
      <c r="D1068" s="236" t="s">
        <v>193</v>
      </c>
      <c r="E1068" s="237" t="s">
        <v>19</v>
      </c>
      <c r="F1068" s="238" t="s">
        <v>1585</v>
      </c>
      <c r="G1068" s="235"/>
      <c r="H1068" s="239">
        <v>21.141999999999999</v>
      </c>
      <c r="I1068" s="240"/>
      <c r="J1068" s="235"/>
      <c r="K1068" s="235"/>
      <c r="L1068" s="241"/>
      <c r="M1068" s="242"/>
      <c r="N1068" s="243"/>
      <c r="O1068" s="243"/>
      <c r="P1068" s="243"/>
      <c r="Q1068" s="243"/>
      <c r="R1068" s="243"/>
      <c r="S1068" s="243"/>
      <c r="T1068" s="244"/>
      <c r="U1068" s="13"/>
      <c r="V1068" s="13"/>
      <c r="W1068" s="13"/>
      <c r="X1068" s="13"/>
      <c r="Y1068" s="13"/>
      <c r="Z1068" s="13"/>
      <c r="AA1068" s="13"/>
      <c r="AB1068" s="13"/>
      <c r="AC1068" s="13"/>
      <c r="AD1068" s="13"/>
      <c r="AE1068" s="13"/>
      <c r="AT1068" s="245" t="s">
        <v>193</v>
      </c>
      <c r="AU1068" s="245" t="s">
        <v>86</v>
      </c>
      <c r="AV1068" s="13" t="s">
        <v>86</v>
      </c>
      <c r="AW1068" s="13" t="s">
        <v>37</v>
      </c>
      <c r="AX1068" s="13" t="s">
        <v>83</v>
      </c>
      <c r="AY1068" s="245" t="s">
        <v>182</v>
      </c>
    </row>
    <row r="1069" s="2" customFormat="1" ht="16.5" customHeight="1">
      <c r="A1069" s="42"/>
      <c r="B1069" s="43"/>
      <c r="C1069" s="216" t="s">
        <v>1586</v>
      </c>
      <c r="D1069" s="216" t="s">
        <v>184</v>
      </c>
      <c r="E1069" s="217" t="s">
        <v>1587</v>
      </c>
      <c r="F1069" s="218" t="s">
        <v>1588</v>
      </c>
      <c r="G1069" s="219" t="s">
        <v>598</v>
      </c>
      <c r="H1069" s="220">
        <v>50</v>
      </c>
      <c r="I1069" s="221"/>
      <c r="J1069" s="222">
        <f>ROUND(I1069*H1069,2)</f>
        <v>0</v>
      </c>
      <c r="K1069" s="218" t="s">
        <v>188</v>
      </c>
      <c r="L1069" s="48"/>
      <c r="M1069" s="223" t="s">
        <v>19</v>
      </c>
      <c r="N1069" s="224" t="s">
        <v>47</v>
      </c>
      <c r="O1069" s="88"/>
      <c r="P1069" s="225">
        <f>O1069*H1069</f>
        <v>0</v>
      </c>
      <c r="Q1069" s="225">
        <v>4.0000000000000003E-05</v>
      </c>
      <c r="R1069" s="225">
        <f>Q1069*H1069</f>
        <v>0.002</v>
      </c>
      <c r="S1069" s="225">
        <v>0</v>
      </c>
      <c r="T1069" s="226">
        <f>S1069*H1069</f>
        <v>0</v>
      </c>
      <c r="U1069" s="42"/>
      <c r="V1069" s="42"/>
      <c r="W1069" s="42"/>
      <c r="X1069" s="42"/>
      <c r="Y1069" s="42"/>
      <c r="Z1069" s="42"/>
      <c r="AA1069" s="42"/>
      <c r="AB1069" s="42"/>
      <c r="AC1069" s="42"/>
      <c r="AD1069" s="42"/>
      <c r="AE1069" s="42"/>
      <c r="AR1069" s="227" t="s">
        <v>189</v>
      </c>
      <c r="AT1069" s="227" t="s">
        <v>184</v>
      </c>
      <c r="AU1069" s="227" t="s">
        <v>86</v>
      </c>
      <c r="AY1069" s="21" t="s">
        <v>182</v>
      </c>
      <c r="BE1069" s="228">
        <f>IF(N1069="základní",J1069,0)</f>
        <v>0</v>
      </c>
      <c r="BF1069" s="228">
        <f>IF(N1069="snížená",J1069,0)</f>
        <v>0</v>
      </c>
      <c r="BG1069" s="228">
        <f>IF(N1069="zákl. přenesená",J1069,0)</f>
        <v>0</v>
      </c>
      <c r="BH1069" s="228">
        <f>IF(N1069="sníž. přenesená",J1069,0)</f>
        <v>0</v>
      </c>
      <c r="BI1069" s="228">
        <f>IF(N1069="nulová",J1069,0)</f>
        <v>0</v>
      </c>
      <c r="BJ1069" s="21" t="s">
        <v>83</v>
      </c>
      <c r="BK1069" s="228">
        <f>ROUND(I1069*H1069,2)</f>
        <v>0</v>
      </c>
      <c r="BL1069" s="21" t="s">
        <v>189</v>
      </c>
      <c r="BM1069" s="227" t="s">
        <v>1589</v>
      </c>
    </row>
    <row r="1070" s="2" customFormat="1">
      <c r="A1070" s="42"/>
      <c r="B1070" s="43"/>
      <c r="C1070" s="44"/>
      <c r="D1070" s="229" t="s">
        <v>191</v>
      </c>
      <c r="E1070" s="44"/>
      <c r="F1070" s="230" t="s">
        <v>1590</v>
      </c>
      <c r="G1070" s="44"/>
      <c r="H1070" s="44"/>
      <c r="I1070" s="231"/>
      <c r="J1070" s="44"/>
      <c r="K1070" s="44"/>
      <c r="L1070" s="48"/>
      <c r="M1070" s="232"/>
      <c r="N1070" s="233"/>
      <c r="O1070" s="88"/>
      <c r="P1070" s="88"/>
      <c r="Q1070" s="88"/>
      <c r="R1070" s="88"/>
      <c r="S1070" s="88"/>
      <c r="T1070" s="89"/>
      <c r="U1070" s="42"/>
      <c r="V1070" s="42"/>
      <c r="W1070" s="42"/>
      <c r="X1070" s="42"/>
      <c r="Y1070" s="42"/>
      <c r="Z1070" s="42"/>
      <c r="AA1070" s="42"/>
      <c r="AB1070" s="42"/>
      <c r="AC1070" s="42"/>
      <c r="AD1070" s="42"/>
      <c r="AE1070" s="42"/>
      <c r="AT1070" s="21" t="s">
        <v>191</v>
      </c>
      <c r="AU1070" s="21" t="s">
        <v>86</v>
      </c>
    </row>
    <row r="1071" s="13" customFormat="1">
      <c r="A1071" s="13"/>
      <c r="B1071" s="234"/>
      <c r="C1071" s="235"/>
      <c r="D1071" s="236" t="s">
        <v>193</v>
      </c>
      <c r="E1071" s="237" t="s">
        <v>19</v>
      </c>
      <c r="F1071" s="238" t="s">
        <v>1591</v>
      </c>
      <c r="G1071" s="235"/>
      <c r="H1071" s="239">
        <v>50</v>
      </c>
      <c r="I1071" s="240"/>
      <c r="J1071" s="235"/>
      <c r="K1071" s="235"/>
      <c r="L1071" s="241"/>
      <c r="M1071" s="242"/>
      <c r="N1071" s="243"/>
      <c r="O1071" s="243"/>
      <c r="P1071" s="243"/>
      <c r="Q1071" s="243"/>
      <c r="R1071" s="243"/>
      <c r="S1071" s="243"/>
      <c r="T1071" s="244"/>
      <c r="U1071" s="13"/>
      <c r="V1071" s="13"/>
      <c r="W1071" s="13"/>
      <c r="X1071" s="13"/>
      <c r="Y1071" s="13"/>
      <c r="Z1071" s="13"/>
      <c r="AA1071" s="13"/>
      <c r="AB1071" s="13"/>
      <c r="AC1071" s="13"/>
      <c r="AD1071" s="13"/>
      <c r="AE1071" s="13"/>
      <c r="AT1071" s="245" t="s">
        <v>193</v>
      </c>
      <c r="AU1071" s="245" t="s">
        <v>86</v>
      </c>
      <c r="AV1071" s="13" t="s">
        <v>86</v>
      </c>
      <c r="AW1071" s="13" t="s">
        <v>37</v>
      </c>
      <c r="AX1071" s="13" t="s">
        <v>83</v>
      </c>
      <c r="AY1071" s="245" t="s">
        <v>182</v>
      </c>
    </row>
    <row r="1072" s="2" customFormat="1" ht="16.5" customHeight="1">
      <c r="A1072" s="42"/>
      <c r="B1072" s="43"/>
      <c r="C1072" s="216" t="s">
        <v>1592</v>
      </c>
      <c r="D1072" s="216" t="s">
        <v>184</v>
      </c>
      <c r="E1072" s="217" t="s">
        <v>1593</v>
      </c>
      <c r="F1072" s="218" t="s">
        <v>1594</v>
      </c>
      <c r="G1072" s="219" t="s">
        <v>187</v>
      </c>
      <c r="H1072" s="220">
        <v>49.399000000000001</v>
      </c>
      <c r="I1072" s="221"/>
      <c r="J1072" s="222">
        <f>ROUND(I1072*H1072,2)</f>
        <v>0</v>
      </c>
      <c r="K1072" s="218" t="s">
        <v>188</v>
      </c>
      <c r="L1072" s="48"/>
      <c r="M1072" s="223" t="s">
        <v>19</v>
      </c>
      <c r="N1072" s="224" t="s">
        <v>47</v>
      </c>
      <c r="O1072" s="88"/>
      <c r="P1072" s="225">
        <f>O1072*H1072</f>
        <v>0</v>
      </c>
      <c r="Q1072" s="225">
        <v>0</v>
      </c>
      <c r="R1072" s="225">
        <f>Q1072*H1072</f>
        <v>0</v>
      </c>
      <c r="S1072" s="225">
        <v>0.066000000000000003</v>
      </c>
      <c r="T1072" s="226">
        <f>S1072*H1072</f>
        <v>3.2603340000000003</v>
      </c>
      <c r="U1072" s="42"/>
      <c r="V1072" s="42"/>
      <c r="W1072" s="42"/>
      <c r="X1072" s="42"/>
      <c r="Y1072" s="42"/>
      <c r="Z1072" s="42"/>
      <c r="AA1072" s="42"/>
      <c r="AB1072" s="42"/>
      <c r="AC1072" s="42"/>
      <c r="AD1072" s="42"/>
      <c r="AE1072" s="42"/>
      <c r="AR1072" s="227" t="s">
        <v>189</v>
      </c>
      <c r="AT1072" s="227" t="s">
        <v>184</v>
      </c>
      <c r="AU1072" s="227" t="s">
        <v>86</v>
      </c>
      <c r="AY1072" s="21" t="s">
        <v>182</v>
      </c>
      <c r="BE1072" s="228">
        <f>IF(N1072="základní",J1072,0)</f>
        <v>0</v>
      </c>
      <c r="BF1072" s="228">
        <f>IF(N1072="snížená",J1072,0)</f>
        <v>0</v>
      </c>
      <c r="BG1072" s="228">
        <f>IF(N1072="zákl. přenesená",J1072,0)</f>
        <v>0</v>
      </c>
      <c r="BH1072" s="228">
        <f>IF(N1072="sníž. přenesená",J1072,0)</f>
        <v>0</v>
      </c>
      <c r="BI1072" s="228">
        <f>IF(N1072="nulová",J1072,0)</f>
        <v>0</v>
      </c>
      <c r="BJ1072" s="21" t="s">
        <v>83</v>
      </c>
      <c r="BK1072" s="228">
        <f>ROUND(I1072*H1072,2)</f>
        <v>0</v>
      </c>
      <c r="BL1072" s="21" t="s">
        <v>189</v>
      </c>
      <c r="BM1072" s="227" t="s">
        <v>1595</v>
      </c>
    </row>
    <row r="1073" s="2" customFormat="1">
      <c r="A1073" s="42"/>
      <c r="B1073" s="43"/>
      <c r="C1073" s="44"/>
      <c r="D1073" s="229" t="s">
        <v>191</v>
      </c>
      <c r="E1073" s="44"/>
      <c r="F1073" s="230" t="s">
        <v>1596</v>
      </c>
      <c r="G1073" s="44"/>
      <c r="H1073" s="44"/>
      <c r="I1073" s="231"/>
      <c r="J1073" s="44"/>
      <c r="K1073" s="44"/>
      <c r="L1073" s="48"/>
      <c r="M1073" s="232"/>
      <c r="N1073" s="233"/>
      <c r="O1073" s="88"/>
      <c r="P1073" s="88"/>
      <c r="Q1073" s="88"/>
      <c r="R1073" s="88"/>
      <c r="S1073" s="88"/>
      <c r="T1073" s="89"/>
      <c r="U1073" s="42"/>
      <c r="V1073" s="42"/>
      <c r="W1073" s="42"/>
      <c r="X1073" s="42"/>
      <c r="Y1073" s="42"/>
      <c r="Z1073" s="42"/>
      <c r="AA1073" s="42"/>
      <c r="AB1073" s="42"/>
      <c r="AC1073" s="42"/>
      <c r="AD1073" s="42"/>
      <c r="AE1073" s="42"/>
      <c r="AT1073" s="21" t="s">
        <v>191</v>
      </c>
      <c r="AU1073" s="21" t="s">
        <v>86</v>
      </c>
    </row>
    <row r="1074" s="13" customFormat="1">
      <c r="A1074" s="13"/>
      <c r="B1074" s="234"/>
      <c r="C1074" s="235"/>
      <c r="D1074" s="236" t="s">
        <v>193</v>
      </c>
      <c r="E1074" s="237" t="s">
        <v>19</v>
      </c>
      <c r="F1074" s="238" t="s">
        <v>1532</v>
      </c>
      <c r="G1074" s="235"/>
      <c r="H1074" s="239">
        <v>41.029000000000003</v>
      </c>
      <c r="I1074" s="240"/>
      <c r="J1074" s="235"/>
      <c r="K1074" s="235"/>
      <c r="L1074" s="241"/>
      <c r="M1074" s="242"/>
      <c r="N1074" s="243"/>
      <c r="O1074" s="243"/>
      <c r="P1074" s="243"/>
      <c r="Q1074" s="243"/>
      <c r="R1074" s="243"/>
      <c r="S1074" s="243"/>
      <c r="T1074" s="244"/>
      <c r="U1074" s="13"/>
      <c r="V1074" s="13"/>
      <c r="W1074" s="13"/>
      <c r="X1074" s="13"/>
      <c r="Y1074" s="13"/>
      <c r="Z1074" s="13"/>
      <c r="AA1074" s="13"/>
      <c r="AB1074" s="13"/>
      <c r="AC1074" s="13"/>
      <c r="AD1074" s="13"/>
      <c r="AE1074" s="13"/>
      <c r="AT1074" s="245" t="s">
        <v>193</v>
      </c>
      <c r="AU1074" s="245" t="s">
        <v>86</v>
      </c>
      <c r="AV1074" s="13" t="s">
        <v>86</v>
      </c>
      <c r="AW1074" s="13" t="s">
        <v>37</v>
      </c>
      <c r="AX1074" s="13" t="s">
        <v>76</v>
      </c>
      <c r="AY1074" s="245" t="s">
        <v>182</v>
      </c>
    </row>
    <row r="1075" s="13" customFormat="1">
      <c r="A1075" s="13"/>
      <c r="B1075" s="234"/>
      <c r="C1075" s="235"/>
      <c r="D1075" s="236" t="s">
        <v>193</v>
      </c>
      <c r="E1075" s="237" t="s">
        <v>19</v>
      </c>
      <c r="F1075" s="238" t="s">
        <v>1533</v>
      </c>
      <c r="G1075" s="235"/>
      <c r="H1075" s="239">
        <v>8.3699999999999992</v>
      </c>
      <c r="I1075" s="240"/>
      <c r="J1075" s="235"/>
      <c r="K1075" s="235"/>
      <c r="L1075" s="241"/>
      <c r="M1075" s="242"/>
      <c r="N1075" s="243"/>
      <c r="O1075" s="243"/>
      <c r="P1075" s="243"/>
      <c r="Q1075" s="243"/>
      <c r="R1075" s="243"/>
      <c r="S1075" s="243"/>
      <c r="T1075" s="244"/>
      <c r="U1075" s="13"/>
      <c r="V1075" s="13"/>
      <c r="W1075" s="13"/>
      <c r="X1075" s="13"/>
      <c r="Y1075" s="13"/>
      <c r="Z1075" s="13"/>
      <c r="AA1075" s="13"/>
      <c r="AB1075" s="13"/>
      <c r="AC1075" s="13"/>
      <c r="AD1075" s="13"/>
      <c r="AE1075" s="13"/>
      <c r="AT1075" s="245" t="s">
        <v>193</v>
      </c>
      <c r="AU1075" s="245" t="s">
        <v>86</v>
      </c>
      <c r="AV1075" s="13" t="s">
        <v>86</v>
      </c>
      <c r="AW1075" s="13" t="s">
        <v>37</v>
      </c>
      <c r="AX1075" s="13" t="s">
        <v>76</v>
      </c>
      <c r="AY1075" s="245" t="s">
        <v>182</v>
      </c>
    </row>
    <row r="1076" s="15" customFormat="1">
      <c r="A1076" s="15"/>
      <c r="B1076" s="256"/>
      <c r="C1076" s="257"/>
      <c r="D1076" s="236" t="s">
        <v>193</v>
      </c>
      <c r="E1076" s="258" t="s">
        <v>19</v>
      </c>
      <c r="F1076" s="259" t="s">
        <v>202</v>
      </c>
      <c r="G1076" s="257"/>
      <c r="H1076" s="260">
        <v>49.399000000000001</v>
      </c>
      <c r="I1076" s="261"/>
      <c r="J1076" s="257"/>
      <c r="K1076" s="257"/>
      <c r="L1076" s="262"/>
      <c r="M1076" s="263"/>
      <c r="N1076" s="264"/>
      <c r="O1076" s="264"/>
      <c r="P1076" s="264"/>
      <c r="Q1076" s="264"/>
      <c r="R1076" s="264"/>
      <c r="S1076" s="264"/>
      <c r="T1076" s="265"/>
      <c r="U1076" s="15"/>
      <c r="V1076" s="15"/>
      <c r="W1076" s="15"/>
      <c r="X1076" s="15"/>
      <c r="Y1076" s="15"/>
      <c r="Z1076" s="15"/>
      <c r="AA1076" s="15"/>
      <c r="AB1076" s="15"/>
      <c r="AC1076" s="15"/>
      <c r="AD1076" s="15"/>
      <c r="AE1076" s="15"/>
      <c r="AT1076" s="266" t="s">
        <v>193</v>
      </c>
      <c r="AU1076" s="266" t="s">
        <v>86</v>
      </c>
      <c r="AV1076" s="15" t="s">
        <v>189</v>
      </c>
      <c r="AW1076" s="15" t="s">
        <v>37</v>
      </c>
      <c r="AX1076" s="15" t="s">
        <v>83</v>
      </c>
      <c r="AY1076" s="266" t="s">
        <v>182</v>
      </c>
    </row>
    <row r="1077" s="2" customFormat="1" ht="24.15" customHeight="1">
      <c r="A1077" s="42"/>
      <c r="B1077" s="43"/>
      <c r="C1077" s="216" t="s">
        <v>1597</v>
      </c>
      <c r="D1077" s="216" t="s">
        <v>184</v>
      </c>
      <c r="E1077" s="217" t="s">
        <v>1598</v>
      </c>
      <c r="F1077" s="218" t="s">
        <v>1599</v>
      </c>
      <c r="G1077" s="219" t="s">
        <v>187</v>
      </c>
      <c r="H1077" s="220">
        <v>6.6859999999999999</v>
      </c>
      <c r="I1077" s="221"/>
      <c r="J1077" s="222">
        <f>ROUND(I1077*H1077,2)</f>
        <v>0</v>
      </c>
      <c r="K1077" s="218" t="s">
        <v>188</v>
      </c>
      <c r="L1077" s="48"/>
      <c r="M1077" s="223" t="s">
        <v>19</v>
      </c>
      <c r="N1077" s="224" t="s">
        <v>47</v>
      </c>
      <c r="O1077" s="88"/>
      <c r="P1077" s="225">
        <f>O1077*H1077</f>
        <v>0</v>
      </c>
      <c r="Q1077" s="225">
        <v>0</v>
      </c>
      <c r="R1077" s="225">
        <f>Q1077*H1077</f>
        <v>0</v>
      </c>
      <c r="S1077" s="225">
        <v>0.075999999999999998</v>
      </c>
      <c r="T1077" s="226">
        <f>S1077*H1077</f>
        <v>0.50813600000000003</v>
      </c>
      <c r="U1077" s="42"/>
      <c r="V1077" s="42"/>
      <c r="W1077" s="42"/>
      <c r="X1077" s="42"/>
      <c r="Y1077" s="42"/>
      <c r="Z1077" s="42"/>
      <c r="AA1077" s="42"/>
      <c r="AB1077" s="42"/>
      <c r="AC1077" s="42"/>
      <c r="AD1077" s="42"/>
      <c r="AE1077" s="42"/>
      <c r="AR1077" s="227" t="s">
        <v>189</v>
      </c>
      <c r="AT1077" s="227" t="s">
        <v>184</v>
      </c>
      <c r="AU1077" s="227" t="s">
        <v>86</v>
      </c>
      <c r="AY1077" s="21" t="s">
        <v>182</v>
      </c>
      <c r="BE1077" s="228">
        <f>IF(N1077="základní",J1077,0)</f>
        <v>0</v>
      </c>
      <c r="BF1077" s="228">
        <f>IF(N1077="snížená",J1077,0)</f>
        <v>0</v>
      </c>
      <c r="BG1077" s="228">
        <f>IF(N1077="zákl. přenesená",J1077,0)</f>
        <v>0</v>
      </c>
      <c r="BH1077" s="228">
        <f>IF(N1077="sníž. přenesená",J1077,0)</f>
        <v>0</v>
      </c>
      <c r="BI1077" s="228">
        <f>IF(N1077="nulová",J1077,0)</f>
        <v>0</v>
      </c>
      <c r="BJ1077" s="21" t="s">
        <v>83</v>
      </c>
      <c r="BK1077" s="228">
        <f>ROUND(I1077*H1077,2)</f>
        <v>0</v>
      </c>
      <c r="BL1077" s="21" t="s">
        <v>189</v>
      </c>
      <c r="BM1077" s="227" t="s">
        <v>1600</v>
      </c>
    </row>
    <row r="1078" s="2" customFormat="1">
      <c r="A1078" s="42"/>
      <c r="B1078" s="43"/>
      <c r="C1078" s="44"/>
      <c r="D1078" s="229" t="s">
        <v>191</v>
      </c>
      <c r="E1078" s="44"/>
      <c r="F1078" s="230" t="s">
        <v>1601</v>
      </c>
      <c r="G1078" s="44"/>
      <c r="H1078" s="44"/>
      <c r="I1078" s="231"/>
      <c r="J1078" s="44"/>
      <c r="K1078" s="44"/>
      <c r="L1078" s="48"/>
      <c r="M1078" s="232"/>
      <c r="N1078" s="233"/>
      <c r="O1078" s="88"/>
      <c r="P1078" s="88"/>
      <c r="Q1078" s="88"/>
      <c r="R1078" s="88"/>
      <c r="S1078" s="88"/>
      <c r="T1078" s="89"/>
      <c r="U1078" s="42"/>
      <c r="V1078" s="42"/>
      <c r="W1078" s="42"/>
      <c r="X1078" s="42"/>
      <c r="Y1078" s="42"/>
      <c r="Z1078" s="42"/>
      <c r="AA1078" s="42"/>
      <c r="AB1078" s="42"/>
      <c r="AC1078" s="42"/>
      <c r="AD1078" s="42"/>
      <c r="AE1078" s="42"/>
      <c r="AT1078" s="21" t="s">
        <v>191</v>
      </c>
      <c r="AU1078" s="21" t="s">
        <v>86</v>
      </c>
    </row>
    <row r="1079" s="13" customFormat="1">
      <c r="A1079" s="13"/>
      <c r="B1079" s="234"/>
      <c r="C1079" s="235"/>
      <c r="D1079" s="236" t="s">
        <v>193</v>
      </c>
      <c r="E1079" s="237" t="s">
        <v>19</v>
      </c>
      <c r="F1079" s="238" t="s">
        <v>1602</v>
      </c>
      <c r="G1079" s="235"/>
      <c r="H1079" s="239">
        <v>6.6859999999999999</v>
      </c>
      <c r="I1079" s="240"/>
      <c r="J1079" s="235"/>
      <c r="K1079" s="235"/>
      <c r="L1079" s="241"/>
      <c r="M1079" s="242"/>
      <c r="N1079" s="243"/>
      <c r="O1079" s="243"/>
      <c r="P1079" s="243"/>
      <c r="Q1079" s="243"/>
      <c r="R1079" s="243"/>
      <c r="S1079" s="243"/>
      <c r="T1079" s="244"/>
      <c r="U1079" s="13"/>
      <c r="V1079" s="13"/>
      <c r="W1079" s="13"/>
      <c r="X1079" s="13"/>
      <c r="Y1079" s="13"/>
      <c r="Z1079" s="13"/>
      <c r="AA1079" s="13"/>
      <c r="AB1079" s="13"/>
      <c r="AC1079" s="13"/>
      <c r="AD1079" s="13"/>
      <c r="AE1079" s="13"/>
      <c r="AT1079" s="245" t="s">
        <v>193</v>
      </c>
      <c r="AU1079" s="245" t="s">
        <v>86</v>
      </c>
      <c r="AV1079" s="13" t="s">
        <v>86</v>
      </c>
      <c r="AW1079" s="13" t="s">
        <v>37</v>
      </c>
      <c r="AX1079" s="13" t="s">
        <v>83</v>
      </c>
      <c r="AY1079" s="245" t="s">
        <v>182</v>
      </c>
    </row>
    <row r="1080" s="2" customFormat="1" ht="24.15" customHeight="1">
      <c r="A1080" s="42"/>
      <c r="B1080" s="43"/>
      <c r="C1080" s="216" t="s">
        <v>1603</v>
      </c>
      <c r="D1080" s="216" t="s">
        <v>184</v>
      </c>
      <c r="E1080" s="217" t="s">
        <v>1604</v>
      </c>
      <c r="F1080" s="218" t="s">
        <v>1605</v>
      </c>
      <c r="G1080" s="219" t="s">
        <v>598</v>
      </c>
      <c r="H1080" s="220">
        <v>2</v>
      </c>
      <c r="I1080" s="221"/>
      <c r="J1080" s="222">
        <f>ROUND(I1080*H1080,2)</f>
        <v>0</v>
      </c>
      <c r="K1080" s="218" t="s">
        <v>188</v>
      </c>
      <c r="L1080" s="48"/>
      <c r="M1080" s="223" t="s">
        <v>19</v>
      </c>
      <c r="N1080" s="224" t="s">
        <v>47</v>
      </c>
      <c r="O1080" s="88"/>
      <c r="P1080" s="225">
        <f>O1080*H1080</f>
        <v>0</v>
      </c>
      <c r="Q1080" s="225">
        <v>0</v>
      </c>
      <c r="R1080" s="225">
        <f>Q1080*H1080</f>
        <v>0</v>
      </c>
      <c r="S1080" s="225">
        <v>0.059999999999999998</v>
      </c>
      <c r="T1080" s="226">
        <f>S1080*H1080</f>
        <v>0.12</v>
      </c>
      <c r="U1080" s="42"/>
      <c r="V1080" s="42"/>
      <c r="W1080" s="42"/>
      <c r="X1080" s="42"/>
      <c r="Y1080" s="42"/>
      <c r="Z1080" s="42"/>
      <c r="AA1080" s="42"/>
      <c r="AB1080" s="42"/>
      <c r="AC1080" s="42"/>
      <c r="AD1080" s="42"/>
      <c r="AE1080" s="42"/>
      <c r="AR1080" s="227" t="s">
        <v>189</v>
      </c>
      <c r="AT1080" s="227" t="s">
        <v>184</v>
      </c>
      <c r="AU1080" s="227" t="s">
        <v>86</v>
      </c>
      <c r="AY1080" s="21" t="s">
        <v>182</v>
      </c>
      <c r="BE1080" s="228">
        <f>IF(N1080="základní",J1080,0)</f>
        <v>0</v>
      </c>
      <c r="BF1080" s="228">
        <f>IF(N1080="snížená",J1080,0)</f>
        <v>0</v>
      </c>
      <c r="BG1080" s="228">
        <f>IF(N1080="zákl. přenesená",J1080,0)</f>
        <v>0</v>
      </c>
      <c r="BH1080" s="228">
        <f>IF(N1080="sníž. přenesená",J1080,0)</f>
        <v>0</v>
      </c>
      <c r="BI1080" s="228">
        <f>IF(N1080="nulová",J1080,0)</f>
        <v>0</v>
      </c>
      <c r="BJ1080" s="21" t="s">
        <v>83</v>
      </c>
      <c r="BK1080" s="228">
        <f>ROUND(I1080*H1080,2)</f>
        <v>0</v>
      </c>
      <c r="BL1080" s="21" t="s">
        <v>189</v>
      </c>
      <c r="BM1080" s="227" t="s">
        <v>1606</v>
      </c>
    </row>
    <row r="1081" s="2" customFormat="1">
      <c r="A1081" s="42"/>
      <c r="B1081" s="43"/>
      <c r="C1081" s="44"/>
      <c r="D1081" s="229" t="s">
        <v>191</v>
      </c>
      <c r="E1081" s="44"/>
      <c r="F1081" s="230" t="s">
        <v>1607</v>
      </c>
      <c r="G1081" s="44"/>
      <c r="H1081" s="44"/>
      <c r="I1081" s="231"/>
      <c r="J1081" s="44"/>
      <c r="K1081" s="44"/>
      <c r="L1081" s="48"/>
      <c r="M1081" s="232"/>
      <c r="N1081" s="233"/>
      <c r="O1081" s="88"/>
      <c r="P1081" s="88"/>
      <c r="Q1081" s="88"/>
      <c r="R1081" s="88"/>
      <c r="S1081" s="88"/>
      <c r="T1081" s="89"/>
      <c r="U1081" s="42"/>
      <c r="V1081" s="42"/>
      <c r="W1081" s="42"/>
      <c r="X1081" s="42"/>
      <c r="Y1081" s="42"/>
      <c r="Z1081" s="42"/>
      <c r="AA1081" s="42"/>
      <c r="AB1081" s="42"/>
      <c r="AC1081" s="42"/>
      <c r="AD1081" s="42"/>
      <c r="AE1081" s="42"/>
      <c r="AT1081" s="21" t="s">
        <v>191</v>
      </c>
      <c r="AU1081" s="21" t="s">
        <v>86</v>
      </c>
    </row>
    <row r="1082" s="13" customFormat="1">
      <c r="A1082" s="13"/>
      <c r="B1082" s="234"/>
      <c r="C1082" s="235"/>
      <c r="D1082" s="236" t="s">
        <v>193</v>
      </c>
      <c r="E1082" s="237" t="s">
        <v>19</v>
      </c>
      <c r="F1082" s="238" t="s">
        <v>1608</v>
      </c>
      <c r="G1082" s="235"/>
      <c r="H1082" s="239">
        <v>2</v>
      </c>
      <c r="I1082" s="240"/>
      <c r="J1082" s="235"/>
      <c r="K1082" s="235"/>
      <c r="L1082" s="241"/>
      <c r="M1082" s="242"/>
      <c r="N1082" s="243"/>
      <c r="O1082" s="243"/>
      <c r="P1082" s="243"/>
      <c r="Q1082" s="243"/>
      <c r="R1082" s="243"/>
      <c r="S1082" s="243"/>
      <c r="T1082" s="244"/>
      <c r="U1082" s="13"/>
      <c r="V1082" s="13"/>
      <c r="W1082" s="13"/>
      <c r="X1082" s="13"/>
      <c r="Y1082" s="13"/>
      <c r="Z1082" s="13"/>
      <c r="AA1082" s="13"/>
      <c r="AB1082" s="13"/>
      <c r="AC1082" s="13"/>
      <c r="AD1082" s="13"/>
      <c r="AE1082" s="13"/>
      <c r="AT1082" s="245" t="s">
        <v>193</v>
      </c>
      <c r="AU1082" s="245" t="s">
        <v>86</v>
      </c>
      <c r="AV1082" s="13" t="s">
        <v>86</v>
      </c>
      <c r="AW1082" s="13" t="s">
        <v>37</v>
      </c>
      <c r="AX1082" s="13" t="s">
        <v>83</v>
      </c>
      <c r="AY1082" s="245" t="s">
        <v>182</v>
      </c>
    </row>
    <row r="1083" s="2" customFormat="1" ht="24.15" customHeight="1">
      <c r="A1083" s="42"/>
      <c r="B1083" s="43"/>
      <c r="C1083" s="216" t="s">
        <v>1609</v>
      </c>
      <c r="D1083" s="216" t="s">
        <v>184</v>
      </c>
      <c r="E1083" s="217" t="s">
        <v>1610</v>
      </c>
      <c r="F1083" s="218" t="s">
        <v>1611</v>
      </c>
      <c r="G1083" s="219" t="s">
        <v>598</v>
      </c>
      <c r="H1083" s="220">
        <v>40</v>
      </c>
      <c r="I1083" s="221"/>
      <c r="J1083" s="222">
        <f>ROUND(I1083*H1083,2)</f>
        <v>0</v>
      </c>
      <c r="K1083" s="218" t="s">
        <v>188</v>
      </c>
      <c r="L1083" s="48"/>
      <c r="M1083" s="223" t="s">
        <v>19</v>
      </c>
      <c r="N1083" s="224" t="s">
        <v>47</v>
      </c>
      <c r="O1083" s="88"/>
      <c r="P1083" s="225">
        <f>O1083*H1083</f>
        <v>0</v>
      </c>
      <c r="Q1083" s="225">
        <v>0</v>
      </c>
      <c r="R1083" s="225">
        <f>Q1083*H1083</f>
        <v>0</v>
      </c>
      <c r="S1083" s="225">
        <v>0.0089999999999999993</v>
      </c>
      <c r="T1083" s="226">
        <f>S1083*H1083</f>
        <v>0.35999999999999999</v>
      </c>
      <c r="U1083" s="42"/>
      <c r="V1083" s="42"/>
      <c r="W1083" s="42"/>
      <c r="X1083" s="42"/>
      <c r="Y1083" s="42"/>
      <c r="Z1083" s="42"/>
      <c r="AA1083" s="42"/>
      <c r="AB1083" s="42"/>
      <c r="AC1083" s="42"/>
      <c r="AD1083" s="42"/>
      <c r="AE1083" s="42"/>
      <c r="AR1083" s="227" t="s">
        <v>189</v>
      </c>
      <c r="AT1083" s="227" t="s">
        <v>184</v>
      </c>
      <c r="AU1083" s="227" t="s">
        <v>86</v>
      </c>
      <c r="AY1083" s="21" t="s">
        <v>182</v>
      </c>
      <c r="BE1083" s="228">
        <f>IF(N1083="základní",J1083,0)</f>
        <v>0</v>
      </c>
      <c r="BF1083" s="228">
        <f>IF(N1083="snížená",J1083,0)</f>
        <v>0</v>
      </c>
      <c r="BG1083" s="228">
        <f>IF(N1083="zákl. přenesená",J1083,0)</f>
        <v>0</v>
      </c>
      <c r="BH1083" s="228">
        <f>IF(N1083="sníž. přenesená",J1083,0)</f>
        <v>0</v>
      </c>
      <c r="BI1083" s="228">
        <f>IF(N1083="nulová",J1083,0)</f>
        <v>0</v>
      </c>
      <c r="BJ1083" s="21" t="s">
        <v>83</v>
      </c>
      <c r="BK1083" s="228">
        <f>ROUND(I1083*H1083,2)</f>
        <v>0</v>
      </c>
      <c r="BL1083" s="21" t="s">
        <v>189</v>
      </c>
      <c r="BM1083" s="227" t="s">
        <v>1612</v>
      </c>
    </row>
    <row r="1084" s="2" customFormat="1">
      <c r="A1084" s="42"/>
      <c r="B1084" s="43"/>
      <c r="C1084" s="44"/>
      <c r="D1084" s="229" t="s">
        <v>191</v>
      </c>
      <c r="E1084" s="44"/>
      <c r="F1084" s="230" t="s">
        <v>1613</v>
      </c>
      <c r="G1084" s="44"/>
      <c r="H1084" s="44"/>
      <c r="I1084" s="231"/>
      <c r="J1084" s="44"/>
      <c r="K1084" s="44"/>
      <c r="L1084" s="48"/>
      <c r="M1084" s="232"/>
      <c r="N1084" s="233"/>
      <c r="O1084" s="88"/>
      <c r="P1084" s="88"/>
      <c r="Q1084" s="88"/>
      <c r="R1084" s="88"/>
      <c r="S1084" s="88"/>
      <c r="T1084" s="89"/>
      <c r="U1084" s="42"/>
      <c r="V1084" s="42"/>
      <c r="W1084" s="42"/>
      <c r="X1084" s="42"/>
      <c r="Y1084" s="42"/>
      <c r="Z1084" s="42"/>
      <c r="AA1084" s="42"/>
      <c r="AB1084" s="42"/>
      <c r="AC1084" s="42"/>
      <c r="AD1084" s="42"/>
      <c r="AE1084" s="42"/>
      <c r="AT1084" s="21" t="s">
        <v>191</v>
      </c>
      <c r="AU1084" s="21" t="s">
        <v>86</v>
      </c>
    </row>
    <row r="1085" s="13" customFormat="1">
      <c r="A1085" s="13"/>
      <c r="B1085" s="234"/>
      <c r="C1085" s="235"/>
      <c r="D1085" s="236" t="s">
        <v>193</v>
      </c>
      <c r="E1085" s="237" t="s">
        <v>19</v>
      </c>
      <c r="F1085" s="238" t="s">
        <v>1614</v>
      </c>
      <c r="G1085" s="235"/>
      <c r="H1085" s="239">
        <v>40</v>
      </c>
      <c r="I1085" s="240"/>
      <c r="J1085" s="235"/>
      <c r="K1085" s="235"/>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193</v>
      </c>
      <c r="AU1085" s="245" t="s">
        <v>86</v>
      </c>
      <c r="AV1085" s="13" t="s">
        <v>86</v>
      </c>
      <c r="AW1085" s="13" t="s">
        <v>37</v>
      </c>
      <c r="AX1085" s="13" t="s">
        <v>83</v>
      </c>
      <c r="AY1085" s="245" t="s">
        <v>182</v>
      </c>
    </row>
    <row r="1086" s="12" customFormat="1" ht="22.8" customHeight="1">
      <c r="A1086" s="12"/>
      <c r="B1086" s="200"/>
      <c r="C1086" s="201"/>
      <c r="D1086" s="202" t="s">
        <v>75</v>
      </c>
      <c r="E1086" s="214" t="s">
        <v>793</v>
      </c>
      <c r="F1086" s="214" t="s">
        <v>1615</v>
      </c>
      <c r="G1086" s="201"/>
      <c r="H1086" s="201"/>
      <c r="I1086" s="204"/>
      <c r="J1086" s="215">
        <f>BK1086</f>
        <v>0</v>
      </c>
      <c r="K1086" s="201"/>
      <c r="L1086" s="206"/>
      <c r="M1086" s="207"/>
      <c r="N1086" s="208"/>
      <c r="O1086" s="208"/>
      <c r="P1086" s="209">
        <f>SUM(P1087:P1102)</f>
        <v>0</v>
      </c>
      <c r="Q1086" s="208"/>
      <c r="R1086" s="209">
        <f>SUM(R1087:R1102)</f>
        <v>0</v>
      </c>
      <c r="S1086" s="208"/>
      <c r="T1086" s="210">
        <f>SUM(T1087:T1102)</f>
        <v>140.46430000000001</v>
      </c>
      <c r="U1086" s="12"/>
      <c r="V1086" s="12"/>
      <c r="W1086" s="12"/>
      <c r="X1086" s="12"/>
      <c r="Y1086" s="12"/>
      <c r="Z1086" s="12"/>
      <c r="AA1086" s="12"/>
      <c r="AB1086" s="12"/>
      <c r="AC1086" s="12"/>
      <c r="AD1086" s="12"/>
      <c r="AE1086" s="12"/>
      <c r="AR1086" s="211" t="s">
        <v>83</v>
      </c>
      <c r="AT1086" s="212" t="s">
        <v>75</v>
      </c>
      <c r="AU1086" s="212" t="s">
        <v>83</v>
      </c>
      <c r="AY1086" s="211" t="s">
        <v>182</v>
      </c>
      <c r="BK1086" s="213">
        <f>SUM(BK1087:BK1102)</f>
        <v>0</v>
      </c>
    </row>
    <row r="1087" s="2" customFormat="1" ht="24.15" customHeight="1">
      <c r="A1087" s="42"/>
      <c r="B1087" s="43"/>
      <c r="C1087" s="216" t="s">
        <v>1616</v>
      </c>
      <c r="D1087" s="216" t="s">
        <v>184</v>
      </c>
      <c r="E1087" s="217" t="s">
        <v>1617</v>
      </c>
      <c r="F1087" s="218" t="s">
        <v>1618</v>
      </c>
      <c r="G1087" s="219" t="s">
        <v>206</v>
      </c>
      <c r="H1087" s="220">
        <v>210.362</v>
      </c>
      <c r="I1087" s="221"/>
      <c r="J1087" s="222">
        <f>ROUND(I1087*H1087,2)</f>
        <v>0</v>
      </c>
      <c r="K1087" s="218" t="s">
        <v>188</v>
      </c>
      <c r="L1087" s="48"/>
      <c r="M1087" s="223" t="s">
        <v>19</v>
      </c>
      <c r="N1087" s="224" t="s">
        <v>47</v>
      </c>
      <c r="O1087" s="88"/>
      <c r="P1087" s="225">
        <f>O1087*H1087</f>
        <v>0</v>
      </c>
      <c r="Q1087" s="225">
        <v>0</v>
      </c>
      <c r="R1087" s="225">
        <f>Q1087*H1087</f>
        <v>0</v>
      </c>
      <c r="S1087" s="225">
        <v>0.65000000000000002</v>
      </c>
      <c r="T1087" s="226">
        <f>S1087*H1087</f>
        <v>136.7353</v>
      </c>
      <c r="U1087" s="42"/>
      <c r="V1087" s="42"/>
      <c r="W1087" s="42"/>
      <c r="X1087" s="42"/>
      <c r="Y1087" s="42"/>
      <c r="Z1087" s="42"/>
      <c r="AA1087" s="42"/>
      <c r="AB1087" s="42"/>
      <c r="AC1087" s="42"/>
      <c r="AD1087" s="42"/>
      <c r="AE1087" s="42"/>
      <c r="AR1087" s="227" t="s">
        <v>189</v>
      </c>
      <c r="AT1087" s="227" t="s">
        <v>184</v>
      </c>
      <c r="AU1087" s="227" t="s">
        <v>86</v>
      </c>
      <c r="AY1087" s="21" t="s">
        <v>182</v>
      </c>
      <c r="BE1087" s="228">
        <f>IF(N1087="základní",J1087,0)</f>
        <v>0</v>
      </c>
      <c r="BF1087" s="228">
        <f>IF(N1087="snížená",J1087,0)</f>
        <v>0</v>
      </c>
      <c r="BG1087" s="228">
        <f>IF(N1087="zákl. přenesená",J1087,0)</f>
        <v>0</v>
      </c>
      <c r="BH1087" s="228">
        <f>IF(N1087="sníž. přenesená",J1087,0)</f>
        <v>0</v>
      </c>
      <c r="BI1087" s="228">
        <f>IF(N1087="nulová",J1087,0)</f>
        <v>0</v>
      </c>
      <c r="BJ1087" s="21" t="s">
        <v>83</v>
      </c>
      <c r="BK1087" s="228">
        <f>ROUND(I1087*H1087,2)</f>
        <v>0</v>
      </c>
      <c r="BL1087" s="21" t="s">
        <v>189</v>
      </c>
      <c r="BM1087" s="227" t="s">
        <v>1619</v>
      </c>
    </row>
    <row r="1088" s="2" customFormat="1">
      <c r="A1088" s="42"/>
      <c r="B1088" s="43"/>
      <c r="C1088" s="44"/>
      <c r="D1088" s="229" t="s">
        <v>191</v>
      </c>
      <c r="E1088" s="44"/>
      <c r="F1088" s="230" t="s">
        <v>1620</v>
      </c>
      <c r="G1088" s="44"/>
      <c r="H1088" s="44"/>
      <c r="I1088" s="231"/>
      <c r="J1088" s="44"/>
      <c r="K1088" s="44"/>
      <c r="L1088" s="48"/>
      <c r="M1088" s="232"/>
      <c r="N1088" s="233"/>
      <c r="O1088" s="88"/>
      <c r="P1088" s="88"/>
      <c r="Q1088" s="88"/>
      <c r="R1088" s="88"/>
      <c r="S1088" s="88"/>
      <c r="T1088" s="89"/>
      <c r="U1088" s="42"/>
      <c r="V1088" s="42"/>
      <c r="W1088" s="42"/>
      <c r="X1088" s="42"/>
      <c r="Y1088" s="42"/>
      <c r="Z1088" s="42"/>
      <c r="AA1088" s="42"/>
      <c r="AB1088" s="42"/>
      <c r="AC1088" s="42"/>
      <c r="AD1088" s="42"/>
      <c r="AE1088" s="42"/>
      <c r="AT1088" s="21" t="s">
        <v>191</v>
      </c>
      <c r="AU1088" s="21" t="s">
        <v>86</v>
      </c>
    </row>
    <row r="1089" s="13" customFormat="1">
      <c r="A1089" s="13"/>
      <c r="B1089" s="234"/>
      <c r="C1089" s="235"/>
      <c r="D1089" s="236" t="s">
        <v>193</v>
      </c>
      <c r="E1089" s="237" t="s">
        <v>19</v>
      </c>
      <c r="F1089" s="238" t="s">
        <v>1621</v>
      </c>
      <c r="G1089" s="235"/>
      <c r="H1089" s="239">
        <v>126.477</v>
      </c>
      <c r="I1089" s="240"/>
      <c r="J1089" s="235"/>
      <c r="K1089" s="235"/>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193</v>
      </c>
      <c r="AU1089" s="245" t="s">
        <v>86</v>
      </c>
      <c r="AV1089" s="13" t="s">
        <v>86</v>
      </c>
      <c r="AW1089" s="13" t="s">
        <v>37</v>
      </c>
      <c r="AX1089" s="13" t="s">
        <v>76</v>
      </c>
      <c r="AY1089" s="245" t="s">
        <v>182</v>
      </c>
    </row>
    <row r="1090" s="13" customFormat="1">
      <c r="A1090" s="13"/>
      <c r="B1090" s="234"/>
      <c r="C1090" s="235"/>
      <c r="D1090" s="236" t="s">
        <v>193</v>
      </c>
      <c r="E1090" s="237" t="s">
        <v>19</v>
      </c>
      <c r="F1090" s="238" t="s">
        <v>1622</v>
      </c>
      <c r="G1090" s="235"/>
      <c r="H1090" s="239">
        <v>83.885000000000005</v>
      </c>
      <c r="I1090" s="240"/>
      <c r="J1090" s="235"/>
      <c r="K1090" s="235"/>
      <c r="L1090" s="241"/>
      <c r="M1090" s="242"/>
      <c r="N1090" s="243"/>
      <c r="O1090" s="243"/>
      <c r="P1090" s="243"/>
      <c r="Q1090" s="243"/>
      <c r="R1090" s="243"/>
      <c r="S1090" s="243"/>
      <c r="T1090" s="244"/>
      <c r="U1090" s="13"/>
      <c r="V1090" s="13"/>
      <c r="W1090" s="13"/>
      <c r="X1090" s="13"/>
      <c r="Y1090" s="13"/>
      <c r="Z1090" s="13"/>
      <c r="AA1090" s="13"/>
      <c r="AB1090" s="13"/>
      <c r="AC1090" s="13"/>
      <c r="AD1090" s="13"/>
      <c r="AE1090" s="13"/>
      <c r="AT1090" s="245" t="s">
        <v>193</v>
      </c>
      <c r="AU1090" s="245" t="s">
        <v>86</v>
      </c>
      <c r="AV1090" s="13" t="s">
        <v>86</v>
      </c>
      <c r="AW1090" s="13" t="s">
        <v>37</v>
      </c>
      <c r="AX1090" s="13" t="s">
        <v>76</v>
      </c>
      <c r="AY1090" s="245" t="s">
        <v>182</v>
      </c>
    </row>
    <row r="1091" s="15" customFormat="1">
      <c r="A1091" s="15"/>
      <c r="B1091" s="256"/>
      <c r="C1091" s="257"/>
      <c r="D1091" s="236" t="s">
        <v>193</v>
      </c>
      <c r="E1091" s="258" t="s">
        <v>19</v>
      </c>
      <c r="F1091" s="259" t="s">
        <v>202</v>
      </c>
      <c r="G1091" s="257"/>
      <c r="H1091" s="260">
        <v>210.362</v>
      </c>
      <c r="I1091" s="261"/>
      <c r="J1091" s="257"/>
      <c r="K1091" s="257"/>
      <c r="L1091" s="262"/>
      <c r="M1091" s="263"/>
      <c r="N1091" s="264"/>
      <c r="O1091" s="264"/>
      <c r="P1091" s="264"/>
      <c r="Q1091" s="264"/>
      <c r="R1091" s="264"/>
      <c r="S1091" s="264"/>
      <c r="T1091" s="265"/>
      <c r="U1091" s="15"/>
      <c r="V1091" s="15"/>
      <c r="W1091" s="15"/>
      <c r="X1091" s="15"/>
      <c r="Y1091" s="15"/>
      <c r="Z1091" s="15"/>
      <c r="AA1091" s="15"/>
      <c r="AB1091" s="15"/>
      <c r="AC1091" s="15"/>
      <c r="AD1091" s="15"/>
      <c r="AE1091" s="15"/>
      <c r="AT1091" s="266" t="s">
        <v>193</v>
      </c>
      <c r="AU1091" s="266" t="s">
        <v>86</v>
      </c>
      <c r="AV1091" s="15" t="s">
        <v>189</v>
      </c>
      <c r="AW1091" s="15" t="s">
        <v>37</v>
      </c>
      <c r="AX1091" s="15" t="s">
        <v>83</v>
      </c>
      <c r="AY1091" s="266" t="s">
        <v>182</v>
      </c>
    </row>
    <row r="1092" s="14" customFormat="1">
      <c r="A1092" s="14"/>
      <c r="B1092" s="246"/>
      <c r="C1092" s="247"/>
      <c r="D1092" s="236" t="s">
        <v>193</v>
      </c>
      <c r="E1092" s="248" t="s">
        <v>19</v>
      </c>
      <c r="F1092" s="249" t="s">
        <v>1403</v>
      </c>
      <c r="G1092" s="247"/>
      <c r="H1092" s="248" t="s">
        <v>19</v>
      </c>
      <c r="I1092" s="250"/>
      <c r="J1092" s="247"/>
      <c r="K1092" s="247"/>
      <c r="L1092" s="251"/>
      <c r="M1092" s="252"/>
      <c r="N1092" s="253"/>
      <c r="O1092" s="253"/>
      <c r="P1092" s="253"/>
      <c r="Q1092" s="253"/>
      <c r="R1092" s="253"/>
      <c r="S1092" s="253"/>
      <c r="T1092" s="254"/>
      <c r="U1092" s="14"/>
      <c r="V1092" s="14"/>
      <c r="W1092" s="14"/>
      <c r="X1092" s="14"/>
      <c r="Y1092" s="14"/>
      <c r="Z1092" s="14"/>
      <c r="AA1092" s="14"/>
      <c r="AB1092" s="14"/>
      <c r="AC1092" s="14"/>
      <c r="AD1092" s="14"/>
      <c r="AE1092" s="14"/>
      <c r="AT1092" s="255" t="s">
        <v>193</v>
      </c>
      <c r="AU1092" s="255" t="s">
        <v>86</v>
      </c>
      <c r="AV1092" s="14" t="s">
        <v>83</v>
      </c>
      <c r="AW1092" s="14" t="s">
        <v>37</v>
      </c>
      <c r="AX1092" s="14" t="s">
        <v>76</v>
      </c>
      <c r="AY1092" s="255" t="s">
        <v>182</v>
      </c>
    </row>
    <row r="1093" s="13" customFormat="1">
      <c r="A1093" s="13"/>
      <c r="B1093" s="234"/>
      <c r="C1093" s="235"/>
      <c r="D1093" s="236" t="s">
        <v>193</v>
      </c>
      <c r="E1093" s="237" t="s">
        <v>19</v>
      </c>
      <c r="F1093" s="238" t="s">
        <v>1623</v>
      </c>
      <c r="G1093" s="235"/>
      <c r="H1093" s="239">
        <v>37.171999999999997</v>
      </c>
      <c r="I1093" s="240"/>
      <c r="J1093" s="235"/>
      <c r="K1093" s="235"/>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193</v>
      </c>
      <c r="AU1093" s="245" t="s">
        <v>86</v>
      </c>
      <c r="AV1093" s="13" t="s">
        <v>86</v>
      </c>
      <c r="AW1093" s="13" t="s">
        <v>37</v>
      </c>
      <c r="AX1093" s="13" t="s">
        <v>76</v>
      </c>
      <c r="AY1093" s="245" t="s">
        <v>182</v>
      </c>
    </row>
    <row r="1094" s="13" customFormat="1">
      <c r="A1094" s="13"/>
      <c r="B1094" s="234"/>
      <c r="C1094" s="235"/>
      <c r="D1094" s="236" t="s">
        <v>193</v>
      </c>
      <c r="E1094" s="237" t="s">
        <v>19</v>
      </c>
      <c r="F1094" s="238" t="s">
        <v>1624</v>
      </c>
      <c r="G1094" s="235"/>
      <c r="H1094" s="239">
        <v>9.4860000000000007</v>
      </c>
      <c r="I1094" s="240"/>
      <c r="J1094" s="235"/>
      <c r="K1094" s="235"/>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193</v>
      </c>
      <c r="AU1094" s="245" t="s">
        <v>86</v>
      </c>
      <c r="AV1094" s="13" t="s">
        <v>86</v>
      </c>
      <c r="AW1094" s="13" t="s">
        <v>37</v>
      </c>
      <c r="AX1094" s="13" t="s">
        <v>76</v>
      </c>
      <c r="AY1094" s="245" t="s">
        <v>182</v>
      </c>
    </row>
    <row r="1095" s="13" customFormat="1">
      <c r="A1095" s="13"/>
      <c r="B1095" s="234"/>
      <c r="C1095" s="235"/>
      <c r="D1095" s="236" t="s">
        <v>193</v>
      </c>
      <c r="E1095" s="237" t="s">
        <v>19</v>
      </c>
      <c r="F1095" s="238" t="s">
        <v>1625</v>
      </c>
      <c r="G1095" s="235"/>
      <c r="H1095" s="239">
        <v>-3.1589999999999998</v>
      </c>
      <c r="I1095" s="240"/>
      <c r="J1095" s="235"/>
      <c r="K1095" s="235"/>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193</v>
      </c>
      <c r="AU1095" s="245" t="s">
        <v>86</v>
      </c>
      <c r="AV1095" s="13" t="s">
        <v>86</v>
      </c>
      <c r="AW1095" s="13" t="s">
        <v>37</v>
      </c>
      <c r="AX1095" s="13" t="s">
        <v>76</v>
      </c>
      <c r="AY1095" s="245" t="s">
        <v>182</v>
      </c>
    </row>
    <row r="1096" s="13" customFormat="1">
      <c r="A1096" s="13"/>
      <c r="B1096" s="234"/>
      <c r="C1096" s="235"/>
      <c r="D1096" s="236" t="s">
        <v>193</v>
      </c>
      <c r="E1096" s="237" t="s">
        <v>19</v>
      </c>
      <c r="F1096" s="238" t="s">
        <v>1626</v>
      </c>
      <c r="G1096" s="235"/>
      <c r="H1096" s="239">
        <v>30.704999999999998</v>
      </c>
      <c r="I1096" s="240"/>
      <c r="J1096" s="235"/>
      <c r="K1096" s="235"/>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193</v>
      </c>
      <c r="AU1096" s="245" t="s">
        <v>86</v>
      </c>
      <c r="AV1096" s="13" t="s">
        <v>86</v>
      </c>
      <c r="AW1096" s="13" t="s">
        <v>37</v>
      </c>
      <c r="AX1096" s="13" t="s">
        <v>76</v>
      </c>
      <c r="AY1096" s="245" t="s">
        <v>182</v>
      </c>
    </row>
    <row r="1097" s="13" customFormat="1">
      <c r="A1097" s="13"/>
      <c r="B1097" s="234"/>
      <c r="C1097" s="235"/>
      <c r="D1097" s="236" t="s">
        <v>193</v>
      </c>
      <c r="E1097" s="237" t="s">
        <v>19</v>
      </c>
      <c r="F1097" s="238" t="s">
        <v>1627</v>
      </c>
      <c r="G1097" s="235"/>
      <c r="H1097" s="239">
        <v>-0.68500000000000005</v>
      </c>
      <c r="I1097" s="240"/>
      <c r="J1097" s="235"/>
      <c r="K1097" s="235"/>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193</v>
      </c>
      <c r="AU1097" s="245" t="s">
        <v>86</v>
      </c>
      <c r="AV1097" s="13" t="s">
        <v>86</v>
      </c>
      <c r="AW1097" s="13" t="s">
        <v>37</v>
      </c>
      <c r="AX1097" s="13" t="s">
        <v>76</v>
      </c>
      <c r="AY1097" s="245" t="s">
        <v>182</v>
      </c>
    </row>
    <row r="1098" s="16" customFormat="1">
      <c r="A1098" s="16"/>
      <c r="B1098" s="277"/>
      <c r="C1098" s="278"/>
      <c r="D1098" s="236" t="s">
        <v>193</v>
      </c>
      <c r="E1098" s="279" t="s">
        <v>19</v>
      </c>
      <c r="F1098" s="280" t="s">
        <v>472</v>
      </c>
      <c r="G1098" s="278"/>
      <c r="H1098" s="281">
        <v>73.519000000000005</v>
      </c>
      <c r="I1098" s="282"/>
      <c r="J1098" s="278"/>
      <c r="K1098" s="278"/>
      <c r="L1098" s="283"/>
      <c r="M1098" s="284"/>
      <c r="N1098" s="285"/>
      <c r="O1098" s="285"/>
      <c r="P1098" s="285"/>
      <c r="Q1098" s="285"/>
      <c r="R1098" s="285"/>
      <c r="S1098" s="285"/>
      <c r="T1098" s="286"/>
      <c r="U1098" s="16"/>
      <c r="V1098" s="16"/>
      <c r="W1098" s="16"/>
      <c r="X1098" s="16"/>
      <c r="Y1098" s="16"/>
      <c r="Z1098" s="16"/>
      <c r="AA1098" s="16"/>
      <c r="AB1098" s="16"/>
      <c r="AC1098" s="16"/>
      <c r="AD1098" s="16"/>
      <c r="AE1098" s="16"/>
      <c r="AT1098" s="287" t="s">
        <v>193</v>
      </c>
      <c r="AU1098" s="287" t="s">
        <v>86</v>
      </c>
      <c r="AV1098" s="16" t="s">
        <v>203</v>
      </c>
      <c r="AW1098" s="16" t="s">
        <v>37</v>
      </c>
      <c r="AX1098" s="16" t="s">
        <v>76</v>
      </c>
      <c r="AY1098" s="287" t="s">
        <v>182</v>
      </c>
    </row>
    <row r="1099" s="13" customFormat="1">
      <c r="A1099" s="13"/>
      <c r="B1099" s="234"/>
      <c r="C1099" s="235"/>
      <c r="D1099" s="236" t="s">
        <v>193</v>
      </c>
      <c r="E1099" s="237" t="s">
        <v>19</v>
      </c>
      <c r="F1099" s="238" t="s">
        <v>1628</v>
      </c>
      <c r="G1099" s="235"/>
      <c r="H1099" s="239">
        <v>34.948999999999998</v>
      </c>
      <c r="I1099" s="240"/>
      <c r="J1099" s="235"/>
      <c r="K1099" s="235"/>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193</v>
      </c>
      <c r="AU1099" s="245" t="s">
        <v>86</v>
      </c>
      <c r="AV1099" s="13" t="s">
        <v>86</v>
      </c>
      <c r="AW1099" s="13" t="s">
        <v>37</v>
      </c>
      <c r="AX1099" s="13" t="s">
        <v>76</v>
      </c>
      <c r="AY1099" s="245" t="s">
        <v>182</v>
      </c>
    </row>
    <row r="1100" s="2" customFormat="1" ht="16.5" customHeight="1">
      <c r="A1100" s="42"/>
      <c r="B1100" s="43"/>
      <c r="C1100" s="216" t="s">
        <v>1629</v>
      </c>
      <c r="D1100" s="216" t="s">
        <v>184</v>
      </c>
      <c r="E1100" s="217" t="s">
        <v>1630</v>
      </c>
      <c r="F1100" s="218" t="s">
        <v>1631</v>
      </c>
      <c r="G1100" s="219" t="s">
        <v>206</v>
      </c>
      <c r="H1100" s="220">
        <v>1.6950000000000001</v>
      </c>
      <c r="I1100" s="221"/>
      <c r="J1100" s="222">
        <f>ROUND(I1100*H1100,2)</f>
        <v>0</v>
      </c>
      <c r="K1100" s="218" t="s">
        <v>188</v>
      </c>
      <c r="L1100" s="48"/>
      <c r="M1100" s="223" t="s">
        <v>19</v>
      </c>
      <c r="N1100" s="224" t="s">
        <v>47</v>
      </c>
      <c r="O1100" s="88"/>
      <c r="P1100" s="225">
        <f>O1100*H1100</f>
        <v>0</v>
      </c>
      <c r="Q1100" s="225">
        <v>0</v>
      </c>
      <c r="R1100" s="225">
        <f>Q1100*H1100</f>
        <v>0</v>
      </c>
      <c r="S1100" s="225">
        <v>2.2000000000000002</v>
      </c>
      <c r="T1100" s="226">
        <f>S1100*H1100</f>
        <v>3.7290000000000005</v>
      </c>
      <c r="U1100" s="42"/>
      <c r="V1100" s="42"/>
      <c r="W1100" s="42"/>
      <c r="X1100" s="42"/>
      <c r="Y1100" s="42"/>
      <c r="Z1100" s="42"/>
      <c r="AA1100" s="42"/>
      <c r="AB1100" s="42"/>
      <c r="AC1100" s="42"/>
      <c r="AD1100" s="42"/>
      <c r="AE1100" s="42"/>
      <c r="AR1100" s="227" t="s">
        <v>189</v>
      </c>
      <c r="AT1100" s="227" t="s">
        <v>184</v>
      </c>
      <c r="AU1100" s="227" t="s">
        <v>86</v>
      </c>
      <c r="AY1100" s="21" t="s">
        <v>182</v>
      </c>
      <c r="BE1100" s="228">
        <f>IF(N1100="základní",J1100,0)</f>
        <v>0</v>
      </c>
      <c r="BF1100" s="228">
        <f>IF(N1100="snížená",J1100,0)</f>
        <v>0</v>
      </c>
      <c r="BG1100" s="228">
        <f>IF(N1100="zákl. přenesená",J1100,0)</f>
        <v>0</v>
      </c>
      <c r="BH1100" s="228">
        <f>IF(N1100="sníž. přenesená",J1100,0)</f>
        <v>0</v>
      </c>
      <c r="BI1100" s="228">
        <f>IF(N1100="nulová",J1100,0)</f>
        <v>0</v>
      </c>
      <c r="BJ1100" s="21" t="s">
        <v>83</v>
      </c>
      <c r="BK1100" s="228">
        <f>ROUND(I1100*H1100,2)</f>
        <v>0</v>
      </c>
      <c r="BL1100" s="21" t="s">
        <v>189</v>
      </c>
      <c r="BM1100" s="227" t="s">
        <v>1632</v>
      </c>
    </row>
    <row r="1101" s="2" customFormat="1">
      <c r="A1101" s="42"/>
      <c r="B1101" s="43"/>
      <c r="C1101" s="44"/>
      <c r="D1101" s="229" t="s">
        <v>191</v>
      </c>
      <c r="E1101" s="44"/>
      <c r="F1101" s="230" t="s">
        <v>1633</v>
      </c>
      <c r="G1101" s="44"/>
      <c r="H1101" s="44"/>
      <c r="I1101" s="231"/>
      <c r="J1101" s="44"/>
      <c r="K1101" s="44"/>
      <c r="L1101" s="48"/>
      <c r="M1101" s="232"/>
      <c r="N1101" s="233"/>
      <c r="O1101" s="88"/>
      <c r="P1101" s="88"/>
      <c r="Q1101" s="88"/>
      <c r="R1101" s="88"/>
      <c r="S1101" s="88"/>
      <c r="T1101" s="89"/>
      <c r="U1101" s="42"/>
      <c r="V1101" s="42"/>
      <c r="W1101" s="42"/>
      <c r="X1101" s="42"/>
      <c r="Y1101" s="42"/>
      <c r="Z1101" s="42"/>
      <c r="AA1101" s="42"/>
      <c r="AB1101" s="42"/>
      <c r="AC1101" s="42"/>
      <c r="AD1101" s="42"/>
      <c r="AE1101" s="42"/>
      <c r="AT1101" s="21" t="s">
        <v>191</v>
      </c>
      <c r="AU1101" s="21" t="s">
        <v>86</v>
      </c>
    </row>
    <row r="1102" s="13" customFormat="1">
      <c r="A1102" s="13"/>
      <c r="B1102" s="234"/>
      <c r="C1102" s="235"/>
      <c r="D1102" s="236" t="s">
        <v>193</v>
      </c>
      <c r="E1102" s="237" t="s">
        <v>19</v>
      </c>
      <c r="F1102" s="238" t="s">
        <v>1634</v>
      </c>
      <c r="G1102" s="235"/>
      <c r="H1102" s="239">
        <v>1.6950000000000001</v>
      </c>
      <c r="I1102" s="240"/>
      <c r="J1102" s="235"/>
      <c r="K1102" s="235"/>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193</v>
      </c>
      <c r="AU1102" s="245" t="s">
        <v>86</v>
      </c>
      <c r="AV1102" s="13" t="s">
        <v>86</v>
      </c>
      <c r="AW1102" s="13" t="s">
        <v>37</v>
      </c>
      <c r="AX1102" s="13" t="s">
        <v>83</v>
      </c>
      <c r="AY1102" s="245" t="s">
        <v>182</v>
      </c>
    </row>
    <row r="1103" s="12" customFormat="1" ht="22.8" customHeight="1">
      <c r="A1103" s="12"/>
      <c r="B1103" s="200"/>
      <c r="C1103" s="201"/>
      <c r="D1103" s="202" t="s">
        <v>75</v>
      </c>
      <c r="E1103" s="214" t="s">
        <v>1635</v>
      </c>
      <c r="F1103" s="214" t="s">
        <v>1636</v>
      </c>
      <c r="G1103" s="201"/>
      <c r="H1103" s="201"/>
      <c r="I1103" s="204"/>
      <c r="J1103" s="215">
        <f>BK1103</f>
        <v>0</v>
      </c>
      <c r="K1103" s="201"/>
      <c r="L1103" s="206"/>
      <c r="M1103" s="207"/>
      <c r="N1103" s="208"/>
      <c r="O1103" s="208"/>
      <c r="P1103" s="209">
        <f>SUM(P1104:P1127)</f>
        <v>0</v>
      </c>
      <c r="Q1103" s="208"/>
      <c r="R1103" s="209">
        <f>SUM(R1104:R1127)</f>
        <v>0</v>
      </c>
      <c r="S1103" s="208"/>
      <c r="T1103" s="210">
        <f>SUM(T1104:T1127)</f>
        <v>0</v>
      </c>
      <c r="U1103" s="12"/>
      <c r="V1103" s="12"/>
      <c r="W1103" s="12"/>
      <c r="X1103" s="12"/>
      <c r="Y1103" s="12"/>
      <c r="Z1103" s="12"/>
      <c r="AA1103" s="12"/>
      <c r="AB1103" s="12"/>
      <c r="AC1103" s="12"/>
      <c r="AD1103" s="12"/>
      <c r="AE1103" s="12"/>
      <c r="AR1103" s="211" t="s">
        <v>83</v>
      </c>
      <c r="AT1103" s="212" t="s">
        <v>75</v>
      </c>
      <c r="AU1103" s="212" t="s">
        <v>83</v>
      </c>
      <c r="AY1103" s="211" t="s">
        <v>182</v>
      </c>
      <c r="BK1103" s="213">
        <f>SUM(BK1104:BK1127)</f>
        <v>0</v>
      </c>
    </row>
    <row r="1104" s="2" customFormat="1" ht="16.5" customHeight="1">
      <c r="A1104" s="42"/>
      <c r="B1104" s="43"/>
      <c r="C1104" s="216" t="s">
        <v>1637</v>
      </c>
      <c r="D1104" s="216" t="s">
        <v>184</v>
      </c>
      <c r="E1104" s="217" t="s">
        <v>1638</v>
      </c>
      <c r="F1104" s="218" t="s">
        <v>1639</v>
      </c>
      <c r="G1104" s="219" t="s">
        <v>610</v>
      </c>
      <c r="H1104" s="220">
        <v>390.089</v>
      </c>
      <c r="I1104" s="221"/>
      <c r="J1104" s="222">
        <f>ROUND(I1104*H1104,2)</f>
        <v>0</v>
      </c>
      <c r="K1104" s="218" t="s">
        <v>188</v>
      </c>
      <c r="L1104" s="48"/>
      <c r="M1104" s="223" t="s">
        <v>19</v>
      </c>
      <c r="N1104" s="224" t="s">
        <v>47</v>
      </c>
      <c r="O1104" s="88"/>
      <c r="P1104" s="225">
        <f>O1104*H1104</f>
        <v>0</v>
      </c>
      <c r="Q1104" s="225">
        <v>0</v>
      </c>
      <c r="R1104" s="225">
        <f>Q1104*H1104</f>
        <v>0</v>
      </c>
      <c r="S1104" s="225">
        <v>0</v>
      </c>
      <c r="T1104" s="226">
        <f>S1104*H1104</f>
        <v>0</v>
      </c>
      <c r="U1104" s="42"/>
      <c r="V1104" s="42"/>
      <c r="W1104" s="42"/>
      <c r="X1104" s="42"/>
      <c r="Y1104" s="42"/>
      <c r="Z1104" s="42"/>
      <c r="AA1104" s="42"/>
      <c r="AB1104" s="42"/>
      <c r="AC1104" s="42"/>
      <c r="AD1104" s="42"/>
      <c r="AE1104" s="42"/>
      <c r="AR1104" s="227" t="s">
        <v>189</v>
      </c>
      <c r="AT1104" s="227" t="s">
        <v>184</v>
      </c>
      <c r="AU1104" s="227" t="s">
        <v>86</v>
      </c>
      <c r="AY1104" s="21" t="s">
        <v>182</v>
      </c>
      <c r="BE1104" s="228">
        <f>IF(N1104="základní",J1104,0)</f>
        <v>0</v>
      </c>
      <c r="BF1104" s="228">
        <f>IF(N1104="snížená",J1104,0)</f>
        <v>0</v>
      </c>
      <c r="BG1104" s="228">
        <f>IF(N1104="zákl. přenesená",J1104,0)</f>
        <v>0</v>
      </c>
      <c r="BH1104" s="228">
        <f>IF(N1104="sníž. přenesená",J1104,0)</f>
        <v>0</v>
      </c>
      <c r="BI1104" s="228">
        <f>IF(N1104="nulová",J1104,0)</f>
        <v>0</v>
      </c>
      <c r="BJ1104" s="21" t="s">
        <v>83</v>
      </c>
      <c r="BK1104" s="228">
        <f>ROUND(I1104*H1104,2)</f>
        <v>0</v>
      </c>
      <c r="BL1104" s="21" t="s">
        <v>189</v>
      </c>
      <c r="BM1104" s="227" t="s">
        <v>1640</v>
      </c>
    </row>
    <row r="1105" s="2" customFormat="1">
      <c r="A1105" s="42"/>
      <c r="B1105" s="43"/>
      <c r="C1105" s="44"/>
      <c r="D1105" s="229" t="s">
        <v>191</v>
      </c>
      <c r="E1105" s="44"/>
      <c r="F1105" s="230" t="s">
        <v>1641</v>
      </c>
      <c r="G1105" s="44"/>
      <c r="H1105" s="44"/>
      <c r="I1105" s="231"/>
      <c r="J1105" s="44"/>
      <c r="K1105" s="44"/>
      <c r="L1105" s="48"/>
      <c r="M1105" s="232"/>
      <c r="N1105" s="233"/>
      <c r="O1105" s="88"/>
      <c r="P1105" s="88"/>
      <c r="Q1105" s="88"/>
      <c r="R1105" s="88"/>
      <c r="S1105" s="88"/>
      <c r="T1105" s="89"/>
      <c r="U1105" s="42"/>
      <c r="V1105" s="42"/>
      <c r="W1105" s="42"/>
      <c r="X1105" s="42"/>
      <c r="Y1105" s="42"/>
      <c r="Z1105" s="42"/>
      <c r="AA1105" s="42"/>
      <c r="AB1105" s="42"/>
      <c r="AC1105" s="42"/>
      <c r="AD1105" s="42"/>
      <c r="AE1105" s="42"/>
      <c r="AT1105" s="21" t="s">
        <v>191</v>
      </c>
      <c r="AU1105" s="21" t="s">
        <v>86</v>
      </c>
    </row>
    <row r="1106" s="13" customFormat="1">
      <c r="A1106" s="13"/>
      <c r="B1106" s="234"/>
      <c r="C1106" s="235"/>
      <c r="D1106" s="236" t="s">
        <v>193</v>
      </c>
      <c r="E1106" s="237" t="s">
        <v>19</v>
      </c>
      <c r="F1106" s="238" t="s">
        <v>1642</v>
      </c>
      <c r="G1106" s="235"/>
      <c r="H1106" s="239">
        <v>390.089</v>
      </c>
      <c r="I1106" s="240"/>
      <c r="J1106" s="235"/>
      <c r="K1106" s="235"/>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193</v>
      </c>
      <c r="AU1106" s="245" t="s">
        <v>86</v>
      </c>
      <c r="AV1106" s="13" t="s">
        <v>86</v>
      </c>
      <c r="AW1106" s="13" t="s">
        <v>37</v>
      </c>
      <c r="AX1106" s="13" t="s">
        <v>83</v>
      </c>
      <c r="AY1106" s="245" t="s">
        <v>182</v>
      </c>
    </row>
    <row r="1107" s="2" customFormat="1" ht="16.5" customHeight="1">
      <c r="A1107" s="42"/>
      <c r="B1107" s="43"/>
      <c r="C1107" s="216" t="s">
        <v>1643</v>
      </c>
      <c r="D1107" s="216" t="s">
        <v>184</v>
      </c>
      <c r="E1107" s="217" t="s">
        <v>1644</v>
      </c>
      <c r="F1107" s="218" t="s">
        <v>1645</v>
      </c>
      <c r="G1107" s="219" t="s">
        <v>610</v>
      </c>
      <c r="H1107" s="220">
        <v>97.522000000000006</v>
      </c>
      <c r="I1107" s="221"/>
      <c r="J1107" s="222">
        <f>ROUND(I1107*H1107,2)</f>
        <v>0</v>
      </c>
      <c r="K1107" s="218" t="s">
        <v>188</v>
      </c>
      <c r="L1107" s="48"/>
      <c r="M1107" s="223" t="s">
        <v>19</v>
      </c>
      <c r="N1107" s="224" t="s">
        <v>47</v>
      </c>
      <c r="O1107" s="88"/>
      <c r="P1107" s="225">
        <f>O1107*H1107</f>
        <v>0</v>
      </c>
      <c r="Q1107" s="225">
        <v>0</v>
      </c>
      <c r="R1107" s="225">
        <f>Q1107*H1107</f>
        <v>0</v>
      </c>
      <c r="S1107" s="225">
        <v>0</v>
      </c>
      <c r="T1107" s="226">
        <f>S1107*H1107</f>
        <v>0</v>
      </c>
      <c r="U1107" s="42"/>
      <c r="V1107" s="42"/>
      <c r="W1107" s="42"/>
      <c r="X1107" s="42"/>
      <c r="Y1107" s="42"/>
      <c r="Z1107" s="42"/>
      <c r="AA1107" s="42"/>
      <c r="AB1107" s="42"/>
      <c r="AC1107" s="42"/>
      <c r="AD1107" s="42"/>
      <c r="AE1107" s="42"/>
      <c r="AR1107" s="227" t="s">
        <v>189</v>
      </c>
      <c r="AT1107" s="227" t="s">
        <v>184</v>
      </c>
      <c r="AU1107" s="227" t="s">
        <v>86</v>
      </c>
      <c r="AY1107" s="21" t="s">
        <v>182</v>
      </c>
      <c r="BE1107" s="228">
        <f>IF(N1107="základní",J1107,0)</f>
        <v>0</v>
      </c>
      <c r="BF1107" s="228">
        <f>IF(N1107="snížená",J1107,0)</f>
        <v>0</v>
      </c>
      <c r="BG1107" s="228">
        <f>IF(N1107="zákl. přenesená",J1107,0)</f>
        <v>0</v>
      </c>
      <c r="BH1107" s="228">
        <f>IF(N1107="sníž. přenesená",J1107,0)</f>
        <v>0</v>
      </c>
      <c r="BI1107" s="228">
        <f>IF(N1107="nulová",J1107,0)</f>
        <v>0</v>
      </c>
      <c r="BJ1107" s="21" t="s">
        <v>83</v>
      </c>
      <c r="BK1107" s="228">
        <f>ROUND(I1107*H1107,2)</f>
        <v>0</v>
      </c>
      <c r="BL1107" s="21" t="s">
        <v>189</v>
      </c>
      <c r="BM1107" s="227" t="s">
        <v>1646</v>
      </c>
    </row>
    <row r="1108" s="2" customFormat="1">
      <c r="A1108" s="42"/>
      <c r="B1108" s="43"/>
      <c r="C1108" s="44"/>
      <c r="D1108" s="229" t="s">
        <v>191</v>
      </c>
      <c r="E1108" s="44"/>
      <c r="F1108" s="230" t="s">
        <v>1647</v>
      </c>
      <c r="G1108" s="44"/>
      <c r="H1108" s="44"/>
      <c r="I1108" s="231"/>
      <c r="J1108" s="44"/>
      <c r="K1108" s="44"/>
      <c r="L1108" s="48"/>
      <c r="M1108" s="232"/>
      <c r="N1108" s="233"/>
      <c r="O1108" s="88"/>
      <c r="P1108" s="88"/>
      <c r="Q1108" s="88"/>
      <c r="R1108" s="88"/>
      <c r="S1108" s="88"/>
      <c r="T1108" s="89"/>
      <c r="U1108" s="42"/>
      <c r="V1108" s="42"/>
      <c r="W1108" s="42"/>
      <c r="X1108" s="42"/>
      <c r="Y1108" s="42"/>
      <c r="Z1108" s="42"/>
      <c r="AA1108" s="42"/>
      <c r="AB1108" s="42"/>
      <c r="AC1108" s="42"/>
      <c r="AD1108" s="42"/>
      <c r="AE1108" s="42"/>
      <c r="AT1108" s="21" t="s">
        <v>191</v>
      </c>
      <c r="AU1108" s="21" t="s">
        <v>86</v>
      </c>
    </row>
    <row r="1109" s="13" customFormat="1">
      <c r="A1109" s="13"/>
      <c r="B1109" s="234"/>
      <c r="C1109" s="235"/>
      <c r="D1109" s="236" t="s">
        <v>193</v>
      </c>
      <c r="E1109" s="237" t="s">
        <v>19</v>
      </c>
      <c r="F1109" s="238" t="s">
        <v>1648</v>
      </c>
      <c r="G1109" s="235"/>
      <c r="H1109" s="239">
        <v>97.522000000000006</v>
      </c>
      <c r="I1109" s="240"/>
      <c r="J1109" s="235"/>
      <c r="K1109" s="235"/>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193</v>
      </c>
      <c r="AU1109" s="245" t="s">
        <v>86</v>
      </c>
      <c r="AV1109" s="13" t="s">
        <v>86</v>
      </c>
      <c r="AW1109" s="13" t="s">
        <v>37</v>
      </c>
      <c r="AX1109" s="13" t="s">
        <v>83</v>
      </c>
      <c r="AY1109" s="245" t="s">
        <v>182</v>
      </c>
    </row>
    <row r="1110" s="2" customFormat="1" ht="24.15" customHeight="1">
      <c r="A1110" s="42"/>
      <c r="B1110" s="43"/>
      <c r="C1110" s="216" t="s">
        <v>1649</v>
      </c>
      <c r="D1110" s="216" t="s">
        <v>184</v>
      </c>
      <c r="E1110" s="217" t="s">
        <v>1650</v>
      </c>
      <c r="F1110" s="218" t="s">
        <v>1651</v>
      </c>
      <c r="G1110" s="219" t="s">
        <v>610</v>
      </c>
      <c r="H1110" s="220">
        <v>487.61099999999999</v>
      </c>
      <c r="I1110" s="221"/>
      <c r="J1110" s="222">
        <f>ROUND(I1110*H1110,2)</f>
        <v>0</v>
      </c>
      <c r="K1110" s="218" t="s">
        <v>188</v>
      </c>
      <c r="L1110" s="48"/>
      <c r="M1110" s="223" t="s">
        <v>19</v>
      </c>
      <c r="N1110" s="224" t="s">
        <v>47</v>
      </c>
      <c r="O1110" s="88"/>
      <c r="P1110" s="225">
        <f>O1110*H1110</f>
        <v>0</v>
      </c>
      <c r="Q1110" s="225">
        <v>0</v>
      </c>
      <c r="R1110" s="225">
        <f>Q1110*H1110</f>
        <v>0</v>
      </c>
      <c r="S1110" s="225">
        <v>0</v>
      </c>
      <c r="T1110" s="226">
        <f>S1110*H1110</f>
        <v>0</v>
      </c>
      <c r="U1110" s="42"/>
      <c r="V1110" s="42"/>
      <c r="W1110" s="42"/>
      <c r="X1110" s="42"/>
      <c r="Y1110" s="42"/>
      <c r="Z1110" s="42"/>
      <c r="AA1110" s="42"/>
      <c r="AB1110" s="42"/>
      <c r="AC1110" s="42"/>
      <c r="AD1110" s="42"/>
      <c r="AE1110" s="42"/>
      <c r="AR1110" s="227" t="s">
        <v>189</v>
      </c>
      <c r="AT1110" s="227" t="s">
        <v>184</v>
      </c>
      <c r="AU1110" s="227" t="s">
        <v>86</v>
      </c>
      <c r="AY1110" s="21" t="s">
        <v>182</v>
      </c>
      <c r="BE1110" s="228">
        <f>IF(N1110="základní",J1110,0)</f>
        <v>0</v>
      </c>
      <c r="BF1110" s="228">
        <f>IF(N1110="snížená",J1110,0)</f>
        <v>0</v>
      </c>
      <c r="BG1110" s="228">
        <f>IF(N1110="zákl. přenesená",J1110,0)</f>
        <v>0</v>
      </c>
      <c r="BH1110" s="228">
        <f>IF(N1110="sníž. přenesená",J1110,0)</f>
        <v>0</v>
      </c>
      <c r="BI1110" s="228">
        <f>IF(N1110="nulová",J1110,0)</f>
        <v>0</v>
      </c>
      <c r="BJ1110" s="21" t="s">
        <v>83</v>
      </c>
      <c r="BK1110" s="228">
        <f>ROUND(I1110*H1110,2)</f>
        <v>0</v>
      </c>
      <c r="BL1110" s="21" t="s">
        <v>189</v>
      </c>
      <c r="BM1110" s="227" t="s">
        <v>1652</v>
      </c>
    </row>
    <row r="1111" s="2" customFormat="1">
      <c r="A1111" s="42"/>
      <c r="B1111" s="43"/>
      <c r="C1111" s="44"/>
      <c r="D1111" s="229" t="s">
        <v>191</v>
      </c>
      <c r="E1111" s="44"/>
      <c r="F1111" s="230" t="s">
        <v>1653</v>
      </c>
      <c r="G1111" s="44"/>
      <c r="H1111" s="44"/>
      <c r="I1111" s="231"/>
      <c r="J1111" s="44"/>
      <c r="K1111" s="44"/>
      <c r="L1111" s="48"/>
      <c r="M1111" s="232"/>
      <c r="N1111" s="233"/>
      <c r="O1111" s="88"/>
      <c r="P1111" s="88"/>
      <c r="Q1111" s="88"/>
      <c r="R1111" s="88"/>
      <c r="S1111" s="88"/>
      <c r="T1111" s="89"/>
      <c r="U1111" s="42"/>
      <c r="V1111" s="42"/>
      <c r="W1111" s="42"/>
      <c r="X1111" s="42"/>
      <c r="Y1111" s="42"/>
      <c r="Z1111" s="42"/>
      <c r="AA1111" s="42"/>
      <c r="AB1111" s="42"/>
      <c r="AC1111" s="42"/>
      <c r="AD1111" s="42"/>
      <c r="AE1111" s="42"/>
      <c r="AT1111" s="21" t="s">
        <v>191</v>
      </c>
      <c r="AU1111" s="21" t="s">
        <v>86</v>
      </c>
    </row>
    <row r="1112" s="2" customFormat="1" ht="21.75" customHeight="1">
      <c r="A1112" s="42"/>
      <c r="B1112" s="43"/>
      <c r="C1112" s="216" t="s">
        <v>1654</v>
      </c>
      <c r="D1112" s="216" t="s">
        <v>184</v>
      </c>
      <c r="E1112" s="217" t="s">
        <v>1655</v>
      </c>
      <c r="F1112" s="218" t="s">
        <v>1656</v>
      </c>
      <c r="G1112" s="219" t="s">
        <v>610</v>
      </c>
      <c r="H1112" s="220">
        <v>487.61099999999999</v>
      </c>
      <c r="I1112" s="221"/>
      <c r="J1112" s="222">
        <f>ROUND(I1112*H1112,2)</f>
        <v>0</v>
      </c>
      <c r="K1112" s="218" t="s">
        <v>188</v>
      </c>
      <c r="L1112" s="48"/>
      <c r="M1112" s="223" t="s">
        <v>19</v>
      </c>
      <c r="N1112" s="224" t="s">
        <v>47</v>
      </c>
      <c r="O1112" s="88"/>
      <c r="P1112" s="225">
        <f>O1112*H1112</f>
        <v>0</v>
      </c>
      <c r="Q1112" s="225">
        <v>0</v>
      </c>
      <c r="R1112" s="225">
        <f>Q1112*H1112</f>
        <v>0</v>
      </c>
      <c r="S1112" s="225">
        <v>0</v>
      </c>
      <c r="T1112" s="226">
        <f>S1112*H1112</f>
        <v>0</v>
      </c>
      <c r="U1112" s="42"/>
      <c r="V1112" s="42"/>
      <c r="W1112" s="42"/>
      <c r="X1112" s="42"/>
      <c r="Y1112" s="42"/>
      <c r="Z1112" s="42"/>
      <c r="AA1112" s="42"/>
      <c r="AB1112" s="42"/>
      <c r="AC1112" s="42"/>
      <c r="AD1112" s="42"/>
      <c r="AE1112" s="42"/>
      <c r="AR1112" s="227" t="s">
        <v>189</v>
      </c>
      <c r="AT1112" s="227" t="s">
        <v>184</v>
      </c>
      <c r="AU1112" s="227" t="s">
        <v>86</v>
      </c>
      <c r="AY1112" s="21" t="s">
        <v>182</v>
      </c>
      <c r="BE1112" s="228">
        <f>IF(N1112="základní",J1112,0)</f>
        <v>0</v>
      </c>
      <c r="BF1112" s="228">
        <f>IF(N1112="snížená",J1112,0)</f>
        <v>0</v>
      </c>
      <c r="BG1112" s="228">
        <f>IF(N1112="zákl. přenesená",J1112,0)</f>
        <v>0</v>
      </c>
      <c r="BH1112" s="228">
        <f>IF(N1112="sníž. přenesená",J1112,0)</f>
        <v>0</v>
      </c>
      <c r="BI1112" s="228">
        <f>IF(N1112="nulová",J1112,0)</f>
        <v>0</v>
      </c>
      <c r="BJ1112" s="21" t="s">
        <v>83</v>
      </c>
      <c r="BK1112" s="228">
        <f>ROUND(I1112*H1112,2)</f>
        <v>0</v>
      </c>
      <c r="BL1112" s="21" t="s">
        <v>189</v>
      </c>
      <c r="BM1112" s="227" t="s">
        <v>1657</v>
      </c>
    </row>
    <row r="1113" s="2" customFormat="1">
      <c r="A1113" s="42"/>
      <c r="B1113" s="43"/>
      <c r="C1113" s="44"/>
      <c r="D1113" s="229" t="s">
        <v>191</v>
      </c>
      <c r="E1113" s="44"/>
      <c r="F1113" s="230" t="s">
        <v>1658</v>
      </c>
      <c r="G1113" s="44"/>
      <c r="H1113" s="44"/>
      <c r="I1113" s="231"/>
      <c r="J1113" s="44"/>
      <c r="K1113" s="44"/>
      <c r="L1113" s="48"/>
      <c r="M1113" s="232"/>
      <c r="N1113" s="233"/>
      <c r="O1113" s="88"/>
      <c r="P1113" s="88"/>
      <c r="Q1113" s="88"/>
      <c r="R1113" s="88"/>
      <c r="S1113" s="88"/>
      <c r="T1113" s="89"/>
      <c r="U1113" s="42"/>
      <c r="V1113" s="42"/>
      <c r="W1113" s="42"/>
      <c r="X1113" s="42"/>
      <c r="Y1113" s="42"/>
      <c r="Z1113" s="42"/>
      <c r="AA1113" s="42"/>
      <c r="AB1113" s="42"/>
      <c r="AC1113" s="42"/>
      <c r="AD1113" s="42"/>
      <c r="AE1113" s="42"/>
      <c r="AT1113" s="21" t="s">
        <v>191</v>
      </c>
      <c r="AU1113" s="21" t="s">
        <v>86</v>
      </c>
    </row>
    <row r="1114" s="2" customFormat="1" ht="24.15" customHeight="1">
      <c r="A1114" s="42"/>
      <c r="B1114" s="43"/>
      <c r="C1114" s="216" t="s">
        <v>1659</v>
      </c>
      <c r="D1114" s="216" t="s">
        <v>184</v>
      </c>
      <c r="E1114" s="217" t="s">
        <v>1660</v>
      </c>
      <c r="F1114" s="218" t="s">
        <v>1661</v>
      </c>
      <c r="G1114" s="219" t="s">
        <v>610</v>
      </c>
      <c r="H1114" s="220">
        <v>5847.3000000000002</v>
      </c>
      <c r="I1114" s="221"/>
      <c r="J1114" s="222">
        <f>ROUND(I1114*H1114,2)</f>
        <v>0</v>
      </c>
      <c r="K1114" s="218" t="s">
        <v>188</v>
      </c>
      <c r="L1114" s="48"/>
      <c r="M1114" s="223" t="s">
        <v>19</v>
      </c>
      <c r="N1114" s="224" t="s">
        <v>47</v>
      </c>
      <c r="O1114" s="88"/>
      <c r="P1114" s="225">
        <f>O1114*H1114</f>
        <v>0</v>
      </c>
      <c r="Q1114" s="225">
        <v>0</v>
      </c>
      <c r="R1114" s="225">
        <f>Q1114*H1114</f>
        <v>0</v>
      </c>
      <c r="S1114" s="225">
        <v>0</v>
      </c>
      <c r="T1114" s="226">
        <f>S1114*H1114</f>
        <v>0</v>
      </c>
      <c r="U1114" s="42"/>
      <c r="V1114" s="42"/>
      <c r="W1114" s="42"/>
      <c r="X1114" s="42"/>
      <c r="Y1114" s="42"/>
      <c r="Z1114" s="42"/>
      <c r="AA1114" s="42"/>
      <c r="AB1114" s="42"/>
      <c r="AC1114" s="42"/>
      <c r="AD1114" s="42"/>
      <c r="AE1114" s="42"/>
      <c r="AR1114" s="227" t="s">
        <v>189</v>
      </c>
      <c r="AT1114" s="227" t="s">
        <v>184</v>
      </c>
      <c r="AU1114" s="227" t="s">
        <v>86</v>
      </c>
      <c r="AY1114" s="21" t="s">
        <v>182</v>
      </c>
      <c r="BE1114" s="228">
        <f>IF(N1114="základní",J1114,0)</f>
        <v>0</v>
      </c>
      <c r="BF1114" s="228">
        <f>IF(N1114="snížená",J1114,0)</f>
        <v>0</v>
      </c>
      <c r="BG1114" s="228">
        <f>IF(N1114="zákl. přenesená",J1114,0)</f>
        <v>0</v>
      </c>
      <c r="BH1114" s="228">
        <f>IF(N1114="sníž. přenesená",J1114,0)</f>
        <v>0</v>
      </c>
      <c r="BI1114" s="228">
        <f>IF(N1114="nulová",J1114,0)</f>
        <v>0</v>
      </c>
      <c r="BJ1114" s="21" t="s">
        <v>83</v>
      </c>
      <c r="BK1114" s="228">
        <f>ROUND(I1114*H1114,2)</f>
        <v>0</v>
      </c>
      <c r="BL1114" s="21" t="s">
        <v>189</v>
      </c>
      <c r="BM1114" s="227" t="s">
        <v>1662</v>
      </c>
    </row>
    <row r="1115" s="2" customFormat="1">
      <c r="A1115" s="42"/>
      <c r="B1115" s="43"/>
      <c r="C1115" s="44"/>
      <c r="D1115" s="229" t="s">
        <v>191</v>
      </c>
      <c r="E1115" s="44"/>
      <c r="F1115" s="230" t="s">
        <v>1663</v>
      </c>
      <c r="G1115" s="44"/>
      <c r="H1115" s="44"/>
      <c r="I1115" s="231"/>
      <c r="J1115" s="44"/>
      <c r="K1115" s="44"/>
      <c r="L1115" s="48"/>
      <c r="M1115" s="232"/>
      <c r="N1115" s="233"/>
      <c r="O1115" s="88"/>
      <c r="P1115" s="88"/>
      <c r="Q1115" s="88"/>
      <c r="R1115" s="88"/>
      <c r="S1115" s="88"/>
      <c r="T1115" s="89"/>
      <c r="U1115" s="42"/>
      <c r="V1115" s="42"/>
      <c r="W1115" s="42"/>
      <c r="X1115" s="42"/>
      <c r="Y1115" s="42"/>
      <c r="Z1115" s="42"/>
      <c r="AA1115" s="42"/>
      <c r="AB1115" s="42"/>
      <c r="AC1115" s="42"/>
      <c r="AD1115" s="42"/>
      <c r="AE1115" s="42"/>
      <c r="AT1115" s="21" t="s">
        <v>191</v>
      </c>
      <c r="AU1115" s="21" t="s">
        <v>86</v>
      </c>
    </row>
    <row r="1116" s="13" customFormat="1">
      <c r="A1116" s="13"/>
      <c r="B1116" s="234"/>
      <c r="C1116" s="235"/>
      <c r="D1116" s="236" t="s">
        <v>193</v>
      </c>
      <c r="E1116" s="237" t="s">
        <v>19</v>
      </c>
      <c r="F1116" s="238" t="s">
        <v>1664</v>
      </c>
      <c r="G1116" s="235"/>
      <c r="H1116" s="239">
        <v>5847.3000000000002</v>
      </c>
      <c r="I1116" s="240"/>
      <c r="J1116" s="235"/>
      <c r="K1116" s="235"/>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193</v>
      </c>
      <c r="AU1116" s="245" t="s">
        <v>86</v>
      </c>
      <c r="AV1116" s="13" t="s">
        <v>86</v>
      </c>
      <c r="AW1116" s="13" t="s">
        <v>37</v>
      </c>
      <c r="AX1116" s="13" t="s">
        <v>83</v>
      </c>
      <c r="AY1116" s="245" t="s">
        <v>182</v>
      </c>
    </row>
    <row r="1117" s="2" customFormat="1" ht="24.15" customHeight="1">
      <c r="A1117" s="42"/>
      <c r="B1117" s="43"/>
      <c r="C1117" s="216" t="s">
        <v>1665</v>
      </c>
      <c r="D1117" s="216" t="s">
        <v>184</v>
      </c>
      <c r="E1117" s="217" t="s">
        <v>1666</v>
      </c>
      <c r="F1117" s="218" t="s">
        <v>1667</v>
      </c>
      <c r="G1117" s="219" t="s">
        <v>610</v>
      </c>
      <c r="H1117" s="220">
        <v>5</v>
      </c>
      <c r="I1117" s="221"/>
      <c r="J1117" s="222">
        <f>ROUND(I1117*H1117,2)</f>
        <v>0</v>
      </c>
      <c r="K1117" s="218" t="s">
        <v>188</v>
      </c>
      <c r="L1117" s="48"/>
      <c r="M1117" s="223" t="s">
        <v>19</v>
      </c>
      <c r="N1117" s="224" t="s">
        <v>47</v>
      </c>
      <c r="O1117" s="88"/>
      <c r="P1117" s="225">
        <f>O1117*H1117</f>
        <v>0</v>
      </c>
      <c r="Q1117" s="225">
        <v>0</v>
      </c>
      <c r="R1117" s="225">
        <f>Q1117*H1117</f>
        <v>0</v>
      </c>
      <c r="S1117" s="225">
        <v>0</v>
      </c>
      <c r="T1117" s="226">
        <f>S1117*H1117</f>
        <v>0</v>
      </c>
      <c r="U1117" s="42"/>
      <c r="V1117" s="42"/>
      <c r="W1117" s="42"/>
      <c r="X1117" s="42"/>
      <c r="Y1117" s="42"/>
      <c r="Z1117" s="42"/>
      <c r="AA1117" s="42"/>
      <c r="AB1117" s="42"/>
      <c r="AC1117" s="42"/>
      <c r="AD1117" s="42"/>
      <c r="AE1117" s="42"/>
      <c r="AR1117" s="227" t="s">
        <v>189</v>
      </c>
      <c r="AT1117" s="227" t="s">
        <v>184</v>
      </c>
      <c r="AU1117" s="227" t="s">
        <v>86</v>
      </c>
      <c r="AY1117" s="21" t="s">
        <v>182</v>
      </c>
      <c r="BE1117" s="228">
        <f>IF(N1117="základní",J1117,0)</f>
        <v>0</v>
      </c>
      <c r="BF1117" s="228">
        <f>IF(N1117="snížená",J1117,0)</f>
        <v>0</v>
      </c>
      <c r="BG1117" s="228">
        <f>IF(N1117="zákl. přenesená",J1117,0)</f>
        <v>0</v>
      </c>
      <c r="BH1117" s="228">
        <f>IF(N1117="sníž. přenesená",J1117,0)</f>
        <v>0</v>
      </c>
      <c r="BI1117" s="228">
        <f>IF(N1117="nulová",J1117,0)</f>
        <v>0</v>
      </c>
      <c r="BJ1117" s="21" t="s">
        <v>83</v>
      </c>
      <c r="BK1117" s="228">
        <f>ROUND(I1117*H1117,2)</f>
        <v>0</v>
      </c>
      <c r="BL1117" s="21" t="s">
        <v>189</v>
      </c>
      <c r="BM1117" s="227" t="s">
        <v>1668</v>
      </c>
    </row>
    <row r="1118" s="2" customFormat="1">
      <c r="A1118" s="42"/>
      <c r="B1118" s="43"/>
      <c r="C1118" s="44"/>
      <c r="D1118" s="229" t="s">
        <v>191</v>
      </c>
      <c r="E1118" s="44"/>
      <c r="F1118" s="230" t="s">
        <v>1669</v>
      </c>
      <c r="G1118" s="44"/>
      <c r="H1118" s="44"/>
      <c r="I1118" s="231"/>
      <c r="J1118" s="44"/>
      <c r="K1118" s="44"/>
      <c r="L1118" s="48"/>
      <c r="M1118" s="232"/>
      <c r="N1118" s="233"/>
      <c r="O1118" s="88"/>
      <c r="P1118" s="88"/>
      <c r="Q1118" s="88"/>
      <c r="R1118" s="88"/>
      <c r="S1118" s="88"/>
      <c r="T1118" s="89"/>
      <c r="U1118" s="42"/>
      <c r="V1118" s="42"/>
      <c r="W1118" s="42"/>
      <c r="X1118" s="42"/>
      <c r="Y1118" s="42"/>
      <c r="Z1118" s="42"/>
      <c r="AA1118" s="42"/>
      <c r="AB1118" s="42"/>
      <c r="AC1118" s="42"/>
      <c r="AD1118" s="42"/>
      <c r="AE1118" s="42"/>
      <c r="AT1118" s="21" t="s">
        <v>191</v>
      </c>
      <c r="AU1118" s="21" t="s">
        <v>86</v>
      </c>
    </row>
    <row r="1119" s="2" customFormat="1" ht="24.15" customHeight="1">
      <c r="A1119" s="42"/>
      <c r="B1119" s="43"/>
      <c r="C1119" s="216" t="s">
        <v>1670</v>
      </c>
      <c r="D1119" s="216" t="s">
        <v>184</v>
      </c>
      <c r="E1119" s="217" t="s">
        <v>1671</v>
      </c>
      <c r="F1119" s="218" t="s">
        <v>1672</v>
      </c>
      <c r="G1119" s="219" t="s">
        <v>610</v>
      </c>
      <c r="H1119" s="220">
        <v>140</v>
      </c>
      <c r="I1119" s="221"/>
      <c r="J1119" s="222">
        <f>ROUND(I1119*H1119,2)</f>
        <v>0</v>
      </c>
      <c r="K1119" s="218" t="s">
        <v>188</v>
      </c>
      <c r="L1119" s="48"/>
      <c r="M1119" s="223" t="s">
        <v>19</v>
      </c>
      <c r="N1119" s="224" t="s">
        <v>47</v>
      </c>
      <c r="O1119" s="88"/>
      <c r="P1119" s="225">
        <f>O1119*H1119</f>
        <v>0</v>
      </c>
      <c r="Q1119" s="225">
        <v>0</v>
      </c>
      <c r="R1119" s="225">
        <f>Q1119*H1119</f>
        <v>0</v>
      </c>
      <c r="S1119" s="225">
        <v>0</v>
      </c>
      <c r="T1119" s="226">
        <f>S1119*H1119</f>
        <v>0</v>
      </c>
      <c r="U1119" s="42"/>
      <c r="V1119" s="42"/>
      <c r="W1119" s="42"/>
      <c r="X1119" s="42"/>
      <c r="Y1119" s="42"/>
      <c r="Z1119" s="42"/>
      <c r="AA1119" s="42"/>
      <c r="AB1119" s="42"/>
      <c r="AC1119" s="42"/>
      <c r="AD1119" s="42"/>
      <c r="AE1119" s="42"/>
      <c r="AR1119" s="227" t="s">
        <v>189</v>
      </c>
      <c r="AT1119" s="227" t="s">
        <v>184</v>
      </c>
      <c r="AU1119" s="227" t="s">
        <v>86</v>
      </c>
      <c r="AY1119" s="21" t="s">
        <v>182</v>
      </c>
      <c r="BE1119" s="228">
        <f>IF(N1119="základní",J1119,0)</f>
        <v>0</v>
      </c>
      <c r="BF1119" s="228">
        <f>IF(N1119="snížená",J1119,0)</f>
        <v>0</v>
      </c>
      <c r="BG1119" s="228">
        <f>IF(N1119="zákl. přenesená",J1119,0)</f>
        <v>0</v>
      </c>
      <c r="BH1119" s="228">
        <f>IF(N1119="sníž. přenesená",J1119,0)</f>
        <v>0</v>
      </c>
      <c r="BI1119" s="228">
        <f>IF(N1119="nulová",J1119,0)</f>
        <v>0</v>
      </c>
      <c r="BJ1119" s="21" t="s">
        <v>83</v>
      </c>
      <c r="BK1119" s="228">
        <f>ROUND(I1119*H1119,2)</f>
        <v>0</v>
      </c>
      <c r="BL1119" s="21" t="s">
        <v>189</v>
      </c>
      <c r="BM1119" s="227" t="s">
        <v>1673</v>
      </c>
    </row>
    <row r="1120" s="2" customFormat="1">
      <c r="A1120" s="42"/>
      <c r="B1120" s="43"/>
      <c r="C1120" s="44"/>
      <c r="D1120" s="229" t="s">
        <v>191</v>
      </c>
      <c r="E1120" s="44"/>
      <c r="F1120" s="230" t="s">
        <v>1674</v>
      </c>
      <c r="G1120" s="44"/>
      <c r="H1120" s="44"/>
      <c r="I1120" s="231"/>
      <c r="J1120" s="44"/>
      <c r="K1120" s="44"/>
      <c r="L1120" s="48"/>
      <c r="M1120" s="232"/>
      <c r="N1120" s="233"/>
      <c r="O1120" s="88"/>
      <c r="P1120" s="88"/>
      <c r="Q1120" s="88"/>
      <c r="R1120" s="88"/>
      <c r="S1120" s="88"/>
      <c r="T1120" s="89"/>
      <c r="U1120" s="42"/>
      <c r="V1120" s="42"/>
      <c r="W1120" s="42"/>
      <c r="X1120" s="42"/>
      <c r="Y1120" s="42"/>
      <c r="Z1120" s="42"/>
      <c r="AA1120" s="42"/>
      <c r="AB1120" s="42"/>
      <c r="AC1120" s="42"/>
      <c r="AD1120" s="42"/>
      <c r="AE1120" s="42"/>
      <c r="AT1120" s="21" t="s">
        <v>191</v>
      </c>
      <c r="AU1120" s="21" t="s">
        <v>86</v>
      </c>
    </row>
    <row r="1121" s="2" customFormat="1" ht="24.15" customHeight="1">
      <c r="A1121" s="42"/>
      <c r="B1121" s="43"/>
      <c r="C1121" s="216" t="s">
        <v>1675</v>
      </c>
      <c r="D1121" s="216" t="s">
        <v>184</v>
      </c>
      <c r="E1121" s="217" t="s">
        <v>1676</v>
      </c>
      <c r="F1121" s="218" t="s">
        <v>1677</v>
      </c>
      <c r="G1121" s="219" t="s">
        <v>610</v>
      </c>
      <c r="H1121" s="220">
        <v>162.911</v>
      </c>
      <c r="I1121" s="221"/>
      <c r="J1121" s="222">
        <f>ROUND(I1121*H1121,2)</f>
        <v>0</v>
      </c>
      <c r="K1121" s="218" t="s">
        <v>188</v>
      </c>
      <c r="L1121" s="48"/>
      <c r="M1121" s="223" t="s">
        <v>19</v>
      </c>
      <c r="N1121" s="224" t="s">
        <v>47</v>
      </c>
      <c r="O1121" s="88"/>
      <c r="P1121" s="225">
        <f>O1121*H1121</f>
        <v>0</v>
      </c>
      <c r="Q1121" s="225">
        <v>0</v>
      </c>
      <c r="R1121" s="225">
        <f>Q1121*H1121</f>
        <v>0</v>
      </c>
      <c r="S1121" s="225">
        <v>0</v>
      </c>
      <c r="T1121" s="226">
        <f>S1121*H1121</f>
        <v>0</v>
      </c>
      <c r="U1121" s="42"/>
      <c r="V1121" s="42"/>
      <c r="W1121" s="42"/>
      <c r="X1121" s="42"/>
      <c r="Y1121" s="42"/>
      <c r="Z1121" s="42"/>
      <c r="AA1121" s="42"/>
      <c r="AB1121" s="42"/>
      <c r="AC1121" s="42"/>
      <c r="AD1121" s="42"/>
      <c r="AE1121" s="42"/>
      <c r="AR1121" s="227" t="s">
        <v>189</v>
      </c>
      <c r="AT1121" s="227" t="s">
        <v>184</v>
      </c>
      <c r="AU1121" s="227" t="s">
        <v>86</v>
      </c>
      <c r="AY1121" s="21" t="s">
        <v>182</v>
      </c>
      <c r="BE1121" s="228">
        <f>IF(N1121="základní",J1121,0)</f>
        <v>0</v>
      </c>
      <c r="BF1121" s="228">
        <f>IF(N1121="snížená",J1121,0)</f>
        <v>0</v>
      </c>
      <c r="BG1121" s="228">
        <f>IF(N1121="zákl. přenesená",J1121,0)</f>
        <v>0</v>
      </c>
      <c r="BH1121" s="228">
        <f>IF(N1121="sníž. přenesená",J1121,0)</f>
        <v>0</v>
      </c>
      <c r="BI1121" s="228">
        <f>IF(N1121="nulová",J1121,0)</f>
        <v>0</v>
      </c>
      <c r="BJ1121" s="21" t="s">
        <v>83</v>
      </c>
      <c r="BK1121" s="228">
        <f>ROUND(I1121*H1121,2)</f>
        <v>0</v>
      </c>
      <c r="BL1121" s="21" t="s">
        <v>189</v>
      </c>
      <c r="BM1121" s="227" t="s">
        <v>1678</v>
      </c>
    </row>
    <row r="1122" s="2" customFormat="1">
      <c r="A1122" s="42"/>
      <c r="B1122" s="43"/>
      <c r="C1122" s="44"/>
      <c r="D1122" s="229" t="s">
        <v>191</v>
      </c>
      <c r="E1122" s="44"/>
      <c r="F1122" s="230" t="s">
        <v>1679</v>
      </c>
      <c r="G1122" s="44"/>
      <c r="H1122" s="44"/>
      <c r="I1122" s="231"/>
      <c r="J1122" s="44"/>
      <c r="K1122" s="44"/>
      <c r="L1122" s="48"/>
      <c r="M1122" s="232"/>
      <c r="N1122" s="233"/>
      <c r="O1122" s="88"/>
      <c r="P1122" s="88"/>
      <c r="Q1122" s="88"/>
      <c r="R1122" s="88"/>
      <c r="S1122" s="88"/>
      <c r="T1122" s="89"/>
      <c r="U1122" s="42"/>
      <c r="V1122" s="42"/>
      <c r="W1122" s="42"/>
      <c r="X1122" s="42"/>
      <c r="Y1122" s="42"/>
      <c r="Z1122" s="42"/>
      <c r="AA1122" s="42"/>
      <c r="AB1122" s="42"/>
      <c r="AC1122" s="42"/>
      <c r="AD1122" s="42"/>
      <c r="AE1122" s="42"/>
      <c r="AT1122" s="21" t="s">
        <v>191</v>
      </c>
      <c r="AU1122" s="21" t="s">
        <v>86</v>
      </c>
    </row>
    <row r="1123" s="13" customFormat="1">
      <c r="A1123" s="13"/>
      <c r="B1123" s="234"/>
      <c r="C1123" s="235"/>
      <c r="D1123" s="236" t="s">
        <v>193</v>
      </c>
      <c r="E1123" s="237" t="s">
        <v>19</v>
      </c>
      <c r="F1123" s="238" t="s">
        <v>1680</v>
      </c>
      <c r="G1123" s="235"/>
      <c r="H1123" s="239">
        <v>162.911</v>
      </c>
      <c r="I1123" s="240"/>
      <c r="J1123" s="235"/>
      <c r="K1123" s="235"/>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193</v>
      </c>
      <c r="AU1123" s="245" t="s">
        <v>86</v>
      </c>
      <c r="AV1123" s="13" t="s">
        <v>86</v>
      </c>
      <c r="AW1123" s="13" t="s">
        <v>37</v>
      </c>
      <c r="AX1123" s="13" t="s">
        <v>83</v>
      </c>
      <c r="AY1123" s="245" t="s">
        <v>182</v>
      </c>
    </row>
    <row r="1124" s="2" customFormat="1" ht="24.15" customHeight="1">
      <c r="A1124" s="42"/>
      <c r="B1124" s="43"/>
      <c r="C1124" s="216" t="s">
        <v>1681</v>
      </c>
      <c r="D1124" s="216" t="s">
        <v>184</v>
      </c>
      <c r="E1124" s="217" t="s">
        <v>1682</v>
      </c>
      <c r="F1124" s="218" t="s">
        <v>1683</v>
      </c>
      <c r="G1124" s="219" t="s">
        <v>610</v>
      </c>
      <c r="H1124" s="220">
        <v>25</v>
      </c>
      <c r="I1124" s="221"/>
      <c r="J1124" s="222">
        <f>ROUND(I1124*H1124,2)</f>
        <v>0</v>
      </c>
      <c r="K1124" s="218" t="s">
        <v>188</v>
      </c>
      <c r="L1124" s="48"/>
      <c r="M1124" s="223" t="s">
        <v>19</v>
      </c>
      <c r="N1124" s="224" t="s">
        <v>47</v>
      </c>
      <c r="O1124" s="88"/>
      <c r="P1124" s="225">
        <f>O1124*H1124</f>
        <v>0</v>
      </c>
      <c r="Q1124" s="225">
        <v>0</v>
      </c>
      <c r="R1124" s="225">
        <f>Q1124*H1124</f>
        <v>0</v>
      </c>
      <c r="S1124" s="225">
        <v>0</v>
      </c>
      <c r="T1124" s="226">
        <f>S1124*H1124</f>
        <v>0</v>
      </c>
      <c r="U1124" s="42"/>
      <c r="V1124" s="42"/>
      <c r="W1124" s="42"/>
      <c r="X1124" s="42"/>
      <c r="Y1124" s="42"/>
      <c r="Z1124" s="42"/>
      <c r="AA1124" s="42"/>
      <c r="AB1124" s="42"/>
      <c r="AC1124" s="42"/>
      <c r="AD1124" s="42"/>
      <c r="AE1124" s="42"/>
      <c r="AR1124" s="227" t="s">
        <v>189</v>
      </c>
      <c r="AT1124" s="227" t="s">
        <v>184</v>
      </c>
      <c r="AU1124" s="227" t="s">
        <v>86</v>
      </c>
      <c r="AY1124" s="21" t="s">
        <v>182</v>
      </c>
      <c r="BE1124" s="228">
        <f>IF(N1124="základní",J1124,0)</f>
        <v>0</v>
      </c>
      <c r="BF1124" s="228">
        <f>IF(N1124="snížená",J1124,0)</f>
        <v>0</v>
      </c>
      <c r="BG1124" s="228">
        <f>IF(N1124="zákl. přenesená",J1124,0)</f>
        <v>0</v>
      </c>
      <c r="BH1124" s="228">
        <f>IF(N1124="sníž. přenesená",J1124,0)</f>
        <v>0</v>
      </c>
      <c r="BI1124" s="228">
        <f>IF(N1124="nulová",J1124,0)</f>
        <v>0</v>
      </c>
      <c r="BJ1124" s="21" t="s">
        <v>83</v>
      </c>
      <c r="BK1124" s="228">
        <f>ROUND(I1124*H1124,2)</f>
        <v>0</v>
      </c>
      <c r="BL1124" s="21" t="s">
        <v>189</v>
      </c>
      <c r="BM1124" s="227" t="s">
        <v>1684</v>
      </c>
    </row>
    <row r="1125" s="2" customFormat="1">
      <c r="A1125" s="42"/>
      <c r="B1125" s="43"/>
      <c r="C1125" s="44"/>
      <c r="D1125" s="229" t="s">
        <v>191</v>
      </c>
      <c r="E1125" s="44"/>
      <c r="F1125" s="230" t="s">
        <v>1685</v>
      </c>
      <c r="G1125" s="44"/>
      <c r="H1125" s="44"/>
      <c r="I1125" s="231"/>
      <c r="J1125" s="44"/>
      <c r="K1125" s="44"/>
      <c r="L1125" s="48"/>
      <c r="M1125" s="232"/>
      <c r="N1125" s="233"/>
      <c r="O1125" s="88"/>
      <c r="P1125" s="88"/>
      <c r="Q1125" s="88"/>
      <c r="R1125" s="88"/>
      <c r="S1125" s="88"/>
      <c r="T1125" s="89"/>
      <c r="U1125" s="42"/>
      <c r="V1125" s="42"/>
      <c r="W1125" s="42"/>
      <c r="X1125" s="42"/>
      <c r="Y1125" s="42"/>
      <c r="Z1125" s="42"/>
      <c r="AA1125" s="42"/>
      <c r="AB1125" s="42"/>
      <c r="AC1125" s="42"/>
      <c r="AD1125" s="42"/>
      <c r="AE1125" s="42"/>
      <c r="AT1125" s="21" t="s">
        <v>191</v>
      </c>
      <c r="AU1125" s="21" t="s">
        <v>86</v>
      </c>
    </row>
    <row r="1126" s="2" customFormat="1" ht="24.15" customHeight="1">
      <c r="A1126" s="42"/>
      <c r="B1126" s="43"/>
      <c r="C1126" s="216" t="s">
        <v>1686</v>
      </c>
      <c r="D1126" s="216" t="s">
        <v>184</v>
      </c>
      <c r="E1126" s="217" t="s">
        <v>1687</v>
      </c>
      <c r="F1126" s="218" t="s">
        <v>1688</v>
      </c>
      <c r="G1126" s="219" t="s">
        <v>610</v>
      </c>
      <c r="H1126" s="220">
        <v>170</v>
      </c>
      <c r="I1126" s="221"/>
      <c r="J1126" s="222">
        <f>ROUND(I1126*H1126,2)</f>
        <v>0</v>
      </c>
      <c r="K1126" s="218" t="s">
        <v>188</v>
      </c>
      <c r="L1126" s="48"/>
      <c r="M1126" s="223" t="s">
        <v>19</v>
      </c>
      <c r="N1126" s="224" t="s">
        <v>47</v>
      </c>
      <c r="O1126" s="88"/>
      <c r="P1126" s="225">
        <f>O1126*H1126</f>
        <v>0</v>
      </c>
      <c r="Q1126" s="225">
        <v>0</v>
      </c>
      <c r="R1126" s="225">
        <f>Q1126*H1126</f>
        <v>0</v>
      </c>
      <c r="S1126" s="225">
        <v>0</v>
      </c>
      <c r="T1126" s="226">
        <f>S1126*H1126</f>
        <v>0</v>
      </c>
      <c r="U1126" s="42"/>
      <c r="V1126" s="42"/>
      <c r="W1126" s="42"/>
      <c r="X1126" s="42"/>
      <c r="Y1126" s="42"/>
      <c r="Z1126" s="42"/>
      <c r="AA1126" s="42"/>
      <c r="AB1126" s="42"/>
      <c r="AC1126" s="42"/>
      <c r="AD1126" s="42"/>
      <c r="AE1126" s="42"/>
      <c r="AR1126" s="227" t="s">
        <v>189</v>
      </c>
      <c r="AT1126" s="227" t="s">
        <v>184</v>
      </c>
      <c r="AU1126" s="227" t="s">
        <v>86</v>
      </c>
      <c r="AY1126" s="21" t="s">
        <v>182</v>
      </c>
      <c r="BE1126" s="228">
        <f>IF(N1126="základní",J1126,0)</f>
        <v>0</v>
      </c>
      <c r="BF1126" s="228">
        <f>IF(N1126="snížená",J1126,0)</f>
        <v>0</v>
      </c>
      <c r="BG1126" s="228">
        <f>IF(N1126="zákl. přenesená",J1126,0)</f>
        <v>0</v>
      </c>
      <c r="BH1126" s="228">
        <f>IF(N1126="sníž. přenesená",J1126,0)</f>
        <v>0</v>
      </c>
      <c r="BI1126" s="228">
        <f>IF(N1126="nulová",J1126,0)</f>
        <v>0</v>
      </c>
      <c r="BJ1126" s="21" t="s">
        <v>83</v>
      </c>
      <c r="BK1126" s="228">
        <f>ROUND(I1126*H1126,2)</f>
        <v>0</v>
      </c>
      <c r="BL1126" s="21" t="s">
        <v>189</v>
      </c>
      <c r="BM1126" s="227" t="s">
        <v>1689</v>
      </c>
    </row>
    <row r="1127" s="2" customFormat="1">
      <c r="A1127" s="42"/>
      <c r="B1127" s="43"/>
      <c r="C1127" s="44"/>
      <c r="D1127" s="229" t="s">
        <v>191</v>
      </c>
      <c r="E1127" s="44"/>
      <c r="F1127" s="230" t="s">
        <v>1690</v>
      </c>
      <c r="G1127" s="44"/>
      <c r="H1127" s="44"/>
      <c r="I1127" s="231"/>
      <c r="J1127" s="44"/>
      <c r="K1127" s="44"/>
      <c r="L1127" s="48"/>
      <c r="M1127" s="232"/>
      <c r="N1127" s="233"/>
      <c r="O1127" s="88"/>
      <c r="P1127" s="88"/>
      <c r="Q1127" s="88"/>
      <c r="R1127" s="88"/>
      <c r="S1127" s="88"/>
      <c r="T1127" s="89"/>
      <c r="U1127" s="42"/>
      <c r="V1127" s="42"/>
      <c r="W1127" s="42"/>
      <c r="X1127" s="42"/>
      <c r="Y1127" s="42"/>
      <c r="Z1127" s="42"/>
      <c r="AA1127" s="42"/>
      <c r="AB1127" s="42"/>
      <c r="AC1127" s="42"/>
      <c r="AD1127" s="42"/>
      <c r="AE1127" s="42"/>
      <c r="AT1127" s="21" t="s">
        <v>191</v>
      </c>
      <c r="AU1127" s="21" t="s">
        <v>86</v>
      </c>
    </row>
    <row r="1128" s="12" customFormat="1" ht="22.8" customHeight="1">
      <c r="A1128" s="12"/>
      <c r="B1128" s="200"/>
      <c r="C1128" s="201"/>
      <c r="D1128" s="202" t="s">
        <v>75</v>
      </c>
      <c r="E1128" s="214" t="s">
        <v>1691</v>
      </c>
      <c r="F1128" s="214" t="s">
        <v>1692</v>
      </c>
      <c r="G1128" s="201"/>
      <c r="H1128" s="201"/>
      <c r="I1128" s="204"/>
      <c r="J1128" s="215">
        <f>BK1128</f>
        <v>0</v>
      </c>
      <c r="K1128" s="201"/>
      <c r="L1128" s="206"/>
      <c r="M1128" s="207"/>
      <c r="N1128" s="208"/>
      <c r="O1128" s="208"/>
      <c r="P1128" s="209">
        <f>SUM(P1129:P1130)</f>
        <v>0</v>
      </c>
      <c r="Q1128" s="208"/>
      <c r="R1128" s="209">
        <f>SUM(R1129:R1130)</f>
        <v>0</v>
      </c>
      <c r="S1128" s="208"/>
      <c r="T1128" s="210">
        <f>SUM(T1129:T1130)</f>
        <v>0</v>
      </c>
      <c r="U1128" s="12"/>
      <c r="V1128" s="12"/>
      <c r="W1128" s="12"/>
      <c r="X1128" s="12"/>
      <c r="Y1128" s="12"/>
      <c r="Z1128" s="12"/>
      <c r="AA1128" s="12"/>
      <c r="AB1128" s="12"/>
      <c r="AC1128" s="12"/>
      <c r="AD1128" s="12"/>
      <c r="AE1128" s="12"/>
      <c r="AR1128" s="211" t="s">
        <v>83</v>
      </c>
      <c r="AT1128" s="212" t="s">
        <v>75</v>
      </c>
      <c r="AU1128" s="212" t="s">
        <v>83</v>
      </c>
      <c r="AY1128" s="211" t="s">
        <v>182</v>
      </c>
      <c r="BK1128" s="213">
        <f>SUM(BK1129:BK1130)</f>
        <v>0</v>
      </c>
    </row>
    <row r="1129" s="2" customFormat="1" ht="33" customHeight="1">
      <c r="A1129" s="42"/>
      <c r="B1129" s="43"/>
      <c r="C1129" s="216" t="s">
        <v>1693</v>
      </c>
      <c r="D1129" s="216" t="s">
        <v>184</v>
      </c>
      <c r="E1129" s="217" t="s">
        <v>1694</v>
      </c>
      <c r="F1129" s="218" t="s">
        <v>1695</v>
      </c>
      <c r="G1129" s="219" t="s">
        <v>610</v>
      </c>
      <c r="H1129" s="220">
        <v>646.75</v>
      </c>
      <c r="I1129" s="221"/>
      <c r="J1129" s="222">
        <f>ROUND(I1129*H1129,2)</f>
        <v>0</v>
      </c>
      <c r="K1129" s="218" t="s">
        <v>188</v>
      </c>
      <c r="L1129" s="48"/>
      <c r="M1129" s="223" t="s">
        <v>19</v>
      </c>
      <c r="N1129" s="224" t="s">
        <v>47</v>
      </c>
      <c r="O1129" s="88"/>
      <c r="P1129" s="225">
        <f>O1129*H1129</f>
        <v>0</v>
      </c>
      <c r="Q1129" s="225">
        <v>0</v>
      </c>
      <c r="R1129" s="225">
        <f>Q1129*H1129</f>
        <v>0</v>
      </c>
      <c r="S1129" s="225">
        <v>0</v>
      </c>
      <c r="T1129" s="226">
        <f>S1129*H1129</f>
        <v>0</v>
      </c>
      <c r="U1129" s="42"/>
      <c r="V1129" s="42"/>
      <c r="W1129" s="42"/>
      <c r="X1129" s="42"/>
      <c r="Y1129" s="42"/>
      <c r="Z1129" s="42"/>
      <c r="AA1129" s="42"/>
      <c r="AB1129" s="42"/>
      <c r="AC1129" s="42"/>
      <c r="AD1129" s="42"/>
      <c r="AE1129" s="42"/>
      <c r="AR1129" s="227" t="s">
        <v>189</v>
      </c>
      <c r="AT1129" s="227" t="s">
        <v>184</v>
      </c>
      <c r="AU1129" s="227" t="s">
        <v>86</v>
      </c>
      <c r="AY1129" s="21" t="s">
        <v>182</v>
      </c>
      <c r="BE1129" s="228">
        <f>IF(N1129="základní",J1129,0)</f>
        <v>0</v>
      </c>
      <c r="BF1129" s="228">
        <f>IF(N1129="snížená",J1129,0)</f>
        <v>0</v>
      </c>
      <c r="BG1129" s="228">
        <f>IF(N1129="zákl. přenesená",J1129,0)</f>
        <v>0</v>
      </c>
      <c r="BH1129" s="228">
        <f>IF(N1129="sníž. přenesená",J1129,0)</f>
        <v>0</v>
      </c>
      <c r="BI1129" s="228">
        <f>IF(N1129="nulová",J1129,0)</f>
        <v>0</v>
      </c>
      <c r="BJ1129" s="21" t="s">
        <v>83</v>
      </c>
      <c r="BK1129" s="228">
        <f>ROUND(I1129*H1129,2)</f>
        <v>0</v>
      </c>
      <c r="BL1129" s="21" t="s">
        <v>189</v>
      </c>
      <c r="BM1129" s="227" t="s">
        <v>1696</v>
      </c>
    </row>
    <row r="1130" s="2" customFormat="1">
      <c r="A1130" s="42"/>
      <c r="B1130" s="43"/>
      <c r="C1130" s="44"/>
      <c r="D1130" s="229" t="s">
        <v>191</v>
      </c>
      <c r="E1130" s="44"/>
      <c r="F1130" s="230" t="s">
        <v>1697</v>
      </c>
      <c r="G1130" s="44"/>
      <c r="H1130" s="44"/>
      <c r="I1130" s="231"/>
      <c r="J1130" s="44"/>
      <c r="K1130" s="44"/>
      <c r="L1130" s="48"/>
      <c r="M1130" s="232"/>
      <c r="N1130" s="233"/>
      <c r="O1130" s="88"/>
      <c r="P1130" s="88"/>
      <c r="Q1130" s="88"/>
      <c r="R1130" s="88"/>
      <c r="S1130" s="88"/>
      <c r="T1130" s="89"/>
      <c r="U1130" s="42"/>
      <c r="V1130" s="42"/>
      <c r="W1130" s="42"/>
      <c r="X1130" s="42"/>
      <c r="Y1130" s="42"/>
      <c r="Z1130" s="42"/>
      <c r="AA1130" s="42"/>
      <c r="AB1130" s="42"/>
      <c r="AC1130" s="42"/>
      <c r="AD1130" s="42"/>
      <c r="AE1130" s="42"/>
      <c r="AT1130" s="21" t="s">
        <v>191</v>
      </c>
      <c r="AU1130" s="21" t="s">
        <v>86</v>
      </c>
    </row>
    <row r="1131" s="12" customFormat="1" ht="25.92" customHeight="1">
      <c r="A1131" s="12"/>
      <c r="B1131" s="200"/>
      <c r="C1131" s="201"/>
      <c r="D1131" s="202" t="s">
        <v>75</v>
      </c>
      <c r="E1131" s="203" t="s">
        <v>1698</v>
      </c>
      <c r="F1131" s="203" t="s">
        <v>1699</v>
      </c>
      <c r="G1131" s="201"/>
      <c r="H1131" s="201"/>
      <c r="I1131" s="204"/>
      <c r="J1131" s="205">
        <f>BK1131</f>
        <v>0</v>
      </c>
      <c r="K1131" s="201"/>
      <c r="L1131" s="206"/>
      <c r="M1131" s="207"/>
      <c r="N1131" s="208"/>
      <c r="O1131" s="208"/>
      <c r="P1131" s="209">
        <f>P1132+P1218+P1286+P1351+P1356+P1385+P1397+P1465+P1489+P1513</f>
        <v>0</v>
      </c>
      <c r="Q1131" s="208"/>
      <c r="R1131" s="209">
        <f>R1132+R1218+R1286+R1351+R1356+R1385+R1397+R1465+R1489+R1513</f>
        <v>27.657552370000001</v>
      </c>
      <c r="S1131" s="208"/>
      <c r="T1131" s="210">
        <f>T1132+T1218+T1286+T1351+T1356+T1385+T1397+T1465+T1489+T1513</f>
        <v>5.0609604499999996</v>
      </c>
      <c r="U1131" s="12"/>
      <c r="V1131" s="12"/>
      <c r="W1131" s="12"/>
      <c r="X1131" s="12"/>
      <c r="Y1131" s="12"/>
      <c r="Z1131" s="12"/>
      <c r="AA1131" s="12"/>
      <c r="AB1131" s="12"/>
      <c r="AC1131" s="12"/>
      <c r="AD1131" s="12"/>
      <c r="AE1131" s="12"/>
      <c r="AR1131" s="211" t="s">
        <v>86</v>
      </c>
      <c r="AT1131" s="212" t="s">
        <v>75</v>
      </c>
      <c r="AU1131" s="212" t="s">
        <v>76</v>
      </c>
      <c r="AY1131" s="211" t="s">
        <v>182</v>
      </c>
      <c r="BK1131" s="213">
        <f>BK1132+BK1218+BK1286+BK1351+BK1356+BK1385+BK1397+BK1465+BK1489+BK1513</f>
        <v>0</v>
      </c>
    </row>
    <row r="1132" s="12" customFormat="1" ht="22.8" customHeight="1">
      <c r="A1132" s="12"/>
      <c r="B1132" s="200"/>
      <c r="C1132" s="201"/>
      <c r="D1132" s="202" t="s">
        <v>75</v>
      </c>
      <c r="E1132" s="214" t="s">
        <v>1700</v>
      </c>
      <c r="F1132" s="214" t="s">
        <v>1701</v>
      </c>
      <c r="G1132" s="201"/>
      <c r="H1132" s="201"/>
      <c r="I1132" s="204"/>
      <c r="J1132" s="215">
        <f>BK1132</f>
        <v>0</v>
      </c>
      <c r="K1132" s="201"/>
      <c r="L1132" s="206"/>
      <c r="M1132" s="207"/>
      <c r="N1132" s="208"/>
      <c r="O1132" s="208"/>
      <c r="P1132" s="209">
        <f>SUM(P1133:P1217)</f>
        <v>0</v>
      </c>
      <c r="Q1132" s="208"/>
      <c r="R1132" s="209">
        <f>SUM(R1133:R1217)</f>
        <v>12.94548814</v>
      </c>
      <c r="S1132" s="208"/>
      <c r="T1132" s="210">
        <f>SUM(T1133:T1217)</f>
        <v>1.8620774999999998</v>
      </c>
      <c r="U1132" s="12"/>
      <c r="V1132" s="12"/>
      <c r="W1132" s="12"/>
      <c r="X1132" s="12"/>
      <c r="Y1132" s="12"/>
      <c r="Z1132" s="12"/>
      <c r="AA1132" s="12"/>
      <c r="AB1132" s="12"/>
      <c r="AC1132" s="12"/>
      <c r="AD1132" s="12"/>
      <c r="AE1132" s="12"/>
      <c r="AR1132" s="211" t="s">
        <v>86</v>
      </c>
      <c r="AT1132" s="212" t="s">
        <v>75</v>
      </c>
      <c r="AU1132" s="212" t="s">
        <v>83</v>
      </c>
      <c r="AY1132" s="211" t="s">
        <v>182</v>
      </c>
      <c r="BK1132" s="213">
        <f>SUM(BK1133:BK1217)</f>
        <v>0</v>
      </c>
    </row>
    <row r="1133" s="2" customFormat="1" ht="16.5" customHeight="1">
      <c r="A1133" s="42"/>
      <c r="B1133" s="43"/>
      <c r="C1133" s="216" t="s">
        <v>1702</v>
      </c>
      <c r="D1133" s="216" t="s">
        <v>184</v>
      </c>
      <c r="E1133" s="217" t="s">
        <v>1703</v>
      </c>
      <c r="F1133" s="218" t="s">
        <v>1704</v>
      </c>
      <c r="G1133" s="219" t="s">
        <v>187</v>
      </c>
      <c r="H1133" s="220">
        <v>413.79500000000002</v>
      </c>
      <c r="I1133" s="221"/>
      <c r="J1133" s="222">
        <f>ROUND(I1133*H1133,2)</f>
        <v>0</v>
      </c>
      <c r="K1133" s="218" t="s">
        <v>188</v>
      </c>
      <c r="L1133" s="48"/>
      <c r="M1133" s="223" t="s">
        <v>19</v>
      </c>
      <c r="N1133" s="224" t="s">
        <v>47</v>
      </c>
      <c r="O1133" s="88"/>
      <c r="P1133" s="225">
        <f>O1133*H1133</f>
        <v>0</v>
      </c>
      <c r="Q1133" s="225">
        <v>0</v>
      </c>
      <c r="R1133" s="225">
        <f>Q1133*H1133</f>
        <v>0</v>
      </c>
      <c r="S1133" s="225">
        <v>0.0044999999999999997</v>
      </c>
      <c r="T1133" s="226">
        <f>S1133*H1133</f>
        <v>1.8620774999999998</v>
      </c>
      <c r="U1133" s="42"/>
      <c r="V1133" s="42"/>
      <c r="W1133" s="42"/>
      <c r="X1133" s="42"/>
      <c r="Y1133" s="42"/>
      <c r="Z1133" s="42"/>
      <c r="AA1133" s="42"/>
      <c r="AB1133" s="42"/>
      <c r="AC1133" s="42"/>
      <c r="AD1133" s="42"/>
      <c r="AE1133" s="42"/>
      <c r="AR1133" s="227" t="s">
        <v>299</v>
      </c>
      <c r="AT1133" s="227" t="s">
        <v>184</v>
      </c>
      <c r="AU1133" s="227" t="s">
        <v>86</v>
      </c>
      <c r="AY1133" s="21" t="s">
        <v>182</v>
      </c>
      <c r="BE1133" s="228">
        <f>IF(N1133="základní",J1133,0)</f>
        <v>0</v>
      </c>
      <c r="BF1133" s="228">
        <f>IF(N1133="snížená",J1133,0)</f>
        <v>0</v>
      </c>
      <c r="BG1133" s="228">
        <f>IF(N1133="zákl. přenesená",J1133,0)</f>
        <v>0</v>
      </c>
      <c r="BH1133" s="228">
        <f>IF(N1133="sníž. přenesená",J1133,0)</f>
        <v>0</v>
      </c>
      <c r="BI1133" s="228">
        <f>IF(N1133="nulová",J1133,0)</f>
        <v>0</v>
      </c>
      <c r="BJ1133" s="21" t="s">
        <v>83</v>
      </c>
      <c r="BK1133" s="228">
        <f>ROUND(I1133*H1133,2)</f>
        <v>0</v>
      </c>
      <c r="BL1133" s="21" t="s">
        <v>299</v>
      </c>
      <c r="BM1133" s="227" t="s">
        <v>1705</v>
      </c>
    </row>
    <row r="1134" s="2" customFormat="1">
      <c r="A1134" s="42"/>
      <c r="B1134" s="43"/>
      <c r="C1134" s="44"/>
      <c r="D1134" s="229" t="s">
        <v>191</v>
      </c>
      <c r="E1134" s="44"/>
      <c r="F1134" s="230" t="s">
        <v>1706</v>
      </c>
      <c r="G1134" s="44"/>
      <c r="H1134" s="44"/>
      <c r="I1134" s="231"/>
      <c r="J1134" s="44"/>
      <c r="K1134" s="44"/>
      <c r="L1134" s="48"/>
      <c r="M1134" s="232"/>
      <c r="N1134" s="233"/>
      <c r="O1134" s="88"/>
      <c r="P1134" s="88"/>
      <c r="Q1134" s="88"/>
      <c r="R1134" s="88"/>
      <c r="S1134" s="88"/>
      <c r="T1134" s="89"/>
      <c r="U1134" s="42"/>
      <c r="V1134" s="42"/>
      <c r="W1134" s="42"/>
      <c r="X1134" s="42"/>
      <c r="Y1134" s="42"/>
      <c r="Z1134" s="42"/>
      <c r="AA1134" s="42"/>
      <c r="AB1134" s="42"/>
      <c r="AC1134" s="42"/>
      <c r="AD1134" s="42"/>
      <c r="AE1134" s="42"/>
      <c r="AT1134" s="21" t="s">
        <v>191</v>
      </c>
      <c r="AU1134" s="21" t="s">
        <v>86</v>
      </c>
    </row>
    <row r="1135" s="13" customFormat="1">
      <c r="A1135" s="13"/>
      <c r="B1135" s="234"/>
      <c r="C1135" s="235"/>
      <c r="D1135" s="236" t="s">
        <v>193</v>
      </c>
      <c r="E1135" s="237" t="s">
        <v>19</v>
      </c>
      <c r="F1135" s="238" t="s">
        <v>1707</v>
      </c>
      <c r="G1135" s="235"/>
      <c r="H1135" s="239">
        <v>413.79500000000002</v>
      </c>
      <c r="I1135" s="240"/>
      <c r="J1135" s="235"/>
      <c r="K1135" s="235"/>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193</v>
      </c>
      <c r="AU1135" s="245" t="s">
        <v>86</v>
      </c>
      <c r="AV1135" s="13" t="s">
        <v>86</v>
      </c>
      <c r="AW1135" s="13" t="s">
        <v>37</v>
      </c>
      <c r="AX1135" s="13" t="s">
        <v>83</v>
      </c>
      <c r="AY1135" s="245" t="s">
        <v>182</v>
      </c>
    </row>
    <row r="1136" s="2" customFormat="1" ht="16.5" customHeight="1">
      <c r="A1136" s="42"/>
      <c r="B1136" s="43"/>
      <c r="C1136" s="216" t="s">
        <v>1708</v>
      </c>
      <c r="D1136" s="216" t="s">
        <v>184</v>
      </c>
      <c r="E1136" s="217" t="s">
        <v>1709</v>
      </c>
      <c r="F1136" s="218" t="s">
        <v>1710</v>
      </c>
      <c r="G1136" s="219" t="s">
        <v>187</v>
      </c>
      <c r="H1136" s="220">
        <v>25.605</v>
      </c>
      <c r="I1136" s="221"/>
      <c r="J1136" s="222">
        <f>ROUND(I1136*H1136,2)</f>
        <v>0</v>
      </c>
      <c r="K1136" s="218" t="s">
        <v>188</v>
      </c>
      <c r="L1136" s="48"/>
      <c r="M1136" s="223" t="s">
        <v>19</v>
      </c>
      <c r="N1136" s="224" t="s">
        <v>47</v>
      </c>
      <c r="O1136" s="88"/>
      <c r="P1136" s="225">
        <f>O1136*H1136</f>
        <v>0</v>
      </c>
      <c r="Q1136" s="225">
        <v>0</v>
      </c>
      <c r="R1136" s="225">
        <f>Q1136*H1136</f>
        <v>0</v>
      </c>
      <c r="S1136" s="225">
        <v>0</v>
      </c>
      <c r="T1136" s="226">
        <f>S1136*H1136</f>
        <v>0</v>
      </c>
      <c r="U1136" s="42"/>
      <c r="V1136" s="42"/>
      <c r="W1136" s="42"/>
      <c r="X1136" s="42"/>
      <c r="Y1136" s="42"/>
      <c r="Z1136" s="42"/>
      <c r="AA1136" s="42"/>
      <c r="AB1136" s="42"/>
      <c r="AC1136" s="42"/>
      <c r="AD1136" s="42"/>
      <c r="AE1136" s="42"/>
      <c r="AR1136" s="227" t="s">
        <v>299</v>
      </c>
      <c r="AT1136" s="227" t="s">
        <v>184</v>
      </c>
      <c r="AU1136" s="227" t="s">
        <v>86</v>
      </c>
      <c r="AY1136" s="21" t="s">
        <v>182</v>
      </c>
      <c r="BE1136" s="228">
        <f>IF(N1136="základní",J1136,0)</f>
        <v>0</v>
      </c>
      <c r="BF1136" s="228">
        <f>IF(N1136="snížená",J1136,0)</f>
        <v>0</v>
      </c>
      <c r="BG1136" s="228">
        <f>IF(N1136="zákl. přenesená",J1136,0)</f>
        <v>0</v>
      </c>
      <c r="BH1136" s="228">
        <f>IF(N1136="sníž. přenesená",J1136,0)</f>
        <v>0</v>
      </c>
      <c r="BI1136" s="228">
        <f>IF(N1136="nulová",J1136,0)</f>
        <v>0</v>
      </c>
      <c r="BJ1136" s="21" t="s">
        <v>83</v>
      </c>
      <c r="BK1136" s="228">
        <f>ROUND(I1136*H1136,2)</f>
        <v>0</v>
      </c>
      <c r="BL1136" s="21" t="s">
        <v>299</v>
      </c>
      <c r="BM1136" s="227" t="s">
        <v>1711</v>
      </c>
    </row>
    <row r="1137" s="2" customFormat="1">
      <c r="A1137" s="42"/>
      <c r="B1137" s="43"/>
      <c r="C1137" s="44"/>
      <c r="D1137" s="229" t="s">
        <v>191</v>
      </c>
      <c r="E1137" s="44"/>
      <c r="F1137" s="230" t="s">
        <v>1712</v>
      </c>
      <c r="G1137" s="44"/>
      <c r="H1137" s="44"/>
      <c r="I1137" s="231"/>
      <c r="J1137" s="44"/>
      <c r="K1137" s="44"/>
      <c r="L1137" s="48"/>
      <c r="M1137" s="232"/>
      <c r="N1137" s="233"/>
      <c r="O1137" s="88"/>
      <c r="P1137" s="88"/>
      <c r="Q1137" s="88"/>
      <c r="R1137" s="88"/>
      <c r="S1137" s="88"/>
      <c r="T1137" s="89"/>
      <c r="U1137" s="42"/>
      <c r="V1137" s="42"/>
      <c r="W1137" s="42"/>
      <c r="X1137" s="42"/>
      <c r="Y1137" s="42"/>
      <c r="Z1137" s="42"/>
      <c r="AA1137" s="42"/>
      <c r="AB1137" s="42"/>
      <c r="AC1137" s="42"/>
      <c r="AD1137" s="42"/>
      <c r="AE1137" s="42"/>
      <c r="AT1137" s="21" t="s">
        <v>191</v>
      </c>
      <c r="AU1137" s="21" t="s">
        <v>86</v>
      </c>
    </row>
    <row r="1138" s="13" customFormat="1">
      <c r="A1138" s="13"/>
      <c r="B1138" s="234"/>
      <c r="C1138" s="235"/>
      <c r="D1138" s="236" t="s">
        <v>193</v>
      </c>
      <c r="E1138" s="237" t="s">
        <v>19</v>
      </c>
      <c r="F1138" s="238" t="s">
        <v>1713</v>
      </c>
      <c r="G1138" s="235"/>
      <c r="H1138" s="239">
        <v>25.605</v>
      </c>
      <c r="I1138" s="240"/>
      <c r="J1138" s="235"/>
      <c r="K1138" s="235"/>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193</v>
      </c>
      <c r="AU1138" s="245" t="s">
        <v>86</v>
      </c>
      <c r="AV1138" s="13" t="s">
        <v>86</v>
      </c>
      <c r="AW1138" s="13" t="s">
        <v>37</v>
      </c>
      <c r="AX1138" s="13" t="s">
        <v>83</v>
      </c>
      <c r="AY1138" s="245" t="s">
        <v>182</v>
      </c>
    </row>
    <row r="1139" s="14" customFormat="1">
      <c r="A1139" s="14"/>
      <c r="B1139" s="246"/>
      <c r="C1139" s="247"/>
      <c r="D1139" s="236" t="s">
        <v>193</v>
      </c>
      <c r="E1139" s="248" t="s">
        <v>19</v>
      </c>
      <c r="F1139" s="249" t="s">
        <v>636</v>
      </c>
      <c r="G1139" s="247"/>
      <c r="H1139" s="248" t="s">
        <v>19</v>
      </c>
      <c r="I1139" s="250"/>
      <c r="J1139" s="247"/>
      <c r="K1139" s="247"/>
      <c r="L1139" s="251"/>
      <c r="M1139" s="252"/>
      <c r="N1139" s="253"/>
      <c r="O1139" s="253"/>
      <c r="P1139" s="253"/>
      <c r="Q1139" s="253"/>
      <c r="R1139" s="253"/>
      <c r="S1139" s="253"/>
      <c r="T1139" s="254"/>
      <c r="U1139" s="14"/>
      <c r="V1139" s="14"/>
      <c r="W1139" s="14"/>
      <c r="X1139" s="14"/>
      <c r="Y1139" s="14"/>
      <c r="Z1139" s="14"/>
      <c r="AA1139" s="14"/>
      <c r="AB1139" s="14"/>
      <c r="AC1139" s="14"/>
      <c r="AD1139" s="14"/>
      <c r="AE1139" s="14"/>
      <c r="AT1139" s="255" t="s">
        <v>193</v>
      </c>
      <c r="AU1139" s="255" t="s">
        <v>86</v>
      </c>
      <c r="AV1139" s="14" t="s">
        <v>83</v>
      </c>
      <c r="AW1139" s="14" t="s">
        <v>37</v>
      </c>
      <c r="AX1139" s="14" t="s">
        <v>76</v>
      </c>
      <c r="AY1139" s="255" t="s">
        <v>182</v>
      </c>
    </row>
    <row r="1140" s="2" customFormat="1" ht="16.5" customHeight="1">
      <c r="A1140" s="42"/>
      <c r="B1140" s="43"/>
      <c r="C1140" s="216" t="s">
        <v>1714</v>
      </c>
      <c r="D1140" s="216" t="s">
        <v>184</v>
      </c>
      <c r="E1140" s="217" t="s">
        <v>1715</v>
      </c>
      <c r="F1140" s="218" t="s">
        <v>1716</v>
      </c>
      <c r="G1140" s="219" t="s">
        <v>187</v>
      </c>
      <c r="H1140" s="220">
        <v>16.995000000000001</v>
      </c>
      <c r="I1140" s="221"/>
      <c r="J1140" s="222">
        <f>ROUND(I1140*H1140,2)</f>
        <v>0</v>
      </c>
      <c r="K1140" s="218" t="s">
        <v>188</v>
      </c>
      <c r="L1140" s="48"/>
      <c r="M1140" s="223" t="s">
        <v>19</v>
      </c>
      <c r="N1140" s="224" t="s">
        <v>47</v>
      </c>
      <c r="O1140" s="88"/>
      <c r="P1140" s="225">
        <f>O1140*H1140</f>
        <v>0</v>
      </c>
      <c r="Q1140" s="225">
        <v>4.0000000000000003E-05</v>
      </c>
      <c r="R1140" s="225">
        <f>Q1140*H1140</f>
        <v>0.00067980000000000004</v>
      </c>
      <c r="S1140" s="225">
        <v>0</v>
      </c>
      <c r="T1140" s="226">
        <f>S1140*H1140</f>
        <v>0</v>
      </c>
      <c r="U1140" s="42"/>
      <c r="V1140" s="42"/>
      <c r="W1140" s="42"/>
      <c r="X1140" s="42"/>
      <c r="Y1140" s="42"/>
      <c r="Z1140" s="42"/>
      <c r="AA1140" s="42"/>
      <c r="AB1140" s="42"/>
      <c r="AC1140" s="42"/>
      <c r="AD1140" s="42"/>
      <c r="AE1140" s="42"/>
      <c r="AR1140" s="227" t="s">
        <v>299</v>
      </c>
      <c r="AT1140" s="227" t="s">
        <v>184</v>
      </c>
      <c r="AU1140" s="227" t="s">
        <v>86</v>
      </c>
      <c r="AY1140" s="21" t="s">
        <v>182</v>
      </c>
      <c r="BE1140" s="228">
        <f>IF(N1140="základní",J1140,0)</f>
        <v>0</v>
      </c>
      <c r="BF1140" s="228">
        <f>IF(N1140="snížená",J1140,0)</f>
        <v>0</v>
      </c>
      <c r="BG1140" s="228">
        <f>IF(N1140="zákl. přenesená",J1140,0)</f>
        <v>0</v>
      </c>
      <c r="BH1140" s="228">
        <f>IF(N1140="sníž. přenesená",J1140,0)</f>
        <v>0</v>
      </c>
      <c r="BI1140" s="228">
        <f>IF(N1140="nulová",J1140,0)</f>
        <v>0</v>
      </c>
      <c r="BJ1140" s="21" t="s">
        <v>83</v>
      </c>
      <c r="BK1140" s="228">
        <f>ROUND(I1140*H1140,2)</f>
        <v>0</v>
      </c>
      <c r="BL1140" s="21" t="s">
        <v>299</v>
      </c>
      <c r="BM1140" s="227" t="s">
        <v>1717</v>
      </c>
    </row>
    <row r="1141" s="2" customFormat="1">
      <c r="A1141" s="42"/>
      <c r="B1141" s="43"/>
      <c r="C1141" s="44"/>
      <c r="D1141" s="229" t="s">
        <v>191</v>
      </c>
      <c r="E1141" s="44"/>
      <c r="F1141" s="230" t="s">
        <v>1718</v>
      </c>
      <c r="G1141" s="44"/>
      <c r="H1141" s="44"/>
      <c r="I1141" s="231"/>
      <c r="J1141" s="44"/>
      <c r="K1141" s="44"/>
      <c r="L1141" s="48"/>
      <c r="M1141" s="232"/>
      <c r="N1141" s="233"/>
      <c r="O1141" s="88"/>
      <c r="P1141" s="88"/>
      <c r="Q1141" s="88"/>
      <c r="R1141" s="88"/>
      <c r="S1141" s="88"/>
      <c r="T1141" s="89"/>
      <c r="U1141" s="42"/>
      <c r="V1141" s="42"/>
      <c r="W1141" s="42"/>
      <c r="X1141" s="42"/>
      <c r="Y1141" s="42"/>
      <c r="Z1141" s="42"/>
      <c r="AA1141" s="42"/>
      <c r="AB1141" s="42"/>
      <c r="AC1141" s="42"/>
      <c r="AD1141" s="42"/>
      <c r="AE1141" s="42"/>
      <c r="AT1141" s="21" t="s">
        <v>191</v>
      </c>
      <c r="AU1141" s="21" t="s">
        <v>86</v>
      </c>
    </row>
    <row r="1142" s="13" customFormat="1">
      <c r="A1142" s="13"/>
      <c r="B1142" s="234"/>
      <c r="C1142" s="235"/>
      <c r="D1142" s="236" t="s">
        <v>193</v>
      </c>
      <c r="E1142" s="237" t="s">
        <v>19</v>
      </c>
      <c r="F1142" s="238" t="s">
        <v>1719</v>
      </c>
      <c r="G1142" s="235"/>
      <c r="H1142" s="239">
        <v>16.995000000000001</v>
      </c>
      <c r="I1142" s="240"/>
      <c r="J1142" s="235"/>
      <c r="K1142" s="235"/>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193</v>
      </c>
      <c r="AU1142" s="245" t="s">
        <v>86</v>
      </c>
      <c r="AV1142" s="13" t="s">
        <v>86</v>
      </c>
      <c r="AW1142" s="13" t="s">
        <v>37</v>
      </c>
      <c r="AX1142" s="13" t="s">
        <v>83</v>
      </c>
      <c r="AY1142" s="245" t="s">
        <v>182</v>
      </c>
    </row>
    <row r="1143" s="14" customFormat="1">
      <c r="A1143" s="14"/>
      <c r="B1143" s="246"/>
      <c r="C1143" s="247"/>
      <c r="D1143" s="236" t="s">
        <v>193</v>
      </c>
      <c r="E1143" s="248" t="s">
        <v>19</v>
      </c>
      <c r="F1143" s="249" t="s">
        <v>225</v>
      </c>
      <c r="G1143" s="247"/>
      <c r="H1143" s="248" t="s">
        <v>19</v>
      </c>
      <c r="I1143" s="250"/>
      <c r="J1143" s="247"/>
      <c r="K1143" s="247"/>
      <c r="L1143" s="251"/>
      <c r="M1143" s="252"/>
      <c r="N1143" s="253"/>
      <c r="O1143" s="253"/>
      <c r="P1143" s="253"/>
      <c r="Q1143" s="253"/>
      <c r="R1143" s="253"/>
      <c r="S1143" s="253"/>
      <c r="T1143" s="254"/>
      <c r="U1143" s="14"/>
      <c r="V1143" s="14"/>
      <c r="W1143" s="14"/>
      <c r="X1143" s="14"/>
      <c r="Y1143" s="14"/>
      <c r="Z1143" s="14"/>
      <c r="AA1143" s="14"/>
      <c r="AB1143" s="14"/>
      <c r="AC1143" s="14"/>
      <c r="AD1143" s="14"/>
      <c r="AE1143" s="14"/>
      <c r="AT1143" s="255" t="s">
        <v>193</v>
      </c>
      <c r="AU1143" s="255" t="s">
        <v>86</v>
      </c>
      <c r="AV1143" s="14" t="s">
        <v>83</v>
      </c>
      <c r="AW1143" s="14" t="s">
        <v>37</v>
      </c>
      <c r="AX1143" s="14" t="s">
        <v>76</v>
      </c>
      <c r="AY1143" s="255" t="s">
        <v>182</v>
      </c>
    </row>
    <row r="1144" s="2" customFormat="1" ht="16.5" customHeight="1">
      <c r="A1144" s="42"/>
      <c r="B1144" s="43"/>
      <c r="C1144" s="267" t="s">
        <v>1720</v>
      </c>
      <c r="D1144" s="267" t="s">
        <v>349</v>
      </c>
      <c r="E1144" s="268" t="s">
        <v>1721</v>
      </c>
      <c r="F1144" s="269" t="s">
        <v>1722</v>
      </c>
      <c r="G1144" s="270" t="s">
        <v>187</v>
      </c>
      <c r="H1144" s="271">
        <v>19.544</v>
      </c>
      <c r="I1144" s="272"/>
      <c r="J1144" s="273">
        <f>ROUND(I1144*H1144,2)</f>
        <v>0</v>
      </c>
      <c r="K1144" s="269" t="s">
        <v>188</v>
      </c>
      <c r="L1144" s="274"/>
      <c r="M1144" s="275" t="s">
        <v>19</v>
      </c>
      <c r="N1144" s="276" t="s">
        <v>47</v>
      </c>
      <c r="O1144" s="88"/>
      <c r="P1144" s="225">
        <f>O1144*H1144</f>
        <v>0</v>
      </c>
      <c r="Q1144" s="225">
        <v>0.00029999999999999997</v>
      </c>
      <c r="R1144" s="225">
        <f>Q1144*H1144</f>
        <v>0.0058631999999999998</v>
      </c>
      <c r="S1144" s="225">
        <v>0</v>
      </c>
      <c r="T1144" s="226">
        <f>S1144*H1144</f>
        <v>0</v>
      </c>
      <c r="U1144" s="42"/>
      <c r="V1144" s="42"/>
      <c r="W1144" s="42"/>
      <c r="X1144" s="42"/>
      <c r="Y1144" s="42"/>
      <c r="Z1144" s="42"/>
      <c r="AA1144" s="42"/>
      <c r="AB1144" s="42"/>
      <c r="AC1144" s="42"/>
      <c r="AD1144" s="42"/>
      <c r="AE1144" s="42"/>
      <c r="AR1144" s="227" t="s">
        <v>398</v>
      </c>
      <c r="AT1144" s="227" t="s">
        <v>349</v>
      </c>
      <c r="AU1144" s="227" t="s">
        <v>86</v>
      </c>
      <c r="AY1144" s="21" t="s">
        <v>182</v>
      </c>
      <c r="BE1144" s="228">
        <f>IF(N1144="základní",J1144,0)</f>
        <v>0</v>
      </c>
      <c r="BF1144" s="228">
        <f>IF(N1144="snížená",J1144,0)</f>
        <v>0</v>
      </c>
      <c r="BG1144" s="228">
        <f>IF(N1144="zákl. přenesená",J1144,0)</f>
        <v>0</v>
      </c>
      <c r="BH1144" s="228">
        <f>IF(N1144="sníž. přenesená",J1144,0)</f>
        <v>0</v>
      </c>
      <c r="BI1144" s="228">
        <f>IF(N1144="nulová",J1144,0)</f>
        <v>0</v>
      </c>
      <c r="BJ1144" s="21" t="s">
        <v>83</v>
      </c>
      <c r="BK1144" s="228">
        <f>ROUND(I1144*H1144,2)</f>
        <v>0</v>
      </c>
      <c r="BL1144" s="21" t="s">
        <v>299</v>
      </c>
      <c r="BM1144" s="227" t="s">
        <v>1723</v>
      </c>
    </row>
    <row r="1145" s="13" customFormat="1">
      <c r="A1145" s="13"/>
      <c r="B1145" s="234"/>
      <c r="C1145" s="235"/>
      <c r="D1145" s="236" t="s">
        <v>193</v>
      </c>
      <c r="E1145" s="237" t="s">
        <v>19</v>
      </c>
      <c r="F1145" s="238" t="s">
        <v>1724</v>
      </c>
      <c r="G1145" s="235"/>
      <c r="H1145" s="239">
        <v>19.544</v>
      </c>
      <c r="I1145" s="240"/>
      <c r="J1145" s="235"/>
      <c r="K1145" s="235"/>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193</v>
      </c>
      <c r="AU1145" s="245" t="s">
        <v>86</v>
      </c>
      <c r="AV1145" s="13" t="s">
        <v>86</v>
      </c>
      <c r="AW1145" s="13" t="s">
        <v>37</v>
      </c>
      <c r="AX1145" s="13" t="s">
        <v>83</v>
      </c>
      <c r="AY1145" s="245" t="s">
        <v>182</v>
      </c>
    </row>
    <row r="1146" s="2" customFormat="1" ht="24.15" customHeight="1">
      <c r="A1146" s="42"/>
      <c r="B1146" s="43"/>
      <c r="C1146" s="216" t="s">
        <v>1725</v>
      </c>
      <c r="D1146" s="216" t="s">
        <v>184</v>
      </c>
      <c r="E1146" s="217" t="s">
        <v>1726</v>
      </c>
      <c r="F1146" s="218" t="s">
        <v>1727</v>
      </c>
      <c r="G1146" s="219" t="s">
        <v>187</v>
      </c>
      <c r="H1146" s="220">
        <v>57.472999999999999</v>
      </c>
      <c r="I1146" s="221"/>
      <c r="J1146" s="222">
        <f>ROUND(I1146*H1146,2)</f>
        <v>0</v>
      </c>
      <c r="K1146" s="218" t="s">
        <v>188</v>
      </c>
      <c r="L1146" s="48"/>
      <c r="M1146" s="223" t="s">
        <v>19</v>
      </c>
      <c r="N1146" s="224" t="s">
        <v>47</v>
      </c>
      <c r="O1146" s="88"/>
      <c r="P1146" s="225">
        <f>O1146*H1146</f>
        <v>0</v>
      </c>
      <c r="Q1146" s="225">
        <v>0</v>
      </c>
      <c r="R1146" s="225">
        <f>Q1146*H1146</f>
        <v>0</v>
      </c>
      <c r="S1146" s="225">
        <v>0</v>
      </c>
      <c r="T1146" s="226">
        <f>S1146*H1146</f>
        <v>0</v>
      </c>
      <c r="U1146" s="42"/>
      <c r="V1146" s="42"/>
      <c r="W1146" s="42"/>
      <c r="X1146" s="42"/>
      <c r="Y1146" s="42"/>
      <c r="Z1146" s="42"/>
      <c r="AA1146" s="42"/>
      <c r="AB1146" s="42"/>
      <c r="AC1146" s="42"/>
      <c r="AD1146" s="42"/>
      <c r="AE1146" s="42"/>
      <c r="AR1146" s="227" t="s">
        <v>299</v>
      </c>
      <c r="AT1146" s="227" t="s">
        <v>184</v>
      </c>
      <c r="AU1146" s="227" t="s">
        <v>86</v>
      </c>
      <c r="AY1146" s="21" t="s">
        <v>182</v>
      </c>
      <c r="BE1146" s="228">
        <f>IF(N1146="základní",J1146,0)</f>
        <v>0</v>
      </c>
      <c r="BF1146" s="228">
        <f>IF(N1146="snížená",J1146,0)</f>
        <v>0</v>
      </c>
      <c r="BG1146" s="228">
        <f>IF(N1146="zákl. přenesená",J1146,0)</f>
        <v>0</v>
      </c>
      <c r="BH1146" s="228">
        <f>IF(N1146="sníž. přenesená",J1146,0)</f>
        <v>0</v>
      </c>
      <c r="BI1146" s="228">
        <f>IF(N1146="nulová",J1146,0)</f>
        <v>0</v>
      </c>
      <c r="BJ1146" s="21" t="s">
        <v>83</v>
      </c>
      <c r="BK1146" s="228">
        <f>ROUND(I1146*H1146,2)</f>
        <v>0</v>
      </c>
      <c r="BL1146" s="21" t="s">
        <v>299</v>
      </c>
      <c r="BM1146" s="227" t="s">
        <v>1728</v>
      </c>
    </row>
    <row r="1147" s="2" customFormat="1">
      <c r="A1147" s="42"/>
      <c r="B1147" s="43"/>
      <c r="C1147" s="44"/>
      <c r="D1147" s="229" t="s">
        <v>191</v>
      </c>
      <c r="E1147" s="44"/>
      <c r="F1147" s="230" t="s">
        <v>1729</v>
      </c>
      <c r="G1147" s="44"/>
      <c r="H1147" s="44"/>
      <c r="I1147" s="231"/>
      <c r="J1147" s="44"/>
      <c r="K1147" s="44"/>
      <c r="L1147" s="48"/>
      <c r="M1147" s="232"/>
      <c r="N1147" s="233"/>
      <c r="O1147" s="88"/>
      <c r="P1147" s="88"/>
      <c r="Q1147" s="88"/>
      <c r="R1147" s="88"/>
      <c r="S1147" s="88"/>
      <c r="T1147" s="89"/>
      <c r="U1147" s="42"/>
      <c r="V1147" s="42"/>
      <c r="W1147" s="42"/>
      <c r="X1147" s="42"/>
      <c r="Y1147" s="42"/>
      <c r="Z1147" s="42"/>
      <c r="AA1147" s="42"/>
      <c r="AB1147" s="42"/>
      <c r="AC1147" s="42"/>
      <c r="AD1147" s="42"/>
      <c r="AE1147" s="42"/>
      <c r="AT1147" s="21" t="s">
        <v>191</v>
      </c>
      <c r="AU1147" s="21" t="s">
        <v>86</v>
      </c>
    </row>
    <row r="1148" s="13" customFormat="1">
      <c r="A1148" s="13"/>
      <c r="B1148" s="234"/>
      <c r="C1148" s="235"/>
      <c r="D1148" s="236" t="s">
        <v>193</v>
      </c>
      <c r="E1148" s="237" t="s">
        <v>19</v>
      </c>
      <c r="F1148" s="238" t="s">
        <v>1730</v>
      </c>
      <c r="G1148" s="235"/>
      <c r="H1148" s="239">
        <v>57.472999999999999</v>
      </c>
      <c r="I1148" s="240"/>
      <c r="J1148" s="235"/>
      <c r="K1148" s="235"/>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193</v>
      </c>
      <c r="AU1148" s="245" t="s">
        <v>86</v>
      </c>
      <c r="AV1148" s="13" t="s">
        <v>86</v>
      </c>
      <c r="AW1148" s="13" t="s">
        <v>37</v>
      </c>
      <c r="AX1148" s="13" t="s">
        <v>83</v>
      </c>
      <c r="AY1148" s="245" t="s">
        <v>182</v>
      </c>
    </row>
    <row r="1149" s="14" customFormat="1">
      <c r="A1149" s="14"/>
      <c r="B1149" s="246"/>
      <c r="C1149" s="247"/>
      <c r="D1149" s="236" t="s">
        <v>193</v>
      </c>
      <c r="E1149" s="248" t="s">
        <v>19</v>
      </c>
      <c r="F1149" s="249" t="s">
        <v>225</v>
      </c>
      <c r="G1149" s="247"/>
      <c r="H1149" s="248" t="s">
        <v>19</v>
      </c>
      <c r="I1149" s="250"/>
      <c r="J1149" s="247"/>
      <c r="K1149" s="247"/>
      <c r="L1149" s="251"/>
      <c r="M1149" s="252"/>
      <c r="N1149" s="253"/>
      <c r="O1149" s="253"/>
      <c r="P1149" s="253"/>
      <c r="Q1149" s="253"/>
      <c r="R1149" s="253"/>
      <c r="S1149" s="253"/>
      <c r="T1149" s="254"/>
      <c r="U1149" s="14"/>
      <c r="V1149" s="14"/>
      <c r="W1149" s="14"/>
      <c r="X1149" s="14"/>
      <c r="Y1149" s="14"/>
      <c r="Z1149" s="14"/>
      <c r="AA1149" s="14"/>
      <c r="AB1149" s="14"/>
      <c r="AC1149" s="14"/>
      <c r="AD1149" s="14"/>
      <c r="AE1149" s="14"/>
      <c r="AT1149" s="255" t="s">
        <v>193</v>
      </c>
      <c r="AU1149" s="255" t="s">
        <v>86</v>
      </c>
      <c r="AV1149" s="14" t="s">
        <v>83</v>
      </c>
      <c r="AW1149" s="14" t="s">
        <v>37</v>
      </c>
      <c r="AX1149" s="14" t="s">
        <v>76</v>
      </c>
      <c r="AY1149" s="255" t="s">
        <v>182</v>
      </c>
    </row>
    <row r="1150" s="2" customFormat="1" ht="24.15" customHeight="1">
      <c r="A1150" s="42"/>
      <c r="B1150" s="43"/>
      <c r="C1150" s="216" t="s">
        <v>1731</v>
      </c>
      <c r="D1150" s="216" t="s">
        <v>184</v>
      </c>
      <c r="E1150" s="217" t="s">
        <v>1732</v>
      </c>
      <c r="F1150" s="218" t="s">
        <v>1733</v>
      </c>
      <c r="G1150" s="219" t="s">
        <v>187</v>
      </c>
      <c r="H1150" s="220">
        <v>182.364</v>
      </c>
      <c r="I1150" s="221"/>
      <c r="J1150" s="222">
        <f>ROUND(I1150*H1150,2)</f>
        <v>0</v>
      </c>
      <c r="K1150" s="218" t="s">
        <v>188</v>
      </c>
      <c r="L1150" s="48"/>
      <c r="M1150" s="223" t="s">
        <v>19</v>
      </c>
      <c r="N1150" s="224" t="s">
        <v>47</v>
      </c>
      <c r="O1150" s="88"/>
      <c r="P1150" s="225">
        <f>O1150*H1150</f>
        <v>0</v>
      </c>
      <c r="Q1150" s="225">
        <v>0</v>
      </c>
      <c r="R1150" s="225">
        <f>Q1150*H1150</f>
        <v>0</v>
      </c>
      <c r="S1150" s="225">
        <v>0</v>
      </c>
      <c r="T1150" s="226">
        <f>S1150*H1150</f>
        <v>0</v>
      </c>
      <c r="U1150" s="42"/>
      <c r="V1150" s="42"/>
      <c r="W1150" s="42"/>
      <c r="X1150" s="42"/>
      <c r="Y1150" s="42"/>
      <c r="Z1150" s="42"/>
      <c r="AA1150" s="42"/>
      <c r="AB1150" s="42"/>
      <c r="AC1150" s="42"/>
      <c r="AD1150" s="42"/>
      <c r="AE1150" s="42"/>
      <c r="AR1150" s="227" t="s">
        <v>299</v>
      </c>
      <c r="AT1150" s="227" t="s">
        <v>184</v>
      </c>
      <c r="AU1150" s="227" t="s">
        <v>86</v>
      </c>
      <c r="AY1150" s="21" t="s">
        <v>182</v>
      </c>
      <c r="BE1150" s="228">
        <f>IF(N1150="základní",J1150,0)</f>
        <v>0</v>
      </c>
      <c r="BF1150" s="228">
        <f>IF(N1150="snížená",J1150,0)</f>
        <v>0</v>
      </c>
      <c r="BG1150" s="228">
        <f>IF(N1150="zákl. přenesená",J1150,0)</f>
        <v>0</v>
      </c>
      <c r="BH1150" s="228">
        <f>IF(N1150="sníž. přenesená",J1150,0)</f>
        <v>0</v>
      </c>
      <c r="BI1150" s="228">
        <f>IF(N1150="nulová",J1150,0)</f>
        <v>0</v>
      </c>
      <c r="BJ1150" s="21" t="s">
        <v>83</v>
      </c>
      <c r="BK1150" s="228">
        <f>ROUND(I1150*H1150,2)</f>
        <v>0</v>
      </c>
      <c r="BL1150" s="21" t="s">
        <v>299</v>
      </c>
      <c r="BM1150" s="227" t="s">
        <v>1734</v>
      </c>
    </row>
    <row r="1151" s="2" customFormat="1">
      <c r="A1151" s="42"/>
      <c r="B1151" s="43"/>
      <c r="C1151" s="44"/>
      <c r="D1151" s="229" t="s">
        <v>191</v>
      </c>
      <c r="E1151" s="44"/>
      <c r="F1151" s="230" t="s">
        <v>1735</v>
      </c>
      <c r="G1151" s="44"/>
      <c r="H1151" s="44"/>
      <c r="I1151" s="231"/>
      <c r="J1151" s="44"/>
      <c r="K1151" s="44"/>
      <c r="L1151" s="48"/>
      <c r="M1151" s="232"/>
      <c r="N1151" s="233"/>
      <c r="O1151" s="88"/>
      <c r="P1151" s="88"/>
      <c r="Q1151" s="88"/>
      <c r="R1151" s="88"/>
      <c r="S1151" s="88"/>
      <c r="T1151" s="89"/>
      <c r="U1151" s="42"/>
      <c r="V1151" s="42"/>
      <c r="W1151" s="42"/>
      <c r="X1151" s="42"/>
      <c r="Y1151" s="42"/>
      <c r="Z1151" s="42"/>
      <c r="AA1151" s="42"/>
      <c r="AB1151" s="42"/>
      <c r="AC1151" s="42"/>
      <c r="AD1151" s="42"/>
      <c r="AE1151" s="42"/>
      <c r="AT1151" s="21" t="s">
        <v>191</v>
      </c>
      <c r="AU1151" s="21" t="s">
        <v>86</v>
      </c>
    </row>
    <row r="1152" s="13" customFormat="1">
      <c r="A1152" s="13"/>
      <c r="B1152" s="234"/>
      <c r="C1152" s="235"/>
      <c r="D1152" s="236" t="s">
        <v>193</v>
      </c>
      <c r="E1152" s="237" t="s">
        <v>19</v>
      </c>
      <c r="F1152" s="238" t="s">
        <v>1736</v>
      </c>
      <c r="G1152" s="235"/>
      <c r="H1152" s="239">
        <v>149.38800000000001</v>
      </c>
      <c r="I1152" s="240"/>
      <c r="J1152" s="235"/>
      <c r="K1152" s="235"/>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193</v>
      </c>
      <c r="AU1152" s="245" t="s">
        <v>86</v>
      </c>
      <c r="AV1152" s="13" t="s">
        <v>86</v>
      </c>
      <c r="AW1152" s="13" t="s">
        <v>37</v>
      </c>
      <c r="AX1152" s="13" t="s">
        <v>76</v>
      </c>
      <c r="AY1152" s="245" t="s">
        <v>182</v>
      </c>
    </row>
    <row r="1153" s="13" customFormat="1">
      <c r="A1153" s="13"/>
      <c r="B1153" s="234"/>
      <c r="C1153" s="235"/>
      <c r="D1153" s="236" t="s">
        <v>193</v>
      </c>
      <c r="E1153" s="237" t="s">
        <v>19</v>
      </c>
      <c r="F1153" s="238" t="s">
        <v>1737</v>
      </c>
      <c r="G1153" s="235"/>
      <c r="H1153" s="239">
        <v>32.975999999999999</v>
      </c>
      <c r="I1153" s="240"/>
      <c r="J1153" s="235"/>
      <c r="K1153" s="235"/>
      <c r="L1153" s="241"/>
      <c r="M1153" s="242"/>
      <c r="N1153" s="243"/>
      <c r="O1153" s="243"/>
      <c r="P1153" s="243"/>
      <c r="Q1153" s="243"/>
      <c r="R1153" s="243"/>
      <c r="S1153" s="243"/>
      <c r="T1153" s="244"/>
      <c r="U1153" s="13"/>
      <c r="V1153" s="13"/>
      <c r="W1153" s="13"/>
      <c r="X1153" s="13"/>
      <c r="Y1153" s="13"/>
      <c r="Z1153" s="13"/>
      <c r="AA1153" s="13"/>
      <c r="AB1153" s="13"/>
      <c r="AC1153" s="13"/>
      <c r="AD1153" s="13"/>
      <c r="AE1153" s="13"/>
      <c r="AT1153" s="245" t="s">
        <v>193</v>
      </c>
      <c r="AU1153" s="245" t="s">
        <v>86</v>
      </c>
      <c r="AV1153" s="13" t="s">
        <v>86</v>
      </c>
      <c r="AW1153" s="13" t="s">
        <v>37</v>
      </c>
      <c r="AX1153" s="13" t="s">
        <v>76</v>
      </c>
      <c r="AY1153" s="245" t="s">
        <v>182</v>
      </c>
    </row>
    <row r="1154" s="15" customFormat="1">
      <c r="A1154" s="15"/>
      <c r="B1154" s="256"/>
      <c r="C1154" s="257"/>
      <c r="D1154" s="236" t="s">
        <v>193</v>
      </c>
      <c r="E1154" s="258" t="s">
        <v>19</v>
      </c>
      <c r="F1154" s="259" t="s">
        <v>1738</v>
      </c>
      <c r="G1154" s="257"/>
      <c r="H1154" s="260">
        <v>182.364</v>
      </c>
      <c r="I1154" s="261"/>
      <c r="J1154" s="257"/>
      <c r="K1154" s="257"/>
      <c r="L1154" s="262"/>
      <c r="M1154" s="263"/>
      <c r="N1154" s="264"/>
      <c r="O1154" s="264"/>
      <c r="P1154" s="264"/>
      <c r="Q1154" s="264"/>
      <c r="R1154" s="264"/>
      <c r="S1154" s="264"/>
      <c r="T1154" s="265"/>
      <c r="U1154" s="15"/>
      <c r="V1154" s="15"/>
      <c r="W1154" s="15"/>
      <c r="X1154" s="15"/>
      <c r="Y1154" s="15"/>
      <c r="Z1154" s="15"/>
      <c r="AA1154" s="15"/>
      <c r="AB1154" s="15"/>
      <c r="AC1154" s="15"/>
      <c r="AD1154" s="15"/>
      <c r="AE1154" s="15"/>
      <c r="AT1154" s="266" t="s">
        <v>193</v>
      </c>
      <c r="AU1154" s="266" t="s">
        <v>86</v>
      </c>
      <c r="AV1154" s="15" t="s">
        <v>189</v>
      </c>
      <c r="AW1154" s="15" t="s">
        <v>37</v>
      </c>
      <c r="AX1154" s="15" t="s">
        <v>83</v>
      </c>
      <c r="AY1154" s="266" t="s">
        <v>182</v>
      </c>
    </row>
    <row r="1155" s="14" customFormat="1">
      <c r="A1155" s="14"/>
      <c r="B1155" s="246"/>
      <c r="C1155" s="247"/>
      <c r="D1155" s="236" t="s">
        <v>193</v>
      </c>
      <c r="E1155" s="248" t="s">
        <v>19</v>
      </c>
      <c r="F1155" s="249" t="s">
        <v>225</v>
      </c>
      <c r="G1155" s="247"/>
      <c r="H1155" s="248" t="s">
        <v>19</v>
      </c>
      <c r="I1155" s="250"/>
      <c r="J1155" s="247"/>
      <c r="K1155" s="247"/>
      <c r="L1155" s="251"/>
      <c r="M1155" s="252"/>
      <c r="N1155" s="253"/>
      <c r="O1155" s="253"/>
      <c r="P1155" s="253"/>
      <c r="Q1155" s="253"/>
      <c r="R1155" s="253"/>
      <c r="S1155" s="253"/>
      <c r="T1155" s="254"/>
      <c r="U1155" s="14"/>
      <c r="V1155" s="14"/>
      <c r="W1155" s="14"/>
      <c r="X1155" s="14"/>
      <c r="Y1155" s="14"/>
      <c r="Z1155" s="14"/>
      <c r="AA1155" s="14"/>
      <c r="AB1155" s="14"/>
      <c r="AC1155" s="14"/>
      <c r="AD1155" s="14"/>
      <c r="AE1155" s="14"/>
      <c r="AT1155" s="255" t="s">
        <v>193</v>
      </c>
      <c r="AU1155" s="255" t="s">
        <v>86</v>
      </c>
      <c r="AV1155" s="14" t="s">
        <v>83</v>
      </c>
      <c r="AW1155" s="14" t="s">
        <v>37</v>
      </c>
      <c r="AX1155" s="14" t="s">
        <v>76</v>
      </c>
      <c r="AY1155" s="255" t="s">
        <v>182</v>
      </c>
    </row>
    <row r="1156" s="2" customFormat="1" ht="21.75" customHeight="1">
      <c r="A1156" s="42"/>
      <c r="B1156" s="43"/>
      <c r="C1156" s="216" t="s">
        <v>1739</v>
      </c>
      <c r="D1156" s="216" t="s">
        <v>184</v>
      </c>
      <c r="E1156" s="217" t="s">
        <v>1740</v>
      </c>
      <c r="F1156" s="218" t="s">
        <v>1741</v>
      </c>
      <c r="G1156" s="219" t="s">
        <v>187</v>
      </c>
      <c r="H1156" s="220">
        <v>85.194999999999993</v>
      </c>
      <c r="I1156" s="221"/>
      <c r="J1156" s="222">
        <f>ROUND(I1156*H1156,2)</f>
        <v>0</v>
      </c>
      <c r="K1156" s="218" t="s">
        <v>188</v>
      </c>
      <c r="L1156" s="48"/>
      <c r="M1156" s="223" t="s">
        <v>19</v>
      </c>
      <c r="N1156" s="224" t="s">
        <v>47</v>
      </c>
      <c r="O1156" s="88"/>
      <c r="P1156" s="225">
        <f>O1156*H1156</f>
        <v>0</v>
      </c>
      <c r="Q1156" s="225">
        <v>0.00040000000000000002</v>
      </c>
      <c r="R1156" s="225">
        <f>Q1156*H1156</f>
        <v>0.034077999999999997</v>
      </c>
      <c r="S1156" s="225">
        <v>0</v>
      </c>
      <c r="T1156" s="226">
        <f>S1156*H1156</f>
        <v>0</v>
      </c>
      <c r="U1156" s="42"/>
      <c r="V1156" s="42"/>
      <c r="W1156" s="42"/>
      <c r="X1156" s="42"/>
      <c r="Y1156" s="42"/>
      <c r="Z1156" s="42"/>
      <c r="AA1156" s="42"/>
      <c r="AB1156" s="42"/>
      <c r="AC1156" s="42"/>
      <c r="AD1156" s="42"/>
      <c r="AE1156" s="42"/>
      <c r="AR1156" s="227" t="s">
        <v>299</v>
      </c>
      <c r="AT1156" s="227" t="s">
        <v>184</v>
      </c>
      <c r="AU1156" s="227" t="s">
        <v>86</v>
      </c>
      <c r="AY1156" s="21" t="s">
        <v>182</v>
      </c>
      <c r="BE1156" s="228">
        <f>IF(N1156="základní",J1156,0)</f>
        <v>0</v>
      </c>
      <c r="BF1156" s="228">
        <f>IF(N1156="snížená",J1156,0)</f>
        <v>0</v>
      </c>
      <c r="BG1156" s="228">
        <f>IF(N1156="zákl. přenesená",J1156,0)</f>
        <v>0</v>
      </c>
      <c r="BH1156" s="228">
        <f>IF(N1156="sníž. přenesená",J1156,0)</f>
        <v>0</v>
      </c>
      <c r="BI1156" s="228">
        <f>IF(N1156="nulová",J1156,0)</f>
        <v>0</v>
      </c>
      <c r="BJ1156" s="21" t="s">
        <v>83</v>
      </c>
      <c r="BK1156" s="228">
        <f>ROUND(I1156*H1156,2)</f>
        <v>0</v>
      </c>
      <c r="BL1156" s="21" t="s">
        <v>299</v>
      </c>
      <c r="BM1156" s="227" t="s">
        <v>1742</v>
      </c>
    </row>
    <row r="1157" s="2" customFormat="1">
      <c r="A1157" s="42"/>
      <c r="B1157" s="43"/>
      <c r="C1157" s="44"/>
      <c r="D1157" s="229" t="s">
        <v>191</v>
      </c>
      <c r="E1157" s="44"/>
      <c r="F1157" s="230" t="s">
        <v>1743</v>
      </c>
      <c r="G1157" s="44"/>
      <c r="H1157" s="44"/>
      <c r="I1157" s="231"/>
      <c r="J1157" s="44"/>
      <c r="K1157" s="44"/>
      <c r="L1157" s="48"/>
      <c r="M1157" s="232"/>
      <c r="N1157" s="233"/>
      <c r="O1157" s="88"/>
      <c r="P1157" s="88"/>
      <c r="Q1157" s="88"/>
      <c r="R1157" s="88"/>
      <c r="S1157" s="88"/>
      <c r="T1157" s="89"/>
      <c r="U1157" s="42"/>
      <c r="V1157" s="42"/>
      <c r="W1157" s="42"/>
      <c r="X1157" s="42"/>
      <c r="Y1157" s="42"/>
      <c r="Z1157" s="42"/>
      <c r="AA1157" s="42"/>
      <c r="AB1157" s="42"/>
      <c r="AC1157" s="42"/>
      <c r="AD1157" s="42"/>
      <c r="AE1157" s="42"/>
      <c r="AT1157" s="21" t="s">
        <v>191</v>
      </c>
      <c r="AU1157" s="21" t="s">
        <v>86</v>
      </c>
    </row>
    <row r="1158" s="13" customFormat="1">
      <c r="A1158" s="13"/>
      <c r="B1158" s="234"/>
      <c r="C1158" s="235"/>
      <c r="D1158" s="236" t="s">
        <v>193</v>
      </c>
      <c r="E1158" s="237" t="s">
        <v>19</v>
      </c>
      <c r="F1158" s="238" t="s">
        <v>1744</v>
      </c>
      <c r="G1158" s="235"/>
      <c r="H1158" s="239">
        <v>29.75</v>
      </c>
      <c r="I1158" s="240"/>
      <c r="J1158" s="235"/>
      <c r="K1158" s="235"/>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193</v>
      </c>
      <c r="AU1158" s="245" t="s">
        <v>86</v>
      </c>
      <c r="AV1158" s="13" t="s">
        <v>86</v>
      </c>
      <c r="AW1158" s="13" t="s">
        <v>37</v>
      </c>
      <c r="AX1158" s="13" t="s">
        <v>76</v>
      </c>
      <c r="AY1158" s="245" t="s">
        <v>182</v>
      </c>
    </row>
    <row r="1159" s="13" customFormat="1">
      <c r="A1159" s="13"/>
      <c r="B1159" s="234"/>
      <c r="C1159" s="235"/>
      <c r="D1159" s="236" t="s">
        <v>193</v>
      </c>
      <c r="E1159" s="237" t="s">
        <v>19</v>
      </c>
      <c r="F1159" s="238" t="s">
        <v>1745</v>
      </c>
      <c r="G1159" s="235"/>
      <c r="H1159" s="239">
        <v>55.445</v>
      </c>
      <c r="I1159" s="240"/>
      <c r="J1159" s="235"/>
      <c r="K1159" s="235"/>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193</v>
      </c>
      <c r="AU1159" s="245" t="s">
        <v>86</v>
      </c>
      <c r="AV1159" s="13" t="s">
        <v>86</v>
      </c>
      <c r="AW1159" s="13" t="s">
        <v>37</v>
      </c>
      <c r="AX1159" s="13" t="s">
        <v>76</v>
      </c>
      <c r="AY1159" s="245" t="s">
        <v>182</v>
      </c>
    </row>
    <row r="1160" s="14" customFormat="1">
      <c r="A1160" s="14"/>
      <c r="B1160" s="246"/>
      <c r="C1160" s="247"/>
      <c r="D1160" s="236" t="s">
        <v>193</v>
      </c>
      <c r="E1160" s="248" t="s">
        <v>19</v>
      </c>
      <c r="F1160" s="249" t="s">
        <v>225</v>
      </c>
      <c r="G1160" s="247"/>
      <c r="H1160" s="248" t="s">
        <v>19</v>
      </c>
      <c r="I1160" s="250"/>
      <c r="J1160" s="247"/>
      <c r="K1160" s="247"/>
      <c r="L1160" s="251"/>
      <c r="M1160" s="252"/>
      <c r="N1160" s="253"/>
      <c r="O1160" s="253"/>
      <c r="P1160" s="253"/>
      <c r="Q1160" s="253"/>
      <c r="R1160" s="253"/>
      <c r="S1160" s="253"/>
      <c r="T1160" s="254"/>
      <c r="U1160" s="14"/>
      <c r="V1160" s="14"/>
      <c r="W1160" s="14"/>
      <c r="X1160" s="14"/>
      <c r="Y1160" s="14"/>
      <c r="Z1160" s="14"/>
      <c r="AA1160" s="14"/>
      <c r="AB1160" s="14"/>
      <c r="AC1160" s="14"/>
      <c r="AD1160" s="14"/>
      <c r="AE1160" s="14"/>
      <c r="AT1160" s="255" t="s">
        <v>193</v>
      </c>
      <c r="AU1160" s="255" t="s">
        <v>86</v>
      </c>
      <c r="AV1160" s="14" t="s">
        <v>83</v>
      </c>
      <c r="AW1160" s="14" t="s">
        <v>37</v>
      </c>
      <c r="AX1160" s="14" t="s">
        <v>76</v>
      </c>
      <c r="AY1160" s="255" t="s">
        <v>182</v>
      </c>
    </row>
    <row r="1161" s="15" customFormat="1">
      <c r="A1161" s="15"/>
      <c r="B1161" s="256"/>
      <c r="C1161" s="257"/>
      <c r="D1161" s="236" t="s">
        <v>193</v>
      </c>
      <c r="E1161" s="258" t="s">
        <v>19</v>
      </c>
      <c r="F1161" s="259" t="s">
        <v>202</v>
      </c>
      <c r="G1161" s="257"/>
      <c r="H1161" s="260">
        <v>85.194999999999993</v>
      </c>
      <c r="I1161" s="261"/>
      <c r="J1161" s="257"/>
      <c r="K1161" s="257"/>
      <c r="L1161" s="262"/>
      <c r="M1161" s="263"/>
      <c r="N1161" s="264"/>
      <c r="O1161" s="264"/>
      <c r="P1161" s="264"/>
      <c r="Q1161" s="264"/>
      <c r="R1161" s="264"/>
      <c r="S1161" s="264"/>
      <c r="T1161" s="265"/>
      <c r="U1161" s="15"/>
      <c r="V1161" s="15"/>
      <c r="W1161" s="15"/>
      <c r="X1161" s="15"/>
      <c r="Y1161" s="15"/>
      <c r="Z1161" s="15"/>
      <c r="AA1161" s="15"/>
      <c r="AB1161" s="15"/>
      <c r="AC1161" s="15"/>
      <c r="AD1161" s="15"/>
      <c r="AE1161" s="15"/>
      <c r="AT1161" s="266" t="s">
        <v>193</v>
      </c>
      <c r="AU1161" s="266" t="s">
        <v>86</v>
      </c>
      <c r="AV1161" s="15" t="s">
        <v>189</v>
      </c>
      <c r="AW1161" s="15" t="s">
        <v>37</v>
      </c>
      <c r="AX1161" s="15" t="s">
        <v>83</v>
      </c>
      <c r="AY1161" s="266" t="s">
        <v>182</v>
      </c>
    </row>
    <row r="1162" s="2" customFormat="1" ht="21.75" customHeight="1">
      <c r="A1162" s="42"/>
      <c r="B1162" s="43"/>
      <c r="C1162" s="216" t="s">
        <v>1746</v>
      </c>
      <c r="D1162" s="216" t="s">
        <v>184</v>
      </c>
      <c r="E1162" s="217" t="s">
        <v>1747</v>
      </c>
      <c r="F1162" s="218" t="s">
        <v>1748</v>
      </c>
      <c r="G1162" s="219" t="s">
        <v>187</v>
      </c>
      <c r="H1162" s="220">
        <v>364.72800000000001</v>
      </c>
      <c r="I1162" s="221"/>
      <c r="J1162" s="222">
        <f>ROUND(I1162*H1162,2)</f>
        <v>0</v>
      </c>
      <c r="K1162" s="218" t="s">
        <v>188</v>
      </c>
      <c r="L1162" s="48"/>
      <c r="M1162" s="223" t="s">
        <v>19</v>
      </c>
      <c r="N1162" s="224" t="s">
        <v>47</v>
      </c>
      <c r="O1162" s="88"/>
      <c r="P1162" s="225">
        <f>O1162*H1162</f>
        <v>0</v>
      </c>
      <c r="Q1162" s="225">
        <v>0.00040000000000000002</v>
      </c>
      <c r="R1162" s="225">
        <f>Q1162*H1162</f>
        <v>0.1458912</v>
      </c>
      <c r="S1162" s="225">
        <v>0</v>
      </c>
      <c r="T1162" s="226">
        <f>S1162*H1162</f>
        <v>0</v>
      </c>
      <c r="U1162" s="42"/>
      <c r="V1162" s="42"/>
      <c r="W1162" s="42"/>
      <c r="X1162" s="42"/>
      <c r="Y1162" s="42"/>
      <c r="Z1162" s="42"/>
      <c r="AA1162" s="42"/>
      <c r="AB1162" s="42"/>
      <c r="AC1162" s="42"/>
      <c r="AD1162" s="42"/>
      <c r="AE1162" s="42"/>
      <c r="AR1162" s="227" t="s">
        <v>299</v>
      </c>
      <c r="AT1162" s="227" t="s">
        <v>184</v>
      </c>
      <c r="AU1162" s="227" t="s">
        <v>86</v>
      </c>
      <c r="AY1162" s="21" t="s">
        <v>182</v>
      </c>
      <c r="BE1162" s="228">
        <f>IF(N1162="základní",J1162,0)</f>
        <v>0</v>
      </c>
      <c r="BF1162" s="228">
        <f>IF(N1162="snížená",J1162,0)</f>
        <v>0</v>
      </c>
      <c r="BG1162" s="228">
        <f>IF(N1162="zákl. přenesená",J1162,0)</f>
        <v>0</v>
      </c>
      <c r="BH1162" s="228">
        <f>IF(N1162="sníž. přenesená",J1162,0)</f>
        <v>0</v>
      </c>
      <c r="BI1162" s="228">
        <f>IF(N1162="nulová",J1162,0)</f>
        <v>0</v>
      </c>
      <c r="BJ1162" s="21" t="s">
        <v>83</v>
      </c>
      <c r="BK1162" s="228">
        <f>ROUND(I1162*H1162,2)</f>
        <v>0</v>
      </c>
      <c r="BL1162" s="21" t="s">
        <v>299</v>
      </c>
      <c r="BM1162" s="227" t="s">
        <v>1749</v>
      </c>
    </row>
    <row r="1163" s="2" customFormat="1">
      <c r="A1163" s="42"/>
      <c r="B1163" s="43"/>
      <c r="C1163" s="44"/>
      <c r="D1163" s="229" t="s">
        <v>191</v>
      </c>
      <c r="E1163" s="44"/>
      <c r="F1163" s="230" t="s">
        <v>1750</v>
      </c>
      <c r="G1163" s="44"/>
      <c r="H1163" s="44"/>
      <c r="I1163" s="231"/>
      <c r="J1163" s="44"/>
      <c r="K1163" s="44"/>
      <c r="L1163" s="48"/>
      <c r="M1163" s="232"/>
      <c r="N1163" s="233"/>
      <c r="O1163" s="88"/>
      <c r="P1163" s="88"/>
      <c r="Q1163" s="88"/>
      <c r="R1163" s="88"/>
      <c r="S1163" s="88"/>
      <c r="T1163" s="89"/>
      <c r="U1163" s="42"/>
      <c r="V1163" s="42"/>
      <c r="W1163" s="42"/>
      <c r="X1163" s="42"/>
      <c r="Y1163" s="42"/>
      <c r="Z1163" s="42"/>
      <c r="AA1163" s="42"/>
      <c r="AB1163" s="42"/>
      <c r="AC1163" s="42"/>
      <c r="AD1163" s="42"/>
      <c r="AE1163" s="42"/>
      <c r="AT1163" s="21" t="s">
        <v>191</v>
      </c>
      <c r="AU1163" s="21" t="s">
        <v>86</v>
      </c>
    </row>
    <row r="1164" s="13" customFormat="1">
      <c r="A1164" s="13"/>
      <c r="B1164" s="234"/>
      <c r="C1164" s="235"/>
      <c r="D1164" s="236" t="s">
        <v>193</v>
      </c>
      <c r="E1164" s="237" t="s">
        <v>19</v>
      </c>
      <c r="F1164" s="238" t="s">
        <v>1751</v>
      </c>
      <c r="G1164" s="235"/>
      <c r="H1164" s="239">
        <v>364.72800000000001</v>
      </c>
      <c r="I1164" s="240"/>
      <c r="J1164" s="235"/>
      <c r="K1164" s="235"/>
      <c r="L1164" s="241"/>
      <c r="M1164" s="242"/>
      <c r="N1164" s="243"/>
      <c r="O1164" s="243"/>
      <c r="P1164" s="243"/>
      <c r="Q1164" s="243"/>
      <c r="R1164" s="243"/>
      <c r="S1164" s="243"/>
      <c r="T1164" s="244"/>
      <c r="U1164" s="13"/>
      <c r="V1164" s="13"/>
      <c r="W1164" s="13"/>
      <c r="X1164" s="13"/>
      <c r="Y1164" s="13"/>
      <c r="Z1164" s="13"/>
      <c r="AA1164" s="13"/>
      <c r="AB1164" s="13"/>
      <c r="AC1164" s="13"/>
      <c r="AD1164" s="13"/>
      <c r="AE1164" s="13"/>
      <c r="AT1164" s="245" t="s">
        <v>193</v>
      </c>
      <c r="AU1164" s="245" t="s">
        <v>86</v>
      </c>
      <c r="AV1164" s="13" t="s">
        <v>86</v>
      </c>
      <c r="AW1164" s="13" t="s">
        <v>37</v>
      </c>
      <c r="AX1164" s="13" t="s">
        <v>83</v>
      </c>
      <c r="AY1164" s="245" t="s">
        <v>182</v>
      </c>
    </row>
    <row r="1165" s="2" customFormat="1" ht="24.15" customHeight="1">
      <c r="A1165" s="42"/>
      <c r="B1165" s="43"/>
      <c r="C1165" s="216" t="s">
        <v>1752</v>
      </c>
      <c r="D1165" s="216" t="s">
        <v>184</v>
      </c>
      <c r="E1165" s="217" t="s">
        <v>1753</v>
      </c>
      <c r="F1165" s="218" t="s">
        <v>1754</v>
      </c>
      <c r="G1165" s="219" t="s">
        <v>187</v>
      </c>
      <c r="H1165" s="220">
        <v>834.625</v>
      </c>
      <c r="I1165" s="221"/>
      <c r="J1165" s="222">
        <f>ROUND(I1165*H1165,2)</f>
        <v>0</v>
      </c>
      <c r="K1165" s="218" t="s">
        <v>188</v>
      </c>
      <c r="L1165" s="48"/>
      <c r="M1165" s="223" t="s">
        <v>19</v>
      </c>
      <c r="N1165" s="224" t="s">
        <v>47</v>
      </c>
      <c r="O1165" s="88"/>
      <c r="P1165" s="225">
        <f>O1165*H1165</f>
        <v>0</v>
      </c>
      <c r="Q1165" s="225">
        <v>0</v>
      </c>
      <c r="R1165" s="225">
        <f>Q1165*H1165</f>
        <v>0</v>
      </c>
      <c r="S1165" s="225">
        <v>0</v>
      </c>
      <c r="T1165" s="226">
        <f>S1165*H1165</f>
        <v>0</v>
      </c>
      <c r="U1165" s="42"/>
      <c r="V1165" s="42"/>
      <c r="W1165" s="42"/>
      <c r="X1165" s="42"/>
      <c r="Y1165" s="42"/>
      <c r="Z1165" s="42"/>
      <c r="AA1165" s="42"/>
      <c r="AB1165" s="42"/>
      <c r="AC1165" s="42"/>
      <c r="AD1165" s="42"/>
      <c r="AE1165" s="42"/>
      <c r="AR1165" s="227" t="s">
        <v>299</v>
      </c>
      <c r="AT1165" s="227" t="s">
        <v>184</v>
      </c>
      <c r="AU1165" s="227" t="s">
        <v>86</v>
      </c>
      <c r="AY1165" s="21" t="s">
        <v>182</v>
      </c>
      <c r="BE1165" s="228">
        <f>IF(N1165="základní",J1165,0)</f>
        <v>0</v>
      </c>
      <c r="BF1165" s="228">
        <f>IF(N1165="snížená",J1165,0)</f>
        <v>0</v>
      </c>
      <c r="BG1165" s="228">
        <f>IF(N1165="zákl. přenesená",J1165,0)</f>
        <v>0</v>
      </c>
      <c r="BH1165" s="228">
        <f>IF(N1165="sníž. přenesená",J1165,0)</f>
        <v>0</v>
      </c>
      <c r="BI1165" s="228">
        <f>IF(N1165="nulová",J1165,0)</f>
        <v>0</v>
      </c>
      <c r="BJ1165" s="21" t="s">
        <v>83</v>
      </c>
      <c r="BK1165" s="228">
        <f>ROUND(I1165*H1165,2)</f>
        <v>0</v>
      </c>
      <c r="BL1165" s="21" t="s">
        <v>299</v>
      </c>
      <c r="BM1165" s="227" t="s">
        <v>1755</v>
      </c>
    </row>
    <row r="1166" s="2" customFormat="1">
      <c r="A1166" s="42"/>
      <c r="B1166" s="43"/>
      <c r="C1166" s="44"/>
      <c r="D1166" s="229" t="s">
        <v>191</v>
      </c>
      <c r="E1166" s="44"/>
      <c r="F1166" s="230" t="s">
        <v>1756</v>
      </c>
      <c r="G1166" s="44"/>
      <c r="H1166" s="44"/>
      <c r="I1166" s="231"/>
      <c r="J1166" s="44"/>
      <c r="K1166" s="44"/>
      <c r="L1166" s="48"/>
      <c r="M1166" s="232"/>
      <c r="N1166" s="233"/>
      <c r="O1166" s="88"/>
      <c r="P1166" s="88"/>
      <c r="Q1166" s="88"/>
      <c r="R1166" s="88"/>
      <c r="S1166" s="88"/>
      <c r="T1166" s="89"/>
      <c r="U1166" s="42"/>
      <c r="V1166" s="42"/>
      <c r="W1166" s="42"/>
      <c r="X1166" s="42"/>
      <c r="Y1166" s="42"/>
      <c r="Z1166" s="42"/>
      <c r="AA1166" s="42"/>
      <c r="AB1166" s="42"/>
      <c r="AC1166" s="42"/>
      <c r="AD1166" s="42"/>
      <c r="AE1166" s="42"/>
      <c r="AT1166" s="21" t="s">
        <v>191</v>
      </c>
      <c r="AU1166" s="21" t="s">
        <v>86</v>
      </c>
    </row>
    <row r="1167" s="13" customFormat="1">
      <c r="A1167" s="13"/>
      <c r="B1167" s="234"/>
      <c r="C1167" s="235"/>
      <c r="D1167" s="236" t="s">
        <v>193</v>
      </c>
      <c r="E1167" s="237" t="s">
        <v>19</v>
      </c>
      <c r="F1167" s="238" t="s">
        <v>1757</v>
      </c>
      <c r="G1167" s="235"/>
      <c r="H1167" s="239">
        <v>417.41300000000001</v>
      </c>
      <c r="I1167" s="240"/>
      <c r="J1167" s="235"/>
      <c r="K1167" s="235"/>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193</v>
      </c>
      <c r="AU1167" s="245" t="s">
        <v>86</v>
      </c>
      <c r="AV1167" s="13" t="s">
        <v>86</v>
      </c>
      <c r="AW1167" s="13" t="s">
        <v>37</v>
      </c>
      <c r="AX1167" s="13" t="s">
        <v>76</v>
      </c>
      <c r="AY1167" s="245" t="s">
        <v>182</v>
      </c>
    </row>
    <row r="1168" s="13" customFormat="1">
      <c r="A1168" s="13"/>
      <c r="B1168" s="234"/>
      <c r="C1168" s="235"/>
      <c r="D1168" s="236" t="s">
        <v>193</v>
      </c>
      <c r="E1168" s="237" t="s">
        <v>19</v>
      </c>
      <c r="F1168" s="238" t="s">
        <v>1758</v>
      </c>
      <c r="G1168" s="235"/>
      <c r="H1168" s="239">
        <v>417.21199999999999</v>
      </c>
      <c r="I1168" s="240"/>
      <c r="J1168" s="235"/>
      <c r="K1168" s="235"/>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193</v>
      </c>
      <c r="AU1168" s="245" t="s">
        <v>86</v>
      </c>
      <c r="AV1168" s="13" t="s">
        <v>86</v>
      </c>
      <c r="AW1168" s="13" t="s">
        <v>37</v>
      </c>
      <c r="AX1168" s="13" t="s">
        <v>76</v>
      </c>
      <c r="AY1168" s="245" t="s">
        <v>182</v>
      </c>
    </row>
    <row r="1169" s="15" customFormat="1">
      <c r="A1169" s="15"/>
      <c r="B1169" s="256"/>
      <c r="C1169" s="257"/>
      <c r="D1169" s="236" t="s">
        <v>193</v>
      </c>
      <c r="E1169" s="258" t="s">
        <v>19</v>
      </c>
      <c r="F1169" s="259" t="s">
        <v>202</v>
      </c>
      <c r="G1169" s="257"/>
      <c r="H1169" s="260">
        <v>834.625</v>
      </c>
      <c r="I1169" s="261"/>
      <c r="J1169" s="257"/>
      <c r="K1169" s="257"/>
      <c r="L1169" s="262"/>
      <c r="M1169" s="263"/>
      <c r="N1169" s="264"/>
      <c r="O1169" s="264"/>
      <c r="P1169" s="264"/>
      <c r="Q1169" s="264"/>
      <c r="R1169" s="264"/>
      <c r="S1169" s="264"/>
      <c r="T1169" s="265"/>
      <c r="U1169" s="15"/>
      <c r="V1169" s="15"/>
      <c r="W1169" s="15"/>
      <c r="X1169" s="15"/>
      <c r="Y1169" s="15"/>
      <c r="Z1169" s="15"/>
      <c r="AA1169" s="15"/>
      <c r="AB1169" s="15"/>
      <c r="AC1169" s="15"/>
      <c r="AD1169" s="15"/>
      <c r="AE1169" s="15"/>
      <c r="AT1169" s="266" t="s">
        <v>193</v>
      </c>
      <c r="AU1169" s="266" t="s">
        <v>86</v>
      </c>
      <c r="AV1169" s="15" t="s">
        <v>189</v>
      </c>
      <c r="AW1169" s="15" t="s">
        <v>37</v>
      </c>
      <c r="AX1169" s="15" t="s">
        <v>83</v>
      </c>
      <c r="AY1169" s="266" t="s">
        <v>182</v>
      </c>
    </row>
    <row r="1170" s="14" customFormat="1">
      <c r="A1170" s="14"/>
      <c r="B1170" s="246"/>
      <c r="C1170" s="247"/>
      <c r="D1170" s="236" t="s">
        <v>193</v>
      </c>
      <c r="E1170" s="248" t="s">
        <v>19</v>
      </c>
      <c r="F1170" s="249" t="s">
        <v>225</v>
      </c>
      <c r="G1170" s="247"/>
      <c r="H1170" s="248" t="s">
        <v>19</v>
      </c>
      <c r="I1170" s="250"/>
      <c r="J1170" s="247"/>
      <c r="K1170" s="247"/>
      <c r="L1170" s="251"/>
      <c r="M1170" s="252"/>
      <c r="N1170" s="253"/>
      <c r="O1170" s="253"/>
      <c r="P1170" s="253"/>
      <c r="Q1170" s="253"/>
      <c r="R1170" s="253"/>
      <c r="S1170" s="253"/>
      <c r="T1170" s="254"/>
      <c r="U1170" s="14"/>
      <c r="V1170" s="14"/>
      <c r="W1170" s="14"/>
      <c r="X1170" s="14"/>
      <c r="Y1170" s="14"/>
      <c r="Z1170" s="14"/>
      <c r="AA1170" s="14"/>
      <c r="AB1170" s="14"/>
      <c r="AC1170" s="14"/>
      <c r="AD1170" s="14"/>
      <c r="AE1170" s="14"/>
      <c r="AT1170" s="255" t="s">
        <v>193</v>
      </c>
      <c r="AU1170" s="255" t="s">
        <v>86</v>
      </c>
      <c r="AV1170" s="14" t="s">
        <v>83</v>
      </c>
      <c r="AW1170" s="14" t="s">
        <v>37</v>
      </c>
      <c r="AX1170" s="14" t="s">
        <v>76</v>
      </c>
      <c r="AY1170" s="255" t="s">
        <v>182</v>
      </c>
    </row>
    <row r="1171" s="2" customFormat="1" ht="16.5" customHeight="1">
      <c r="A1171" s="42"/>
      <c r="B1171" s="43"/>
      <c r="C1171" s="267" t="s">
        <v>1759</v>
      </c>
      <c r="D1171" s="267" t="s">
        <v>349</v>
      </c>
      <c r="E1171" s="268" t="s">
        <v>1760</v>
      </c>
      <c r="F1171" s="269" t="s">
        <v>1761</v>
      </c>
      <c r="G1171" s="270" t="s">
        <v>437</v>
      </c>
      <c r="H1171" s="271">
        <v>429.31</v>
      </c>
      <c r="I1171" s="272"/>
      <c r="J1171" s="273">
        <f>ROUND(I1171*H1171,2)</f>
        <v>0</v>
      </c>
      <c r="K1171" s="269" t="s">
        <v>188</v>
      </c>
      <c r="L1171" s="274"/>
      <c r="M1171" s="275" t="s">
        <v>19</v>
      </c>
      <c r="N1171" s="276" t="s">
        <v>47</v>
      </c>
      <c r="O1171" s="88"/>
      <c r="P1171" s="225">
        <f>O1171*H1171</f>
        <v>0</v>
      </c>
      <c r="Q1171" s="225">
        <v>0.001</v>
      </c>
      <c r="R1171" s="225">
        <f>Q1171*H1171</f>
        <v>0.42931000000000002</v>
      </c>
      <c r="S1171" s="225">
        <v>0</v>
      </c>
      <c r="T1171" s="226">
        <f>S1171*H1171</f>
        <v>0</v>
      </c>
      <c r="U1171" s="42"/>
      <c r="V1171" s="42"/>
      <c r="W1171" s="42"/>
      <c r="X1171" s="42"/>
      <c r="Y1171" s="42"/>
      <c r="Z1171" s="42"/>
      <c r="AA1171" s="42"/>
      <c r="AB1171" s="42"/>
      <c r="AC1171" s="42"/>
      <c r="AD1171" s="42"/>
      <c r="AE1171" s="42"/>
      <c r="AR1171" s="227" t="s">
        <v>398</v>
      </c>
      <c r="AT1171" s="227" t="s">
        <v>349</v>
      </c>
      <c r="AU1171" s="227" t="s">
        <v>86</v>
      </c>
      <c r="AY1171" s="21" t="s">
        <v>182</v>
      </c>
      <c r="BE1171" s="228">
        <f>IF(N1171="základní",J1171,0)</f>
        <v>0</v>
      </c>
      <c r="BF1171" s="228">
        <f>IF(N1171="snížená",J1171,0)</f>
        <v>0</v>
      </c>
      <c r="BG1171" s="228">
        <f>IF(N1171="zákl. přenesená",J1171,0)</f>
        <v>0</v>
      </c>
      <c r="BH1171" s="228">
        <f>IF(N1171="sníž. přenesená",J1171,0)</f>
        <v>0</v>
      </c>
      <c r="BI1171" s="228">
        <f>IF(N1171="nulová",J1171,0)</f>
        <v>0</v>
      </c>
      <c r="BJ1171" s="21" t="s">
        <v>83</v>
      </c>
      <c r="BK1171" s="228">
        <f>ROUND(I1171*H1171,2)</f>
        <v>0</v>
      </c>
      <c r="BL1171" s="21" t="s">
        <v>299</v>
      </c>
      <c r="BM1171" s="227" t="s">
        <v>1762</v>
      </c>
    </row>
    <row r="1172" s="13" customFormat="1">
      <c r="A1172" s="13"/>
      <c r="B1172" s="234"/>
      <c r="C1172" s="235"/>
      <c r="D1172" s="236" t="s">
        <v>193</v>
      </c>
      <c r="E1172" s="237" t="s">
        <v>19</v>
      </c>
      <c r="F1172" s="238" t="s">
        <v>1763</v>
      </c>
      <c r="G1172" s="235"/>
      <c r="H1172" s="239">
        <v>429.31</v>
      </c>
      <c r="I1172" s="240"/>
      <c r="J1172" s="235"/>
      <c r="K1172" s="235"/>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193</v>
      </c>
      <c r="AU1172" s="245" t="s">
        <v>86</v>
      </c>
      <c r="AV1172" s="13" t="s">
        <v>86</v>
      </c>
      <c r="AW1172" s="13" t="s">
        <v>37</v>
      </c>
      <c r="AX1172" s="13" t="s">
        <v>83</v>
      </c>
      <c r="AY1172" s="245" t="s">
        <v>182</v>
      </c>
    </row>
    <row r="1173" s="2" customFormat="1" ht="16.5" customHeight="1">
      <c r="A1173" s="42"/>
      <c r="B1173" s="43"/>
      <c r="C1173" s="216" t="s">
        <v>1764</v>
      </c>
      <c r="D1173" s="216" t="s">
        <v>184</v>
      </c>
      <c r="E1173" s="217" t="s">
        <v>1765</v>
      </c>
      <c r="F1173" s="218" t="s">
        <v>1766</v>
      </c>
      <c r="G1173" s="219" t="s">
        <v>187</v>
      </c>
      <c r="H1173" s="220">
        <v>1084.0840000000001</v>
      </c>
      <c r="I1173" s="221"/>
      <c r="J1173" s="222">
        <f>ROUND(I1173*H1173,2)</f>
        <v>0</v>
      </c>
      <c r="K1173" s="218" t="s">
        <v>188</v>
      </c>
      <c r="L1173" s="48"/>
      <c r="M1173" s="223" t="s">
        <v>19</v>
      </c>
      <c r="N1173" s="224" t="s">
        <v>47</v>
      </c>
      <c r="O1173" s="88"/>
      <c r="P1173" s="225">
        <f>O1173*H1173</f>
        <v>0</v>
      </c>
      <c r="Q1173" s="225">
        <v>0</v>
      </c>
      <c r="R1173" s="225">
        <f>Q1173*H1173</f>
        <v>0</v>
      </c>
      <c r="S1173" s="225">
        <v>0</v>
      </c>
      <c r="T1173" s="226">
        <f>S1173*H1173</f>
        <v>0</v>
      </c>
      <c r="U1173" s="42"/>
      <c r="V1173" s="42"/>
      <c r="W1173" s="42"/>
      <c r="X1173" s="42"/>
      <c r="Y1173" s="42"/>
      <c r="Z1173" s="42"/>
      <c r="AA1173" s="42"/>
      <c r="AB1173" s="42"/>
      <c r="AC1173" s="42"/>
      <c r="AD1173" s="42"/>
      <c r="AE1173" s="42"/>
      <c r="AR1173" s="227" t="s">
        <v>299</v>
      </c>
      <c r="AT1173" s="227" t="s">
        <v>184</v>
      </c>
      <c r="AU1173" s="227" t="s">
        <v>86</v>
      </c>
      <c r="AY1173" s="21" t="s">
        <v>182</v>
      </c>
      <c r="BE1173" s="228">
        <f>IF(N1173="základní",J1173,0)</f>
        <v>0</v>
      </c>
      <c r="BF1173" s="228">
        <f>IF(N1173="snížená",J1173,0)</f>
        <v>0</v>
      </c>
      <c r="BG1173" s="228">
        <f>IF(N1173="zákl. přenesená",J1173,0)</f>
        <v>0</v>
      </c>
      <c r="BH1173" s="228">
        <f>IF(N1173="sníž. přenesená",J1173,0)</f>
        <v>0</v>
      </c>
      <c r="BI1173" s="228">
        <f>IF(N1173="nulová",J1173,0)</f>
        <v>0</v>
      </c>
      <c r="BJ1173" s="21" t="s">
        <v>83</v>
      </c>
      <c r="BK1173" s="228">
        <f>ROUND(I1173*H1173,2)</f>
        <v>0</v>
      </c>
      <c r="BL1173" s="21" t="s">
        <v>299</v>
      </c>
      <c r="BM1173" s="227" t="s">
        <v>1767</v>
      </c>
    </row>
    <row r="1174" s="2" customFormat="1">
      <c r="A1174" s="42"/>
      <c r="B1174" s="43"/>
      <c r="C1174" s="44"/>
      <c r="D1174" s="229" t="s">
        <v>191</v>
      </c>
      <c r="E1174" s="44"/>
      <c r="F1174" s="230" t="s">
        <v>1768</v>
      </c>
      <c r="G1174" s="44"/>
      <c r="H1174" s="44"/>
      <c r="I1174" s="231"/>
      <c r="J1174" s="44"/>
      <c r="K1174" s="44"/>
      <c r="L1174" s="48"/>
      <c r="M1174" s="232"/>
      <c r="N1174" s="233"/>
      <c r="O1174" s="88"/>
      <c r="P1174" s="88"/>
      <c r="Q1174" s="88"/>
      <c r="R1174" s="88"/>
      <c r="S1174" s="88"/>
      <c r="T1174" s="89"/>
      <c r="U1174" s="42"/>
      <c r="V1174" s="42"/>
      <c r="W1174" s="42"/>
      <c r="X1174" s="42"/>
      <c r="Y1174" s="42"/>
      <c r="Z1174" s="42"/>
      <c r="AA1174" s="42"/>
      <c r="AB1174" s="42"/>
      <c r="AC1174" s="42"/>
      <c r="AD1174" s="42"/>
      <c r="AE1174" s="42"/>
      <c r="AT1174" s="21" t="s">
        <v>191</v>
      </c>
      <c r="AU1174" s="21" t="s">
        <v>86</v>
      </c>
    </row>
    <row r="1175" s="13" customFormat="1">
      <c r="A1175" s="13"/>
      <c r="B1175" s="234"/>
      <c r="C1175" s="235"/>
      <c r="D1175" s="236" t="s">
        <v>193</v>
      </c>
      <c r="E1175" s="237" t="s">
        <v>19</v>
      </c>
      <c r="F1175" s="238" t="s">
        <v>1769</v>
      </c>
      <c r="G1175" s="235"/>
      <c r="H1175" s="239">
        <v>13.775</v>
      </c>
      <c r="I1175" s="240"/>
      <c r="J1175" s="235"/>
      <c r="K1175" s="235"/>
      <c r="L1175" s="241"/>
      <c r="M1175" s="242"/>
      <c r="N1175" s="243"/>
      <c r="O1175" s="243"/>
      <c r="P1175" s="243"/>
      <c r="Q1175" s="243"/>
      <c r="R1175" s="243"/>
      <c r="S1175" s="243"/>
      <c r="T1175" s="244"/>
      <c r="U1175" s="13"/>
      <c r="V1175" s="13"/>
      <c r="W1175" s="13"/>
      <c r="X1175" s="13"/>
      <c r="Y1175" s="13"/>
      <c r="Z1175" s="13"/>
      <c r="AA1175" s="13"/>
      <c r="AB1175" s="13"/>
      <c r="AC1175" s="13"/>
      <c r="AD1175" s="13"/>
      <c r="AE1175" s="13"/>
      <c r="AT1175" s="245" t="s">
        <v>193</v>
      </c>
      <c r="AU1175" s="245" t="s">
        <v>86</v>
      </c>
      <c r="AV1175" s="13" t="s">
        <v>86</v>
      </c>
      <c r="AW1175" s="13" t="s">
        <v>37</v>
      </c>
      <c r="AX1175" s="13" t="s">
        <v>76</v>
      </c>
      <c r="AY1175" s="245" t="s">
        <v>182</v>
      </c>
    </row>
    <row r="1176" s="16" customFormat="1">
      <c r="A1176" s="16"/>
      <c r="B1176" s="277"/>
      <c r="C1176" s="278"/>
      <c r="D1176" s="236" t="s">
        <v>193</v>
      </c>
      <c r="E1176" s="279" t="s">
        <v>19</v>
      </c>
      <c r="F1176" s="280" t="s">
        <v>472</v>
      </c>
      <c r="G1176" s="278"/>
      <c r="H1176" s="281">
        <v>13.775</v>
      </c>
      <c r="I1176" s="282"/>
      <c r="J1176" s="278"/>
      <c r="K1176" s="278"/>
      <c r="L1176" s="283"/>
      <c r="M1176" s="284"/>
      <c r="N1176" s="285"/>
      <c r="O1176" s="285"/>
      <c r="P1176" s="285"/>
      <c r="Q1176" s="285"/>
      <c r="R1176" s="285"/>
      <c r="S1176" s="285"/>
      <c r="T1176" s="286"/>
      <c r="U1176" s="16"/>
      <c r="V1176" s="16"/>
      <c r="W1176" s="16"/>
      <c r="X1176" s="16"/>
      <c r="Y1176" s="16"/>
      <c r="Z1176" s="16"/>
      <c r="AA1176" s="16"/>
      <c r="AB1176" s="16"/>
      <c r="AC1176" s="16"/>
      <c r="AD1176" s="16"/>
      <c r="AE1176" s="16"/>
      <c r="AT1176" s="287" t="s">
        <v>193</v>
      </c>
      <c r="AU1176" s="287" t="s">
        <v>86</v>
      </c>
      <c r="AV1176" s="16" t="s">
        <v>203</v>
      </c>
      <c r="AW1176" s="16" t="s">
        <v>37</v>
      </c>
      <c r="AX1176" s="16" t="s">
        <v>76</v>
      </c>
      <c r="AY1176" s="287" t="s">
        <v>182</v>
      </c>
    </row>
    <row r="1177" s="13" customFormat="1">
      <c r="A1177" s="13"/>
      <c r="B1177" s="234"/>
      <c r="C1177" s="235"/>
      <c r="D1177" s="236" t="s">
        <v>193</v>
      </c>
      <c r="E1177" s="237" t="s">
        <v>19</v>
      </c>
      <c r="F1177" s="238" t="s">
        <v>1770</v>
      </c>
      <c r="G1177" s="235"/>
      <c r="H1177" s="239">
        <v>208.04300000000001</v>
      </c>
      <c r="I1177" s="240"/>
      <c r="J1177" s="235"/>
      <c r="K1177" s="235"/>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193</v>
      </c>
      <c r="AU1177" s="245" t="s">
        <v>86</v>
      </c>
      <c r="AV1177" s="13" t="s">
        <v>86</v>
      </c>
      <c r="AW1177" s="13" t="s">
        <v>37</v>
      </c>
      <c r="AX1177" s="13" t="s">
        <v>76</v>
      </c>
      <c r="AY1177" s="245" t="s">
        <v>182</v>
      </c>
    </row>
    <row r="1178" s="13" customFormat="1">
      <c r="A1178" s="13"/>
      <c r="B1178" s="234"/>
      <c r="C1178" s="235"/>
      <c r="D1178" s="236" t="s">
        <v>193</v>
      </c>
      <c r="E1178" s="237" t="s">
        <v>19</v>
      </c>
      <c r="F1178" s="238" t="s">
        <v>1771</v>
      </c>
      <c r="G1178" s="235"/>
      <c r="H1178" s="239">
        <v>848.49099999999999</v>
      </c>
      <c r="I1178" s="240"/>
      <c r="J1178" s="235"/>
      <c r="K1178" s="235"/>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193</v>
      </c>
      <c r="AU1178" s="245" t="s">
        <v>86</v>
      </c>
      <c r="AV1178" s="13" t="s">
        <v>86</v>
      </c>
      <c r="AW1178" s="13" t="s">
        <v>37</v>
      </c>
      <c r="AX1178" s="13" t="s">
        <v>76</v>
      </c>
      <c r="AY1178" s="245" t="s">
        <v>182</v>
      </c>
    </row>
    <row r="1179" s="16" customFormat="1">
      <c r="A1179" s="16"/>
      <c r="B1179" s="277"/>
      <c r="C1179" s="278"/>
      <c r="D1179" s="236" t="s">
        <v>193</v>
      </c>
      <c r="E1179" s="279" t="s">
        <v>19</v>
      </c>
      <c r="F1179" s="280" t="s">
        <v>472</v>
      </c>
      <c r="G1179" s="278"/>
      <c r="H1179" s="281">
        <v>1056.5340000000001</v>
      </c>
      <c r="I1179" s="282"/>
      <c r="J1179" s="278"/>
      <c r="K1179" s="278"/>
      <c r="L1179" s="283"/>
      <c r="M1179" s="284"/>
      <c r="N1179" s="285"/>
      <c r="O1179" s="285"/>
      <c r="P1179" s="285"/>
      <c r="Q1179" s="285"/>
      <c r="R1179" s="285"/>
      <c r="S1179" s="285"/>
      <c r="T1179" s="286"/>
      <c r="U1179" s="16"/>
      <c r="V1179" s="16"/>
      <c r="W1179" s="16"/>
      <c r="X1179" s="16"/>
      <c r="Y1179" s="16"/>
      <c r="Z1179" s="16"/>
      <c r="AA1179" s="16"/>
      <c r="AB1179" s="16"/>
      <c r="AC1179" s="16"/>
      <c r="AD1179" s="16"/>
      <c r="AE1179" s="16"/>
      <c r="AT1179" s="287" t="s">
        <v>193</v>
      </c>
      <c r="AU1179" s="287" t="s">
        <v>86</v>
      </c>
      <c r="AV1179" s="16" t="s">
        <v>203</v>
      </c>
      <c r="AW1179" s="16" t="s">
        <v>37</v>
      </c>
      <c r="AX1179" s="16" t="s">
        <v>76</v>
      </c>
      <c r="AY1179" s="287" t="s">
        <v>182</v>
      </c>
    </row>
    <row r="1180" s="13" customFormat="1">
      <c r="A1180" s="13"/>
      <c r="B1180" s="234"/>
      <c r="C1180" s="235"/>
      <c r="D1180" s="236" t="s">
        <v>193</v>
      </c>
      <c r="E1180" s="237" t="s">
        <v>19</v>
      </c>
      <c r="F1180" s="238" t="s">
        <v>1769</v>
      </c>
      <c r="G1180" s="235"/>
      <c r="H1180" s="239">
        <v>13.775</v>
      </c>
      <c r="I1180" s="240"/>
      <c r="J1180" s="235"/>
      <c r="K1180" s="235"/>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193</v>
      </c>
      <c r="AU1180" s="245" t="s">
        <v>86</v>
      </c>
      <c r="AV1180" s="13" t="s">
        <v>86</v>
      </c>
      <c r="AW1180" s="13" t="s">
        <v>37</v>
      </c>
      <c r="AX1180" s="13" t="s">
        <v>76</v>
      </c>
      <c r="AY1180" s="245" t="s">
        <v>182</v>
      </c>
    </row>
    <row r="1181" s="15" customFormat="1">
      <c r="A1181" s="15"/>
      <c r="B1181" s="256"/>
      <c r="C1181" s="257"/>
      <c r="D1181" s="236" t="s">
        <v>193</v>
      </c>
      <c r="E1181" s="258" t="s">
        <v>19</v>
      </c>
      <c r="F1181" s="259" t="s">
        <v>202</v>
      </c>
      <c r="G1181" s="257"/>
      <c r="H1181" s="260">
        <v>1084.0840000000001</v>
      </c>
      <c r="I1181" s="261"/>
      <c r="J1181" s="257"/>
      <c r="K1181" s="257"/>
      <c r="L1181" s="262"/>
      <c r="M1181" s="263"/>
      <c r="N1181" s="264"/>
      <c r="O1181" s="264"/>
      <c r="P1181" s="264"/>
      <c r="Q1181" s="264"/>
      <c r="R1181" s="264"/>
      <c r="S1181" s="264"/>
      <c r="T1181" s="265"/>
      <c r="U1181" s="15"/>
      <c r="V1181" s="15"/>
      <c r="W1181" s="15"/>
      <c r="X1181" s="15"/>
      <c r="Y1181" s="15"/>
      <c r="Z1181" s="15"/>
      <c r="AA1181" s="15"/>
      <c r="AB1181" s="15"/>
      <c r="AC1181" s="15"/>
      <c r="AD1181" s="15"/>
      <c r="AE1181" s="15"/>
      <c r="AT1181" s="266" t="s">
        <v>193</v>
      </c>
      <c r="AU1181" s="266" t="s">
        <v>86</v>
      </c>
      <c r="AV1181" s="15" t="s">
        <v>189</v>
      </c>
      <c r="AW1181" s="15" t="s">
        <v>37</v>
      </c>
      <c r="AX1181" s="15" t="s">
        <v>83</v>
      </c>
      <c r="AY1181" s="266" t="s">
        <v>182</v>
      </c>
    </row>
    <row r="1182" s="14" customFormat="1">
      <c r="A1182" s="14"/>
      <c r="B1182" s="246"/>
      <c r="C1182" s="247"/>
      <c r="D1182" s="236" t="s">
        <v>193</v>
      </c>
      <c r="E1182" s="248" t="s">
        <v>19</v>
      </c>
      <c r="F1182" s="249" t="s">
        <v>225</v>
      </c>
      <c r="G1182" s="247"/>
      <c r="H1182" s="248" t="s">
        <v>19</v>
      </c>
      <c r="I1182" s="250"/>
      <c r="J1182" s="247"/>
      <c r="K1182" s="247"/>
      <c r="L1182" s="251"/>
      <c r="M1182" s="252"/>
      <c r="N1182" s="253"/>
      <c r="O1182" s="253"/>
      <c r="P1182" s="253"/>
      <c r="Q1182" s="253"/>
      <c r="R1182" s="253"/>
      <c r="S1182" s="253"/>
      <c r="T1182" s="254"/>
      <c r="U1182" s="14"/>
      <c r="V1182" s="14"/>
      <c r="W1182" s="14"/>
      <c r="X1182" s="14"/>
      <c r="Y1182" s="14"/>
      <c r="Z1182" s="14"/>
      <c r="AA1182" s="14"/>
      <c r="AB1182" s="14"/>
      <c r="AC1182" s="14"/>
      <c r="AD1182" s="14"/>
      <c r="AE1182" s="14"/>
      <c r="AT1182" s="255" t="s">
        <v>193</v>
      </c>
      <c r="AU1182" s="255" t="s">
        <v>86</v>
      </c>
      <c r="AV1182" s="14" t="s">
        <v>83</v>
      </c>
      <c r="AW1182" s="14" t="s">
        <v>37</v>
      </c>
      <c r="AX1182" s="14" t="s">
        <v>76</v>
      </c>
      <c r="AY1182" s="255" t="s">
        <v>182</v>
      </c>
    </row>
    <row r="1183" s="2" customFormat="1" ht="16.5" customHeight="1">
      <c r="A1183" s="42"/>
      <c r="B1183" s="43"/>
      <c r="C1183" s="267" t="s">
        <v>1772</v>
      </c>
      <c r="D1183" s="267" t="s">
        <v>349</v>
      </c>
      <c r="E1183" s="268" t="s">
        <v>481</v>
      </c>
      <c r="F1183" s="269" t="s">
        <v>482</v>
      </c>
      <c r="G1183" s="270" t="s">
        <v>187</v>
      </c>
      <c r="H1183" s="271">
        <v>1191.633</v>
      </c>
      <c r="I1183" s="272"/>
      <c r="J1183" s="273">
        <f>ROUND(I1183*H1183,2)</f>
        <v>0</v>
      </c>
      <c r="K1183" s="269" t="s">
        <v>188</v>
      </c>
      <c r="L1183" s="274"/>
      <c r="M1183" s="275" t="s">
        <v>19</v>
      </c>
      <c r="N1183" s="276" t="s">
        <v>47</v>
      </c>
      <c r="O1183" s="88"/>
      <c r="P1183" s="225">
        <f>O1183*H1183</f>
        <v>0</v>
      </c>
      <c r="Q1183" s="225">
        <v>0.00029999999999999997</v>
      </c>
      <c r="R1183" s="225">
        <f>Q1183*H1183</f>
        <v>0.35748989999999997</v>
      </c>
      <c r="S1183" s="225">
        <v>0</v>
      </c>
      <c r="T1183" s="226">
        <f>S1183*H1183</f>
        <v>0</v>
      </c>
      <c r="U1183" s="42"/>
      <c r="V1183" s="42"/>
      <c r="W1183" s="42"/>
      <c r="X1183" s="42"/>
      <c r="Y1183" s="42"/>
      <c r="Z1183" s="42"/>
      <c r="AA1183" s="42"/>
      <c r="AB1183" s="42"/>
      <c r="AC1183" s="42"/>
      <c r="AD1183" s="42"/>
      <c r="AE1183" s="42"/>
      <c r="AR1183" s="227" t="s">
        <v>398</v>
      </c>
      <c r="AT1183" s="227" t="s">
        <v>349</v>
      </c>
      <c r="AU1183" s="227" t="s">
        <v>86</v>
      </c>
      <c r="AY1183" s="21" t="s">
        <v>182</v>
      </c>
      <c r="BE1183" s="228">
        <f>IF(N1183="základní",J1183,0)</f>
        <v>0</v>
      </c>
      <c r="BF1183" s="228">
        <f>IF(N1183="snížená",J1183,0)</f>
        <v>0</v>
      </c>
      <c r="BG1183" s="228">
        <f>IF(N1183="zákl. přenesená",J1183,0)</f>
        <v>0</v>
      </c>
      <c r="BH1183" s="228">
        <f>IF(N1183="sníž. přenesená",J1183,0)</f>
        <v>0</v>
      </c>
      <c r="BI1183" s="228">
        <f>IF(N1183="nulová",J1183,0)</f>
        <v>0</v>
      </c>
      <c r="BJ1183" s="21" t="s">
        <v>83</v>
      </c>
      <c r="BK1183" s="228">
        <f>ROUND(I1183*H1183,2)</f>
        <v>0</v>
      </c>
      <c r="BL1183" s="21" t="s">
        <v>299</v>
      </c>
      <c r="BM1183" s="227" t="s">
        <v>1773</v>
      </c>
    </row>
    <row r="1184" s="13" customFormat="1">
      <c r="A1184" s="13"/>
      <c r="B1184" s="234"/>
      <c r="C1184" s="235"/>
      <c r="D1184" s="236" t="s">
        <v>193</v>
      </c>
      <c r="E1184" s="237" t="s">
        <v>19</v>
      </c>
      <c r="F1184" s="238" t="s">
        <v>1774</v>
      </c>
      <c r="G1184" s="235"/>
      <c r="H1184" s="239">
        <v>228.84700000000001</v>
      </c>
      <c r="I1184" s="240"/>
      <c r="J1184" s="235"/>
      <c r="K1184" s="235"/>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193</v>
      </c>
      <c r="AU1184" s="245" t="s">
        <v>86</v>
      </c>
      <c r="AV1184" s="13" t="s">
        <v>86</v>
      </c>
      <c r="AW1184" s="13" t="s">
        <v>37</v>
      </c>
      <c r="AX1184" s="13" t="s">
        <v>76</v>
      </c>
      <c r="AY1184" s="245" t="s">
        <v>182</v>
      </c>
    </row>
    <row r="1185" s="13" customFormat="1">
      <c r="A1185" s="13"/>
      <c r="B1185" s="234"/>
      <c r="C1185" s="235"/>
      <c r="D1185" s="236" t="s">
        <v>193</v>
      </c>
      <c r="E1185" s="237" t="s">
        <v>19</v>
      </c>
      <c r="F1185" s="238" t="s">
        <v>1775</v>
      </c>
      <c r="G1185" s="235"/>
      <c r="H1185" s="239">
        <v>933.34000000000003</v>
      </c>
      <c r="I1185" s="240"/>
      <c r="J1185" s="235"/>
      <c r="K1185" s="235"/>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193</v>
      </c>
      <c r="AU1185" s="245" t="s">
        <v>86</v>
      </c>
      <c r="AV1185" s="13" t="s">
        <v>86</v>
      </c>
      <c r="AW1185" s="13" t="s">
        <v>37</v>
      </c>
      <c r="AX1185" s="13" t="s">
        <v>76</v>
      </c>
      <c r="AY1185" s="245" t="s">
        <v>182</v>
      </c>
    </row>
    <row r="1186" s="13" customFormat="1">
      <c r="A1186" s="13"/>
      <c r="B1186" s="234"/>
      <c r="C1186" s="235"/>
      <c r="D1186" s="236" t="s">
        <v>193</v>
      </c>
      <c r="E1186" s="237" t="s">
        <v>19</v>
      </c>
      <c r="F1186" s="238" t="s">
        <v>1776</v>
      </c>
      <c r="G1186" s="235"/>
      <c r="H1186" s="239">
        <v>29.446000000000002</v>
      </c>
      <c r="I1186" s="240"/>
      <c r="J1186" s="235"/>
      <c r="K1186" s="235"/>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193</v>
      </c>
      <c r="AU1186" s="245" t="s">
        <v>86</v>
      </c>
      <c r="AV1186" s="13" t="s">
        <v>86</v>
      </c>
      <c r="AW1186" s="13" t="s">
        <v>37</v>
      </c>
      <c r="AX1186" s="13" t="s">
        <v>76</v>
      </c>
      <c r="AY1186" s="245" t="s">
        <v>182</v>
      </c>
    </row>
    <row r="1187" s="15" customFormat="1">
      <c r="A1187" s="15"/>
      <c r="B1187" s="256"/>
      <c r="C1187" s="257"/>
      <c r="D1187" s="236" t="s">
        <v>193</v>
      </c>
      <c r="E1187" s="258" t="s">
        <v>19</v>
      </c>
      <c r="F1187" s="259" t="s">
        <v>202</v>
      </c>
      <c r="G1187" s="257"/>
      <c r="H1187" s="260">
        <v>1191.633</v>
      </c>
      <c r="I1187" s="261"/>
      <c r="J1187" s="257"/>
      <c r="K1187" s="257"/>
      <c r="L1187" s="262"/>
      <c r="M1187" s="263"/>
      <c r="N1187" s="264"/>
      <c r="O1187" s="264"/>
      <c r="P1187" s="264"/>
      <c r="Q1187" s="264"/>
      <c r="R1187" s="264"/>
      <c r="S1187" s="264"/>
      <c r="T1187" s="265"/>
      <c r="U1187" s="15"/>
      <c r="V1187" s="15"/>
      <c r="W1187" s="15"/>
      <c r="X1187" s="15"/>
      <c r="Y1187" s="15"/>
      <c r="Z1187" s="15"/>
      <c r="AA1187" s="15"/>
      <c r="AB1187" s="15"/>
      <c r="AC1187" s="15"/>
      <c r="AD1187" s="15"/>
      <c r="AE1187" s="15"/>
      <c r="AT1187" s="266" t="s">
        <v>193</v>
      </c>
      <c r="AU1187" s="266" t="s">
        <v>86</v>
      </c>
      <c r="AV1187" s="15" t="s">
        <v>189</v>
      </c>
      <c r="AW1187" s="15" t="s">
        <v>37</v>
      </c>
      <c r="AX1187" s="15" t="s">
        <v>83</v>
      </c>
      <c r="AY1187" s="266" t="s">
        <v>182</v>
      </c>
    </row>
    <row r="1188" s="2" customFormat="1" ht="16.5" customHeight="1">
      <c r="A1188" s="42"/>
      <c r="B1188" s="43"/>
      <c r="C1188" s="267" t="s">
        <v>1777</v>
      </c>
      <c r="D1188" s="267" t="s">
        <v>349</v>
      </c>
      <c r="E1188" s="268" t="s">
        <v>1778</v>
      </c>
      <c r="F1188" s="269" t="s">
        <v>1779</v>
      </c>
      <c r="G1188" s="270" t="s">
        <v>187</v>
      </c>
      <c r="H1188" s="271">
        <v>15.153000000000001</v>
      </c>
      <c r="I1188" s="272"/>
      <c r="J1188" s="273">
        <f>ROUND(I1188*H1188,2)</f>
        <v>0</v>
      </c>
      <c r="K1188" s="269" t="s">
        <v>188</v>
      </c>
      <c r="L1188" s="274"/>
      <c r="M1188" s="275" t="s">
        <v>19</v>
      </c>
      <c r="N1188" s="276" t="s">
        <v>47</v>
      </c>
      <c r="O1188" s="88"/>
      <c r="P1188" s="225">
        <f>O1188*H1188</f>
        <v>0</v>
      </c>
      <c r="Q1188" s="225">
        <v>0.00050000000000000001</v>
      </c>
      <c r="R1188" s="225">
        <f>Q1188*H1188</f>
        <v>0.0075765000000000008</v>
      </c>
      <c r="S1188" s="225">
        <v>0</v>
      </c>
      <c r="T1188" s="226">
        <f>S1188*H1188</f>
        <v>0</v>
      </c>
      <c r="U1188" s="42"/>
      <c r="V1188" s="42"/>
      <c r="W1188" s="42"/>
      <c r="X1188" s="42"/>
      <c r="Y1188" s="42"/>
      <c r="Z1188" s="42"/>
      <c r="AA1188" s="42"/>
      <c r="AB1188" s="42"/>
      <c r="AC1188" s="42"/>
      <c r="AD1188" s="42"/>
      <c r="AE1188" s="42"/>
      <c r="AR1188" s="227" t="s">
        <v>398</v>
      </c>
      <c r="AT1188" s="227" t="s">
        <v>349</v>
      </c>
      <c r="AU1188" s="227" t="s">
        <v>86</v>
      </c>
      <c r="AY1188" s="21" t="s">
        <v>182</v>
      </c>
      <c r="BE1188" s="228">
        <f>IF(N1188="základní",J1188,0)</f>
        <v>0</v>
      </c>
      <c r="BF1188" s="228">
        <f>IF(N1188="snížená",J1188,0)</f>
        <v>0</v>
      </c>
      <c r="BG1188" s="228">
        <f>IF(N1188="zákl. přenesená",J1188,0)</f>
        <v>0</v>
      </c>
      <c r="BH1188" s="228">
        <f>IF(N1188="sníž. přenesená",J1188,0)</f>
        <v>0</v>
      </c>
      <c r="BI1188" s="228">
        <f>IF(N1188="nulová",J1188,0)</f>
        <v>0</v>
      </c>
      <c r="BJ1188" s="21" t="s">
        <v>83</v>
      </c>
      <c r="BK1188" s="228">
        <f>ROUND(I1188*H1188,2)</f>
        <v>0</v>
      </c>
      <c r="BL1188" s="21" t="s">
        <v>299</v>
      </c>
      <c r="BM1188" s="227" t="s">
        <v>1780</v>
      </c>
    </row>
    <row r="1189" s="13" customFormat="1">
      <c r="A1189" s="13"/>
      <c r="B1189" s="234"/>
      <c r="C1189" s="235"/>
      <c r="D1189" s="236" t="s">
        <v>193</v>
      </c>
      <c r="E1189" s="237" t="s">
        <v>19</v>
      </c>
      <c r="F1189" s="238" t="s">
        <v>1781</v>
      </c>
      <c r="G1189" s="235"/>
      <c r="H1189" s="239">
        <v>15.153000000000001</v>
      </c>
      <c r="I1189" s="240"/>
      <c r="J1189" s="235"/>
      <c r="K1189" s="235"/>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193</v>
      </c>
      <c r="AU1189" s="245" t="s">
        <v>86</v>
      </c>
      <c r="AV1189" s="13" t="s">
        <v>86</v>
      </c>
      <c r="AW1189" s="13" t="s">
        <v>37</v>
      </c>
      <c r="AX1189" s="13" t="s">
        <v>83</v>
      </c>
      <c r="AY1189" s="245" t="s">
        <v>182</v>
      </c>
    </row>
    <row r="1190" s="2" customFormat="1" ht="16.5" customHeight="1">
      <c r="A1190" s="42"/>
      <c r="B1190" s="43"/>
      <c r="C1190" s="267" t="s">
        <v>1782</v>
      </c>
      <c r="D1190" s="267" t="s">
        <v>349</v>
      </c>
      <c r="E1190" s="268" t="s">
        <v>1783</v>
      </c>
      <c r="F1190" s="269" t="s">
        <v>1784</v>
      </c>
      <c r="G1190" s="270" t="s">
        <v>187</v>
      </c>
      <c r="H1190" s="271">
        <v>15.153000000000001</v>
      </c>
      <c r="I1190" s="272"/>
      <c r="J1190" s="273">
        <f>ROUND(I1190*H1190,2)</f>
        <v>0</v>
      </c>
      <c r="K1190" s="269" t="s">
        <v>188</v>
      </c>
      <c r="L1190" s="274"/>
      <c r="M1190" s="275" t="s">
        <v>19</v>
      </c>
      <c r="N1190" s="276" t="s">
        <v>47</v>
      </c>
      <c r="O1190" s="88"/>
      <c r="P1190" s="225">
        <f>O1190*H1190</f>
        <v>0</v>
      </c>
      <c r="Q1190" s="225">
        <v>0.00089999999999999998</v>
      </c>
      <c r="R1190" s="225">
        <f>Q1190*H1190</f>
        <v>0.013637700000000001</v>
      </c>
      <c r="S1190" s="225">
        <v>0</v>
      </c>
      <c r="T1190" s="226">
        <f>S1190*H1190</f>
        <v>0</v>
      </c>
      <c r="U1190" s="42"/>
      <c r="V1190" s="42"/>
      <c r="W1190" s="42"/>
      <c r="X1190" s="42"/>
      <c r="Y1190" s="42"/>
      <c r="Z1190" s="42"/>
      <c r="AA1190" s="42"/>
      <c r="AB1190" s="42"/>
      <c r="AC1190" s="42"/>
      <c r="AD1190" s="42"/>
      <c r="AE1190" s="42"/>
      <c r="AR1190" s="227" t="s">
        <v>398</v>
      </c>
      <c r="AT1190" s="227" t="s">
        <v>349</v>
      </c>
      <c r="AU1190" s="227" t="s">
        <v>86</v>
      </c>
      <c r="AY1190" s="21" t="s">
        <v>182</v>
      </c>
      <c r="BE1190" s="228">
        <f>IF(N1190="základní",J1190,0)</f>
        <v>0</v>
      </c>
      <c r="BF1190" s="228">
        <f>IF(N1190="snížená",J1190,0)</f>
        <v>0</v>
      </c>
      <c r="BG1190" s="228">
        <f>IF(N1190="zákl. přenesená",J1190,0)</f>
        <v>0</v>
      </c>
      <c r="BH1190" s="228">
        <f>IF(N1190="sníž. přenesená",J1190,0)</f>
        <v>0</v>
      </c>
      <c r="BI1190" s="228">
        <f>IF(N1190="nulová",J1190,0)</f>
        <v>0</v>
      </c>
      <c r="BJ1190" s="21" t="s">
        <v>83</v>
      </c>
      <c r="BK1190" s="228">
        <f>ROUND(I1190*H1190,2)</f>
        <v>0</v>
      </c>
      <c r="BL1190" s="21" t="s">
        <v>299</v>
      </c>
      <c r="BM1190" s="227" t="s">
        <v>1785</v>
      </c>
    </row>
    <row r="1191" s="13" customFormat="1">
      <c r="A1191" s="13"/>
      <c r="B1191" s="234"/>
      <c r="C1191" s="235"/>
      <c r="D1191" s="236" t="s">
        <v>193</v>
      </c>
      <c r="E1191" s="237" t="s">
        <v>19</v>
      </c>
      <c r="F1191" s="238" t="s">
        <v>1786</v>
      </c>
      <c r="G1191" s="235"/>
      <c r="H1191" s="239">
        <v>15.153000000000001</v>
      </c>
      <c r="I1191" s="240"/>
      <c r="J1191" s="235"/>
      <c r="K1191" s="235"/>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193</v>
      </c>
      <c r="AU1191" s="245" t="s">
        <v>86</v>
      </c>
      <c r="AV1191" s="13" t="s">
        <v>86</v>
      </c>
      <c r="AW1191" s="13" t="s">
        <v>37</v>
      </c>
      <c r="AX1191" s="13" t="s">
        <v>83</v>
      </c>
      <c r="AY1191" s="245" t="s">
        <v>182</v>
      </c>
    </row>
    <row r="1192" s="2" customFormat="1" ht="16.5" customHeight="1">
      <c r="A1192" s="42"/>
      <c r="B1192" s="43"/>
      <c r="C1192" s="216" t="s">
        <v>1787</v>
      </c>
      <c r="D1192" s="216" t="s">
        <v>184</v>
      </c>
      <c r="E1192" s="217" t="s">
        <v>1788</v>
      </c>
      <c r="F1192" s="218" t="s">
        <v>1789</v>
      </c>
      <c r="G1192" s="219" t="s">
        <v>187</v>
      </c>
      <c r="H1192" s="220">
        <v>1126.471</v>
      </c>
      <c r="I1192" s="221"/>
      <c r="J1192" s="222">
        <f>ROUND(I1192*H1192,2)</f>
        <v>0</v>
      </c>
      <c r="K1192" s="218" t="s">
        <v>188</v>
      </c>
      <c r="L1192" s="48"/>
      <c r="M1192" s="223" t="s">
        <v>19</v>
      </c>
      <c r="N1192" s="224" t="s">
        <v>47</v>
      </c>
      <c r="O1192" s="88"/>
      <c r="P1192" s="225">
        <f>O1192*H1192</f>
        <v>0</v>
      </c>
      <c r="Q1192" s="225">
        <v>0.00040000000000000002</v>
      </c>
      <c r="R1192" s="225">
        <f>Q1192*H1192</f>
        <v>0.4505884</v>
      </c>
      <c r="S1192" s="225">
        <v>0</v>
      </c>
      <c r="T1192" s="226">
        <f>S1192*H1192</f>
        <v>0</v>
      </c>
      <c r="U1192" s="42"/>
      <c r="V1192" s="42"/>
      <c r="W1192" s="42"/>
      <c r="X1192" s="42"/>
      <c r="Y1192" s="42"/>
      <c r="Z1192" s="42"/>
      <c r="AA1192" s="42"/>
      <c r="AB1192" s="42"/>
      <c r="AC1192" s="42"/>
      <c r="AD1192" s="42"/>
      <c r="AE1192" s="42"/>
      <c r="AR1192" s="227" t="s">
        <v>299</v>
      </c>
      <c r="AT1192" s="227" t="s">
        <v>184</v>
      </c>
      <c r="AU1192" s="227" t="s">
        <v>86</v>
      </c>
      <c r="AY1192" s="21" t="s">
        <v>182</v>
      </c>
      <c r="BE1192" s="228">
        <f>IF(N1192="základní",J1192,0)</f>
        <v>0</v>
      </c>
      <c r="BF1192" s="228">
        <f>IF(N1192="snížená",J1192,0)</f>
        <v>0</v>
      </c>
      <c r="BG1192" s="228">
        <f>IF(N1192="zákl. přenesená",J1192,0)</f>
        <v>0</v>
      </c>
      <c r="BH1192" s="228">
        <f>IF(N1192="sníž. přenesená",J1192,0)</f>
        <v>0</v>
      </c>
      <c r="BI1192" s="228">
        <f>IF(N1192="nulová",J1192,0)</f>
        <v>0</v>
      </c>
      <c r="BJ1192" s="21" t="s">
        <v>83</v>
      </c>
      <c r="BK1192" s="228">
        <f>ROUND(I1192*H1192,2)</f>
        <v>0</v>
      </c>
      <c r="BL1192" s="21" t="s">
        <v>299</v>
      </c>
      <c r="BM1192" s="227" t="s">
        <v>1790</v>
      </c>
    </row>
    <row r="1193" s="2" customFormat="1">
      <c r="A1193" s="42"/>
      <c r="B1193" s="43"/>
      <c r="C1193" s="44"/>
      <c r="D1193" s="229" t="s">
        <v>191</v>
      </c>
      <c r="E1193" s="44"/>
      <c r="F1193" s="230" t="s">
        <v>1791</v>
      </c>
      <c r="G1193" s="44"/>
      <c r="H1193" s="44"/>
      <c r="I1193" s="231"/>
      <c r="J1193" s="44"/>
      <c r="K1193" s="44"/>
      <c r="L1193" s="48"/>
      <c r="M1193" s="232"/>
      <c r="N1193" s="233"/>
      <c r="O1193" s="88"/>
      <c r="P1193" s="88"/>
      <c r="Q1193" s="88"/>
      <c r="R1193" s="88"/>
      <c r="S1193" s="88"/>
      <c r="T1193" s="89"/>
      <c r="U1193" s="42"/>
      <c r="V1193" s="42"/>
      <c r="W1193" s="42"/>
      <c r="X1193" s="42"/>
      <c r="Y1193" s="42"/>
      <c r="Z1193" s="42"/>
      <c r="AA1193" s="42"/>
      <c r="AB1193" s="42"/>
      <c r="AC1193" s="42"/>
      <c r="AD1193" s="42"/>
      <c r="AE1193" s="42"/>
      <c r="AT1193" s="21" t="s">
        <v>191</v>
      </c>
      <c r="AU1193" s="21" t="s">
        <v>86</v>
      </c>
    </row>
    <row r="1194" s="13" customFormat="1">
      <c r="A1194" s="13"/>
      <c r="B1194" s="234"/>
      <c r="C1194" s="235"/>
      <c r="D1194" s="236" t="s">
        <v>193</v>
      </c>
      <c r="E1194" s="237" t="s">
        <v>19</v>
      </c>
      <c r="F1194" s="238" t="s">
        <v>1792</v>
      </c>
      <c r="G1194" s="235"/>
      <c r="H1194" s="239">
        <v>219.51300000000001</v>
      </c>
      <c r="I1194" s="240"/>
      <c r="J1194" s="235"/>
      <c r="K1194" s="235"/>
      <c r="L1194" s="241"/>
      <c r="M1194" s="242"/>
      <c r="N1194" s="243"/>
      <c r="O1194" s="243"/>
      <c r="P1194" s="243"/>
      <c r="Q1194" s="243"/>
      <c r="R1194" s="243"/>
      <c r="S1194" s="243"/>
      <c r="T1194" s="244"/>
      <c r="U1194" s="13"/>
      <c r="V1194" s="13"/>
      <c r="W1194" s="13"/>
      <c r="X1194" s="13"/>
      <c r="Y1194" s="13"/>
      <c r="Z1194" s="13"/>
      <c r="AA1194" s="13"/>
      <c r="AB1194" s="13"/>
      <c r="AC1194" s="13"/>
      <c r="AD1194" s="13"/>
      <c r="AE1194" s="13"/>
      <c r="AT1194" s="245" t="s">
        <v>193</v>
      </c>
      <c r="AU1194" s="245" t="s">
        <v>86</v>
      </c>
      <c r="AV1194" s="13" t="s">
        <v>86</v>
      </c>
      <c r="AW1194" s="13" t="s">
        <v>37</v>
      </c>
      <c r="AX1194" s="13" t="s">
        <v>76</v>
      </c>
      <c r="AY1194" s="245" t="s">
        <v>182</v>
      </c>
    </row>
    <row r="1195" s="13" customFormat="1">
      <c r="A1195" s="13"/>
      <c r="B1195" s="234"/>
      <c r="C1195" s="235"/>
      <c r="D1195" s="236" t="s">
        <v>193</v>
      </c>
      <c r="E1195" s="237" t="s">
        <v>19</v>
      </c>
      <c r="F1195" s="238" t="s">
        <v>1793</v>
      </c>
      <c r="G1195" s="235"/>
      <c r="H1195" s="239">
        <v>906.95799999999997</v>
      </c>
      <c r="I1195" s="240"/>
      <c r="J1195" s="235"/>
      <c r="K1195" s="235"/>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193</v>
      </c>
      <c r="AU1195" s="245" t="s">
        <v>86</v>
      </c>
      <c r="AV1195" s="13" t="s">
        <v>86</v>
      </c>
      <c r="AW1195" s="13" t="s">
        <v>37</v>
      </c>
      <c r="AX1195" s="13" t="s">
        <v>76</v>
      </c>
      <c r="AY1195" s="245" t="s">
        <v>182</v>
      </c>
    </row>
    <row r="1196" s="15" customFormat="1">
      <c r="A1196" s="15"/>
      <c r="B1196" s="256"/>
      <c r="C1196" s="257"/>
      <c r="D1196" s="236" t="s">
        <v>193</v>
      </c>
      <c r="E1196" s="258" t="s">
        <v>19</v>
      </c>
      <c r="F1196" s="259" t="s">
        <v>202</v>
      </c>
      <c r="G1196" s="257"/>
      <c r="H1196" s="260">
        <v>1126.471</v>
      </c>
      <c r="I1196" s="261"/>
      <c r="J1196" s="257"/>
      <c r="K1196" s="257"/>
      <c r="L1196" s="262"/>
      <c r="M1196" s="263"/>
      <c r="N1196" s="264"/>
      <c r="O1196" s="264"/>
      <c r="P1196" s="264"/>
      <c r="Q1196" s="264"/>
      <c r="R1196" s="264"/>
      <c r="S1196" s="264"/>
      <c r="T1196" s="265"/>
      <c r="U1196" s="15"/>
      <c r="V1196" s="15"/>
      <c r="W1196" s="15"/>
      <c r="X1196" s="15"/>
      <c r="Y1196" s="15"/>
      <c r="Z1196" s="15"/>
      <c r="AA1196" s="15"/>
      <c r="AB1196" s="15"/>
      <c r="AC1196" s="15"/>
      <c r="AD1196" s="15"/>
      <c r="AE1196" s="15"/>
      <c r="AT1196" s="266" t="s">
        <v>193</v>
      </c>
      <c r="AU1196" s="266" t="s">
        <v>86</v>
      </c>
      <c r="AV1196" s="15" t="s">
        <v>189</v>
      </c>
      <c r="AW1196" s="15" t="s">
        <v>37</v>
      </c>
      <c r="AX1196" s="15" t="s">
        <v>83</v>
      </c>
      <c r="AY1196" s="266" t="s">
        <v>182</v>
      </c>
    </row>
    <row r="1197" s="14" customFormat="1">
      <c r="A1197" s="14"/>
      <c r="B1197" s="246"/>
      <c r="C1197" s="247"/>
      <c r="D1197" s="236" t="s">
        <v>193</v>
      </c>
      <c r="E1197" s="248" t="s">
        <v>19</v>
      </c>
      <c r="F1197" s="249" t="s">
        <v>225</v>
      </c>
      <c r="G1197" s="247"/>
      <c r="H1197" s="248" t="s">
        <v>19</v>
      </c>
      <c r="I1197" s="250"/>
      <c r="J1197" s="247"/>
      <c r="K1197" s="247"/>
      <c r="L1197" s="251"/>
      <c r="M1197" s="252"/>
      <c r="N1197" s="253"/>
      <c r="O1197" s="253"/>
      <c r="P1197" s="253"/>
      <c r="Q1197" s="253"/>
      <c r="R1197" s="253"/>
      <c r="S1197" s="253"/>
      <c r="T1197" s="254"/>
      <c r="U1197" s="14"/>
      <c r="V1197" s="14"/>
      <c r="W1197" s="14"/>
      <c r="X1197" s="14"/>
      <c r="Y1197" s="14"/>
      <c r="Z1197" s="14"/>
      <c r="AA1197" s="14"/>
      <c r="AB1197" s="14"/>
      <c r="AC1197" s="14"/>
      <c r="AD1197" s="14"/>
      <c r="AE1197" s="14"/>
      <c r="AT1197" s="255" t="s">
        <v>193</v>
      </c>
      <c r="AU1197" s="255" t="s">
        <v>86</v>
      </c>
      <c r="AV1197" s="14" t="s">
        <v>83</v>
      </c>
      <c r="AW1197" s="14" t="s">
        <v>37</v>
      </c>
      <c r="AX1197" s="14" t="s">
        <v>76</v>
      </c>
      <c r="AY1197" s="255" t="s">
        <v>182</v>
      </c>
    </row>
    <row r="1198" s="2" customFormat="1" ht="24.15" customHeight="1">
      <c r="A1198" s="42"/>
      <c r="B1198" s="43"/>
      <c r="C1198" s="267" t="s">
        <v>1794</v>
      </c>
      <c r="D1198" s="267" t="s">
        <v>349</v>
      </c>
      <c r="E1198" s="268" t="s">
        <v>1795</v>
      </c>
      <c r="F1198" s="269" t="s">
        <v>1796</v>
      </c>
      <c r="G1198" s="270" t="s">
        <v>187</v>
      </c>
      <c r="H1198" s="271">
        <v>1110.105</v>
      </c>
      <c r="I1198" s="272"/>
      <c r="J1198" s="273">
        <f>ROUND(I1198*H1198,2)</f>
        <v>0</v>
      </c>
      <c r="K1198" s="269" t="s">
        <v>188</v>
      </c>
      <c r="L1198" s="274"/>
      <c r="M1198" s="275" t="s">
        <v>19</v>
      </c>
      <c r="N1198" s="276" t="s">
        <v>47</v>
      </c>
      <c r="O1198" s="88"/>
      <c r="P1198" s="225">
        <f>O1198*H1198</f>
        <v>0</v>
      </c>
      <c r="Q1198" s="225">
        <v>0.0054000000000000003</v>
      </c>
      <c r="R1198" s="225">
        <f>Q1198*H1198</f>
        <v>5.994567</v>
      </c>
      <c r="S1198" s="225">
        <v>0</v>
      </c>
      <c r="T1198" s="226">
        <f>S1198*H1198</f>
        <v>0</v>
      </c>
      <c r="U1198" s="42"/>
      <c r="V1198" s="42"/>
      <c r="W1198" s="42"/>
      <c r="X1198" s="42"/>
      <c r="Y1198" s="42"/>
      <c r="Z1198" s="42"/>
      <c r="AA1198" s="42"/>
      <c r="AB1198" s="42"/>
      <c r="AC1198" s="42"/>
      <c r="AD1198" s="42"/>
      <c r="AE1198" s="42"/>
      <c r="AR1198" s="227" t="s">
        <v>398</v>
      </c>
      <c r="AT1198" s="227" t="s">
        <v>349</v>
      </c>
      <c r="AU1198" s="227" t="s">
        <v>86</v>
      </c>
      <c r="AY1198" s="21" t="s">
        <v>182</v>
      </c>
      <c r="BE1198" s="228">
        <f>IF(N1198="základní",J1198,0)</f>
        <v>0</v>
      </c>
      <c r="BF1198" s="228">
        <f>IF(N1198="snížená",J1198,0)</f>
        <v>0</v>
      </c>
      <c r="BG1198" s="228">
        <f>IF(N1198="zákl. přenesená",J1198,0)</f>
        <v>0</v>
      </c>
      <c r="BH1198" s="228">
        <f>IF(N1198="sníž. přenesená",J1198,0)</f>
        <v>0</v>
      </c>
      <c r="BI1198" s="228">
        <f>IF(N1198="nulová",J1198,0)</f>
        <v>0</v>
      </c>
      <c r="BJ1198" s="21" t="s">
        <v>83</v>
      </c>
      <c r="BK1198" s="228">
        <f>ROUND(I1198*H1198,2)</f>
        <v>0</v>
      </c>
      <c r="BL1198" s="21" t="s">
        <v>299</v>
      </c>
      <c r="BM1198" s="227" t="s">
        <v>1797</v>
      </c>
    </row>
    <row r="1199" s="13" customFormat="1">
      <c r="A1199" s="13"/>
      <c r="B1199" s="234"/>
      <c r="C1199" s="235"/>
      <c r="D1199" s="236" t="s">
        <v>193</v>
      </c>
      <c r="E1199" s="237" t="s">
        <v>19</v>
      </c>
      <c r="F1199" s="238" t="s">
        <v>1798</v>
      </c>
      <c r="G1199" s="235"/>
      <c r="H1199" s="239">
        <v>34.213000000000001</v>
      </c>
      <c r="I1199" s="240"/>
      <c r="J1199" s="235"/>
      <c r="K1199" s="235"/>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193</v>
      </c>
      <c r="AU1199" s="245" t="s">
        <v>86</v>
      </c>
      <c r="AV1199" s="13" t="s">
        <v>86</v>
      </c>
      <c r="AW1199" s="13" t="s">
        <v>37</v>
      </c>
      <c r="AX1199" s="13" t="s">
        <v>76</v>
      </c>
      <c r="AY1199" s="245" t="s">
        <v>182</v>
      </c>
    </row>
    <row r="1200" s="13" customFormat="1">
      <c r="A1200" s="13"/>
      <c r="B1200" s="234"/>
      <c r="C1200" s="235"/>
      <c r="D1200" s="236" t="s">
        <v>193</v>
      </c>
      <c r="E1200" s="237" t="s">
        <v>19</v>
      </c>
      <c r="F1200" s="238" t="s">
        <v>1799</v>
      </c>
      <c r="G1200" s="235"/>
      <c r="H1200" s="239">
        <v>31.881</v>
      </c>
      <c r="I1200" s="240"/>
      <c r="J1200" s="235"/>
      <c r="K1200" s="235"/>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193</v>
      </c>
      <c r="AU1200" s="245" t="s">
        <v>86</v>
      </c>
      <c r="AV1200" s="13" t="s">
        <v>86</v>
      </c>
      <c r="AW1200" s="13" t="s">
        <v>37</v>
      </c>
      <c r="AX1200" s="13" t="s">
        <v>76</v>
      </c>
      <c r="AY1200" s="245" t="s">
        <v>182</v>
      </c>
    </row>
    <row r="1201" s="13" customFormat="1">
      <c r="A1201" s="13"/>
      <c r="B1201" s="234"/>
      <c r="C1201" s="235"/>
      <c r="D1201" s="236" t="s">
        <v>193</v>
      </c>
      <c r="E1201" s="237" t="s">
        <v>19</v>
      </c>
      <c r="F1201" s="238" t="s">
        <v>1800</v>
      </c>
      <c r="G1201" s="235"/>
      <c r="H1201" s="239">
        <v>218.83699999999999</v>
      </c>
      <c r="I1201" s="240"/>
      <c r="J1201" s="235"/>
      <c r="K1201" s="235"/>
      <c r="L1201" s="241"/>
      <c r="M1201" s="242"/>
      <c r="N1201" s="243"/>
      <c r="O1201" s="243"/>
      <c r="P1201" s="243"/>
      <c r="Q1201" s="243"/>
      <c r="R1201" s="243"/>
      <c r="S1201" s="243"/>
      <c r="T1201" s="244"/>
      <c r="U1201" s="13"/>
      <c r="V1201" s="13"/>
      <c r="W1201" s="13"/>
      <c r="X1201" s="13"/>
      <c r="Y1201" s="13"/>
      <c r="Z1201" s="13"/>
      <c r="AA1201" s="13"/>
      <c r="AB1201" s="13"/>
      <c r="AC1201" s="13"/>
      <c r="AD1201" s="13"/>
      <c r="AE1201" s="13"/>
      <c r="AT1201" s="245" t="s">
        <v>193</v>
      </c>
      <c r="AU1201" s="245" t="s">
        <v>86</v>
      </c>
      <c r="AV1201" s="13" t="s">
        <v>86</v>
      </c>
      <c r="AW1201" s="13" t="s">
        <v>37</v>
      </c>
      <c r="AX1201" s="13" t="s">
        <v>76</v>
      </c>
      <c r="AY1201" s="245" t="s">
        <v>182</v>
      </c>
    </row>
    <row r="1202" s="13" customFormat="1">
      <c r="A1202" s="13"/>
      <c r="B1202" s="234"/>
      <c r="C1202" s="235"/>
      <c r="D1202" s="236" t="s">
        <v>193</v>
      </c>
      <c r="E1202" s="237" t="s">
        <v>19</v>
      </c>
      <c r="F1202" s="238" t="s">
        <v>1801</v>
      </c>
      <c r="G1202" s="235"/>
      <c r="H1202" s="239">
        <v>237.47900000000001</v>
      </c>
      <c r="I1202" s="240"/>
      <c r="J1202" s="235"/>
      <c r="K1202" s="235"/>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193</v>
      </c>
      <c r="AU1202" s="245" t="s">
        <v>86</v>
      </c>
      <c r="AV1202" s="13" t="s">
        <v>86</v>
      </c>
      <c r="AW1202" s="13" t="s">
        <v>37</v>
      </c>
      <c r="AX1202" s="13" t="s">
        <v>76</v>
      </c>
      <c r="AY1202" s="245" t="s">
        <v>182</v>
      </c>
    </row>
    <row r="1203" s="13" customFormat="1">
      <c r="A1203" s="13"/>
      <c r="B1203" s="234"/>
      <c r="C1203" s="235"/>
      <c r="D1203" s="236" t="s">
        <v>193</v>
      </c>
      <c r="E1203" s="237" t="s">
        <v>19</v>
      </c>
      <c r="F1203" s="238" t="s">
        <v>1802</v>
      </c>
      <c r="G1203" s="235"/>
      <c r="H1203" s="239">
        <v>500.654</v>
      </c>
      <c r="I1203" s="240"/>
      <c r="J1203" s="235"/>
      <c r="K1203" s="235"/>
      <c r="L1203" s="241"/>
      <c r="M1203" s="242"/>
      <c r="N1203" s="243"/>
      <c r="O1203" s="243"/>
      <c r="P1203" s="243"/>
      <c r="Q1203" s="243"/>
      <c r="R1203" s="243"/>
      <c r="S1203" s="243"/>
      <c r="T1203" s="244"/>
      <c r="U1203" s="13"/>
      <c r="V1203" s="13"/>
      <c r="W1203" s="13"/>
      <c r="X1203" s="13"/>
      <c r="Y1203" s="13"/>
      <c r="Z1203" s="13"/>
      <c r="AA1203" s="13"/>
      <c r="AB1203" s="13"/>
      <c r="AC1203" s="13"/>
      <c r="AD1203" s="13"/>
      <c r="AE1203" s="13"/>
      <c r="AT1203" s="245" t="s">
        <v>193</v>
      </c>
      <c r="AU1203" s="245" t="s">
        <v>86</v>
      </c>
      <c r="AV1203" s="13" t="s">
        <v>86</v>
      </c>
      <c r="AW1203" s="13" t="s">
        <v>37</v>
      </c>
      <c r="AX1203" s="13" t="s">
        <v>76</v>
      </c>
      <c r="AY1203" s="245" t="s">
        <v>182</v>
      </c>
    </row>
    <row r="1204" s="13" customFormat="1">
      <c r="A1204" s="13"/>
      <c r="B1204" s="234"/>
      <c r="C1204" s="235"/>
      <c r="D1204" s="236" t="s">
        <v>193</v>
      </c>
      <c r="E1204" s="237" t="s">
        <v>19</v>
      </c>
      <c r="F1204" s="238" t="s">
        <v>1803</v>
      </c>
      <c r="G1204" s="235"/>
      <c r="H1204" s="239">
        <v>87.040999999999997</v>
      </c>
      <c r="I1204" s="240"/>
      <c r="J1204" s="235"/>
      <c r="K1204" s="235"/>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193</v>
      </c>
      <c r="AU1204" s="245" t="s">
        <v>86</v>
      </c>
      <c r="AV1204" s="13" t="s">
        <v>86</v>
      </c>
      <c r="AW1204" s="13" t="s">
        <v>37</v>
      </c>
      <c r="AX1204" s="13" t="s">
        <v>76</v>
      </c>
      <c r="AY1204" s="245" t="s">
        <v>182</v>
      </c>
    </row>
    <row r="1205" s="15" customFormat="1">
      <c r="A1205" s="15"/>
      <c r="B1205" s="256"/>
      <c r="C1205" s="257"/>
      <c r="D1205" s="236" t="s">
        <v>193</v>
      </c>
      <c r="E1205" s="258" t="s">
        <v>19</v>
      </c>
      <c r="F1205" s="259" t="s">
        <v>202</v>
      </c>
      <c r="G1205" s="257"/>
      <c r="H1205" s="260">
        <v>1110.105</v>
      </c>
      <c r="I1205" s="261"/>
      <c r="J1205" s="257"/>
      <c r="K1205" s="257"/>
      <c r="L1205" s="262"/>
      <c r="M1205" s="263"/>
      <c r="N1205" s="264"/>
      <c r="O1205" s="264"/>
      <c r="P1205" s="264"/>
      <c r="Q1205" s="264"/>
      <c r="R1205" s="264"/>
      <c r="S1205" s="264"/>
      <c r="T1205" s="265"/>
      <c r="U1205" s="15"/>
      <c r="V1205" s="15"/>
      <c r="W1205" s="15"/>
      <c r="X1205" s="15"/>
      <c r="Y1205" s="15"/>
      <c r="Z1205" s="15"/>
      <c r="AA1205" s="15"/>
      <c r="AB1205" s="15"/>
      <c r="AC1205" s="15"/>
      <c r="AD1205" s="15"/>
      <c r="AE1205" s="15"/>
      <c r="AT1205" s="266" t="s">
        <v>193</v>
      </c>
      <c r="AU1205" s="266" t="s">
        <v>86</v>
      </c>
      <c r="AV1205" s="15" t="s">
        <v>189</v>
      </c>
      <c r="AW1205" s="15" t="s">
        <v>37</v>
      </c>
      <c r="AX1205" s="15" t="s">
        <v>83</v>
      </c>
      <c r="AY1205" s="266" t="s">
        <v>182</v>
      </c>
    </row>
    <row r="1206" s="2" customFormat="1" ht="24.15" customHeight="1">
      <c r="A1206" s="42"/>
      <c r="B1206" s="43"/>
      <c r="C1206" s="267" t="s">
        <v>1804</v>
      </c>
      <c r="D1206" s="267" t="s">
        <v>349</v>
      </c>
      <c r="E1206" s="268" t="s">
        <v>1805</v>
      </c>
      <c r="F1206" s="269" t="s">
        <v>1806</v>
      </c>
      <c r="G1206" s="270" t="s">
        <v>187</v>
      </c>
      <c r="H1206" s="271">
        <v>1101.829</v>
      </c>
      <c r="I1206" s="272"/>
      <c r="J1206" s="273">
        <f>ROUND(I1206*H1206,2)</f>
        <v>0</v>
      </c>
      <c r="K1206" s="269" t="s">
        <v>188</v>
      </c>
      <c r="L1206" s="274"/>
      <c r="M1206" s="275" t="s">
        <v>19</v>
      </c>
      <c r="N1206" s="276" t="s">
        <v>47</v>
      </c>
      <c r="O1206" s="88"/>
      <c r="P1206" s="225">
        <f>O1206*H1206</f>
        <v>0</v>
      </c>
      <c r="Q1206" s="225">
        <v>0.0048599999999999997</v>
      </c>
      <c r="R1206" s="225">
        <f>Q1206*H1206</f>
        <v>5.3548889399999995</v>
      </c>
      <c r="S1206" s="225">
        <v>0</v>
      </c>
      <c r="T1206" s="226">
        <f>S1206*H1206</f>
        <v>0</v>
      </c>
      <c r="U1206" s="42"/>
      <c r="V1206" s="42"/>
      <c r="W1206" s="42"/>
      <c r="X1206" s="42"/>
      <c r="Y1206" s="42"/>
      <c r="Z1206" s="42"/>
      <c r="AA1206" s="42"/>
      <c r="AB1206" s="42"/>
      <c r="AC1206" s="42"/>
      <c r="AD1206" s="42"/>
      <c r="AE1206" s="42"/>
      <c r="AR1206" s="227" t="s">
        <v>398</v>
      </c>
      <c r="AT1206" s="227" t="s">
        <v>349</v>
      </c>
      <c r="AU1206" s="227" t="s">
        <v>86</v>
      </c>
      <c r="AY1206" s="21" t="s">
        <v>182</v>
      </c>
      <c r="BE1206" s="228">
        <f>IF(N1206="základní",J1206,0)</f>
        <v>0</v>
      </c>
      <c r="BF1206" s="228">
        <f>IF(N1206="snížená",J1206,0)</f>
        <v>0</v>
      </c>
      <c r="BG1206" s="228">
        <f>IF(N1206="zákl. přenesená",J1206,0)</f>
        <v>0</v>
      </c>
      <c r="BH1206" s="228">
        <f>IF(N1206="sníž. přenesená",J1206,0)</f>
        <v>0</v>
      </c>
      <c r="BI1206" s="228">
        <f>IF(N1206="nulová",J1206,0)</f>
        <v>0</v>
      </c>
      <c r="BJ1206" s="21" t="s">
        <v>83</v>
      </c>
      <c r="BK1206" s="228">
        <f>ROUND(I1206*H1206,2)</f>
        <v>0</v>
      </c>
      <c r="BL1206" s="21" t="s">
        <v>299</v>
      </c>
      <c r="BM1206" s="227" t="s">
        <v>1807</v>
      </c>
    </row>
    <row r="1207" s="13" customFormat="1">
      <c r="A1207" s="13"/>
      <c r="B1207" s="234"/>
      <c r="C1207" s="235"/>
      <c r="D1207" s="236" t="s">
        <v>193</v>
      </c>
      <c r="E1207" s="237" t="s">
        <v>19</v>
      </c>
      <c r="F1207" s="238" t="s">
        <v>1799</v>
      </c>
      <c r="G1207" s="235"/>
      <c r="H1207" s="239">
        <v>31.881</v>
      </c>
      <c r="I1207" s="240"/>
      <c r="J1207" s="235"/>
      <c r="K1207" s="235"/>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193</v>
      </c>
      <c r="AU1207" s="245" t="s">
        <v>86</v>
      </c>
      <c r="AV1207" s="13" t="s">
        <v>86</v>
      </c>
      <c r="AW1207" s="13" t="s">
        <v>37</v>
      </c>
      <c r="AX1207" s="13" t="s">
        <v>76</v>
      </c>
      <c r="AY1207" s="245" t="s">
        <v>182</v>
      </c>
    </row>
    <row r="1208" s="13" customFormat="1">
      <c r="A1208" s="13"/>
      <c r="B1208" s="234"/>
      <c r="C1208" s="235"/>
      <c r="D1208" s="236" t="s">
        <v>193</v>
      </c>
      <c r="E1208" s="237" t="s">
        <v>19</v>
      </c>
      <c r="F1208" s="238" t="s">
        <v>1800</v>
      </c>
      <c r="G1208" s="235"/>
      <c r="H1208" s="239">
        <v>218.83699999999999</v>
      </c>
      <c r="I1208" s="240"/>
      <c r="J1208" s="235"/>
      <c r="K1208" s="235"/>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193</v>
      </c>
      <c r="AU1208" s="245" t="s">
        <v>86</v>
      </c>
      <c r="AV1208" s="13" t="s">
        <v>86</v>
      </c>
      <c r="AW1208" s="13" t="s">
        <v>37</v>
      </c>
      <c r="AX1208" s="13" t="s">
        <v>76</v>
      </c>
      <c r="AY1208" s="245" t="s">
        <v>182</v>
      </c>
    </row>
    <row r="1209" s="13" customFormat="1">
      <c r="A1209" s="13"/>
      <c r="B1209" s="234"/>
      <c r="C1209" s="235"/>
      <c r="D1209" s="236" t="s">
        <v>193</v>
      </c>
      <c r="E1209" s="237" t="s">
        <v>19</v>
      </c>
      <c r="F1209" s="238" t="s">
        <v>1808</v>
      </c>
      <c r="G1209" s="235"/>
      <c r="H1209" s="239">
        <v>263.416</v>
      </c>
      <c r="I1209" s="240"/>
      <c r="J1209" s="235"/>
      <c r="K1209" s="235"/>
      <c r="L1209" s="241"/>
      <c r="M1209" s="242"/>
      <c r="N1209" s="243"/>
      <c r="O1209" s="243"/>
      <c r="P1209" s="243"/>
      <c r="Q1209" s="243"/>
      <c r="R1209" s="243"/>
      <c r="S1209" s="243"/>
      <c r="T1209" s="244"/>
      <c r="U1209" s="13"/>
      <c r="V1209" s="13"/>
      <c r="W1209" s="13"/>
      <c r="X1209" s="13"/>
      <c r="Y1209" s="13"/>
      <c r="Z1209" s="13"/>
      <c r="AA1209" s="13"/>
      <c r="AB1209" s="13"/>
      <c r="AC1209" s="13"/>
      <c r="AD1209" s="13"/>
      <c r="AE1209" s="13"/>
      <c r="AT1209" s="245" t="s">
        <v>193</v>
      </c>
      <c r="AU1209" s="245" t="s">
        <v>86</v>
      </c>
      <c r="AV1209" s="13" t="s">
        <v>86</v>
      </c>
      <c r="AW1209" s="13" t="s">
        <v>37</v>
      </c>
      <c r="AX1209" s="13" t="s">
        <v>76</v>
      </c>
      <c r="AY1209" s="245" t="s">
        <v>182</v>
      </c>
    </row>
    <row r="1210" s="13" customFormat="1">
      <c r="A1210" s="13"/>
      <c r="B1210" s="234"/>
      <c r="C1210" s="235"/>
      <c r="D1210" s="236" t="s">
        <v>193</v>
      </c>
      <c r="E1210" s="237" t="s">
        <v>19</v>
      </c>
      <c r="F1210" s="238" t="s">
        <v>1809</v>
      </c>
      <c r="G1210" s="235"/>
      <c r="H1210" s="239">
        <v>587.69500000000005</v>
      </c>
      <c r="I1210" s="240"/>
      <c r="J1210" s="235"/>
      <c r="K1210" s="235"/>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193</v>
      </c>
      <c r="AU1210" s="245" t="s">
        <v>86</v>
      </c>
      <c r="AV1210" s="13" t="s">
        <v>86</v>
      </c>
      <c r="AW1210" s="13" t="s">
        <v>37</v>
      </c>
      <c r="AX1210" s="13" t="s">
        <v>76</v>
      </c>
      <c r="AY1210" s="245" t="s">
        <v>182</v>
      </c>
    </row>
    <row r="1211" s="15" customFormat="1">
      <c r="A1211" s="15"/>
      <c r="B1211" s="256"/>
      <c r="C1211" s="257"/>
      <c r="D1211" s="236" t="s">
        <v>193</v>
      </c>
      <c r="E1211" s="258" t="s">
        <v>19</v>
      </c>
      <c r="F1211" s="259" t="s">
        <v>202</v>
      </c>
      <c r="G1211" s="257"/>
      <c r="H1211" s="260">
        <v>1101.829</v>
      </c>
      <c r="I1211" s="261"/>
      <c r="J1211" s="257"/>
      <c r="K1211" s="257"/>
      <c r="L1211" s="262"/>
      <c r="M1211" s="263"/>
      <c r="N1211" s="264"/>
      <c r="O1211" s="264"/>
      <c r="P1211" s="264"/>
      <c r="Q1211" s="264"/>
      <c r="R1211" s="264"/>
      <c r="S1211" s="264"/>
      <c r="T1211" s="265"/>
      <c r="U1211" s="15"/>
      <c r="V1211" s="15"/>
      <c r="W1211" s="15"/>
      <c r="X1211" s="15"/>
      <c r="Y1211" s="15"/>
      <c r="Z1211" s="15"/>
      <c r="AA1211" s="15"/>
      <c r="AB1211" s="15"/>
      <c r="AC1211" s="15"/>
      <c r="AD1211" s="15"/>
      <c r="AE1211" s="15"/>
      <c r="AT1211" s="266" t="s">
        <v>193</v>
      </c>
      <c r="AU1211" s="266" t="s">
        <v>86</v>
      </c>
      <c r="AV1211" s="15" t="s">
        <v>189</v>
      </c>
      <c r="AW1211" s="15" t="s">
        <v>37</v>
      </c>
      <c r="AX1211" s="15" t="s">
        <v>83</v>
      </c>
      <c r="AY1211" s="266" t="s">
        <v>182</v>
      </c>
    </row>
    <row r="1212" s="2" customFormat="1" ht="24.15" customHeight="1">
      <c r="A1212" s="42"/>
      <c r="B1212" s="43"/>
      <c r="C1212" s="267" t="s">
        <v>1810</v>
      </c>
      <c r="D1212" s="267" t="s">
        <v>349</v>
      </c>
      <c r="E1212" s="268" t="s">
        <v>1811</v>
      </c>
      <c r="F1212" s="269" t="s">
        <v>1812</v>
      </c>
      <c r="G1212" s="270" t="s">
        <v>187</v>
      </c>
      <c r="H1212" s="271">
        <v>25.937000000000001</v>
      </c>
      <c r="I1212" s="272"/>
      <c r="J1212" s="273">
        <f>ROUND(I1212*H1212,2)</f>
        <v>0</v>
      </c>
      <c r="K1212" s="269" t="s">
        <v>188</v>
      </c>
      <c r="L1212" s="274"/>
      <c r="M1212" s="275" t="s">
        <v>19</v>
      </c>
      <c r="N1212" s="276" t="s">
        <v>47</v>
      </c>
      <c r="O1212" s="88"/>
      <c r="P1212" s="225">
        <f>O1212*H1212</f>
        <v>0</v>
      </c>
      <c r="Q1212" s="225">
        <v>0.0047000000000000002</v>
      </c>
      <c r="R1212" s="225">
        <f>Q1212*H1212</f>
        <v>0.12190390000000001</v>
      </c>
      <c r="S1212" s="225">
        <v>0</v>
      </c>
      <c r="T1212" s="226">
        <f>S1212*H1212</f>
        <v>0</v>
      </c>
      <c r="U1212" s="42"/>
      <c r="V1212" s="42"/>
      <c r="W1212" s="42"/>
      <c r="X1212" s="42"/>
      <c r="Y1212" s="42"/>
      <c r="Z1212" s="42"/>
      <c r="AA1212" s="42"/>
      <c r="AB1212" s="42"/>
      <c r="AC1212" s="42"/>
      <c r="AD1212" s="42"/>
      <c r="AE1212" s="42"/>
      <c r="AR1212" s="227" t="s">
        <v>398</v>
      </c>
      <c r="AT1212" s="227" t="s">
        <v>349</v>
      </c>
      <c r="AU1212" s="227" t="s">
        <v>86</v>
      </c>
      <c r="AY1212" s="21" t="s">
        <v>182</v>
      </c>
      <c r="BE1212" s="228">
        <f>IF(N1212="základní",J1212,0)</f>
        <v>0</v>
      </c>
      <c r="BF1212" s="228">
        <f>IF(N1212="snížená",J1212,0)</f>
        <v>0</v>
      </c>
      <c r="BG1212" s="228">
        <f>IF(N1212="zákl. přenesená",J1212,0)</f>
        <v>0</v>
      </c>
      <c r="BH1212" s="228">
        <f>IF(N1212="sníž. přenesená",J1212,0)</f>
        <v>0</v>
      </c>
      <c r="BI1212" s="228">
        <f>IF(N1212="nulová",J1212,0)</f>
        <v>0</v>
      </c>
      <c r="BJ1212" s="21" t="s">
        <v>83</v>
      </c>
      <c r="BK1212" s="228">
        <f>ROUND(I1212*H1212,2)</f>
        <v>0</v>
      </c>
      <c r="BL1212" s="21" t="s">
        <v>299</v>
      </c>
      <c r="BM1212" s="227" t="s">
        <v>1813</v>
      </c>
    </row>
    <row r="1213" s="13" customFormat="1">
      <c r="A1213" s="13"/>
      <c r="B1213" s="234"/>
      <c r="C1213" s="235"/>
      <c r="D1213" s="236" t="s">
        <v>193</v>
      </c>
      <c r="E1213" s="237" t="s">
        <v>19</v>
      </c>
      <c r="F1213" s="238" t="s">
        <v>1814</v>
      </c>
      <c r="G1213" s="235"/>
      <c r="H1213" s="239">
        <v>25.937000000000001</v>
      </c>
      <c r="I1213" s="240"/>
      <c r="J1213" s="235"/>
      <c r="K1213" s="235"/>
      <c r="L1213" s="241"/>
      <c r="M1213" s="242"/>
      <c r="N1213" s="243"/>
      <c r="O1213" s="243"/>
      <c r="P1213" s="243"/>
      <c r="Q1213" s="243"/>
      <c r="R1213" s="243"/>
      <c r="S1213" s="243"/>
      <c r="T1213" s="244"/>
      <c r="U1213" s="13"/>
      <c r="V1213" s="13"/>
      <c r="W1213" s="13"/>
      <c r="X1213" s="13"/>
      <c r="Y1213" s="13"/>
      <c r="Z1213" s="13"/>
      <c r="AA1213" s="13"/>
      <c r="AB1213" s="13"/>
      <c r="AC1213" s="13"/>
      <c r="AD1213" s="13"/>
      <c r="AE1213" s="13"/>
      <c r="AT1213" s="245" t="s">
        <v>193</v>
      </c>
      <c r="AU1213" s="245" t="s">
        <v>86</v>
      </c>
      <c r="AV1213" s="13" t="s">
        <v>86</v>
      </c>
      <c r="AW1213" s="13" t="s">
        <v>37</v>
      </c>
      <c r="AX1213" s="13" t="s">
        <v>83</v>
      </c>
      <c r="AY1213" s="245" t="s">
        <v>182</v>
      </c>
    </row>
    <row r="1214" s="2" customFormat="1" ht="16.5" customHeight="1">
      <c r="A1214" s="42"/>
      <c r="B1214" s="43"/>
      <c r="C1214" s="216" t="s">
        <v>1815</v>
      </c>
      <c r="D1214" s="216" t="s">
        <v>184</v>
      </c>
      <c r="E1214" s="217" t="s">
        <v>1816</v>
      </c>
      <c r="F1214" s="218" t="s">
        <v>1817</v>
      </c>
      <c r="G1214" s="219" t="s">
        <v>187</v>
      </c>
      <c r="H1214" s="220">
        <v>72.534000000000006</v>
      </c>
      <c r="I1214" s="221"/>
      <c r="J1214" s="222">
        <f>ROUND(I1214*H1214,2)</f>
        <v>0</v>
      </c>
      <c r="K1214" s="218" t="s">
        <v>19</v>
      </c>
      <c r="L1214" s="48"/>
      <c r="M1214" s="223" t="s">
        <v>19</v>
      </c>
      <c r="N1214" s="224" t="s">
        <v>47</v>
      </c>
      <c r="O1214" s="88"/>
      <c r="P1214" s="225">
        <f>O1214*H1214</f>
        <v>0</v>
      </c>
      <c r="Q1214" s="225">
        <v>0.00040000000000000002</v>
      </c>
      <c r="R1214" s="225">
        <f>Q1214*H1214</f>
        <v>0.029013600000000004</v>
      </c>
      <c r="S1214" s="225">
        <v>0</v>
      </c>
      <c r="T1214" s="226">
        <f>S1214*H1214</f>
        <v>0</v>
      </c>
      <c r="U1214" s="42"/>
      <c r="V1214" s="42"/>
      <c r="W1214" s="42"/>
      <c r="X1214" s="42"/>
      <c r="Y1214" s="42"/>
      <c r="Z1214" s="42"/>
      <c r="AA1214" s="42"/>
      <c r="AB1214" s="42"/>
      <c r="AC1214" s="42"/>
      <c r="AD1214" s="42"/>
      <c r="AE1214" s="42"/>
      <c r="AR1214" s="227" t="s">
        <v>299</v>
      </c>
      <c r="AT1214" s="227" t="s">
        <v>184</v>
      </c>
      <c r="AU1214" s="227" t="s">
        <v>86</v>
      </c>
      <c r="AY1214" s="21" t="s">
        <v>182</v>
      </c>
      <c r="BE1214" s="228">
        <f>IF(N1214="základní",J1214,0)</f>
        <v>0</v>
      </c>
      <c r="BF1214" s="228">
        <f>IF(N1214="snížená",J1214,0)</f>
        <v>0</v>
      </c>
      <c r="BG1214" s="228">
        <f>IF(N1214="zákl. přenesená",J1214,0)</f>
        <v>0</v>
      </c>
      <c r="BH1214" s="228">
        <f>IF(N1214="sníž. přenesená",J1214,0)</f>
        <v>0</v>
      </c>
      <c r="BI1214" s="228">
        <f>IF(N1214="nulová",J1214,0)</f>
        <v>0</v>
      </c>
      <c r="BJ1214" s="21" t="s">
        <v>83</v>
      </c>
      <c r="BK1214" s="228">
        <f>ROUND(I1214*H1214,2)</f>
        <v>0</v>
      </c>
      <c r="BL1214" s="21" t="s">
        <v>299</v>
      </c>
      <c r="BM1214" s="227" t="s">
        <v>1818</v>
      </c>
    </row>
    <row r="1215" s="13" customFormat="1">
      <c r="A1215" s="13"/>
      <c r="B1215" s="234"/>
      <c r="C1215" s="235"/>
      <c r="D1215" s="236" t="s">
        <v>193</v>
      </c>
      <c r="E1215" s="237" t="s">
        <v>19</v>
      </c>
      <c r="F1215" s="238" t="s">
        <v>1819</v>
      </c>
      <c r="G1215" s="235"/>
      <c r="H1215" s="239">
        <v>72.534000000000006</v>
      </c>
      <c r="I1215" s="240"/>
      <c r="J1215" s="235"/>
      <c r="K1215" s="235"/>
      <c r="L1215" s="241"/>
      <c r="M1215" s="242"/>
      <c r="N1215" s="243"/>
      <c r="O1215" s="243"/>
      <c r="P1215" s="243"/>
      <c r="Q1215" s="243"/>
      <c r="R1215" s="243"/>
      <c r="S1215" s="243"/>
      <c r="T1215" s="244"/>
      <c r="U1215" s="13"/>
      <c r="V1215" s="13"/>
      <c r="W1215" s="13"/>
      <c r="X1215" s="13"/>
      <c r="Y1215" s="13"/>
      <c r="Z1215" s="13"/>
      <c r="AA1215" s="13"/>
      <c r="AB1215" s="13"/>
      <c r="AC1215" s="13"/>
      <c r="AD1215" s="13"/>
      <c r="AE1215" s="13"/>
      <c r="AT1215" s="245" t="s">
        <v>193</v>
      </c>
      <c r="AU1215" s="245" t="s">
        <v>86</v>
      </c>
      <c r="AV1215" s="13" t="s">
        <v>86</v>
      </c>
      <c r="AW1215" s="13" t="s">
        <v>37</v>
      </c>
      <c r="AX1215" s="13" t="s">
        <v>83</v>
      </c>
      <c r="AY1215" s="245" t="s">
        <v>182</v>
      </c>
    </row>
    <row r="1216" s="2" customFormat="1" ht="24.15" customHeight="1">
      <c r="A1216" s="42"/>
      <c r="B1216" s="43"/>
      <c r="C1216" s="216" t="s">
        <v>1820</v>
      </c>
      <c r="D1216" s="216" t="s">
        <v>184</v>
      </c>
      <c r="E1216" s="217" t="s">
        <v>1821</v>
      </c>
      <c r="F1216" s="218" t="s">
        <v>1822</v>
      </c>
      <c r="G1216" s="219" t="s">
        <v>610</v>
      </c>
      <c r="H1216" s="220">
        <v>12.945</v>
      </c>
      <c r="I1216" s="221"/>
      <c r="J1216" s="222">
        <f>ROUND(I1216*H1216,2)</f>
        <v>0</v>
      </c>
      <c r="K1216" s="218" t="s">
        <v>188</v>
      </c>
      <c r="L1216" s="48"/>
      <c r="M1216" s="223" t="s">
        <v>19</v>
      </c>
      <c r="N1216" s="224" t="s">
        <v>47</v>
      </c>
      <c r="O1216" s="88"/>
      <c r="P1216" s="225">
        <f>O1216*H1216</f>
        <v>0</v>
      </c>
      <c r="Q1216" s="225">
        <v>0</v>
      </c>
      <c r="R1216" s="225">
        <f>Q1216*H1216</f>
        <v>0</v>
      </c>
      <c r="S1216" s="225">
        <v>0</v>
      </c>
      <c r="T1216" s="226">
        <f>S1216*H1216</f>
        <v>0</v>
      </c>
      <c r="U1216" s="42"/>
      <c r="V1216" s="42"/>
      <c r="W1216" s="42"/>
      <c r="X1216" s="42"/>
      <c r="Y1216" s="42"/>
      <c r="Z1216" s="42"/>
      <c r="AA1216" s="42"/>
      <c r="AB1216" s="42"/>
      <c r="AC1216" s="42"/>
      <c r="AD1216" s="42"/>
      <c r="AE1216" s="42"/>
      <c r="AR1216" s="227" t="s">
        <v>299</v>
      </c>
      <c r="AT1216" s="227" t="s">
        <v>184</v>
      </c>
      <c r="AU1216" s="227" t="s">
        <v>86</v>
      </c>
      <c r="AY1216" s="21" t="s">
        <v>182</v>
      </c>
      <c r="BE1216" s="228">
        <f>IF(N1216="základní",J1216,0)</f>
        <v>0</v>
      </c>
      <c r="BF1216" s="228">
        <f>IF(N1216="snížená",J1216,0)</f>
        <v>0</v>
      </c>
      <c r="BG1216" s="228">
        <f>IF(N1216="zákl. přenesená",J1216,0)</f>
        <v>0</v>
      </c>
      <c r="BH1216" s="228">
        <f>IF(N1216="sníž. přenesená",J1216,0)</f>
        <v>0</v>
      </c>
      <c r="BI1216" s="228">
        <f>IF(N1216="nulová",J1216,0)</f>
        <v>0</v>
      </c>
      <c r="BJ1216" s="21" t="s">
        <v>83</v>
      </c>
      <c r="BK1216" s="228">
        <f>ROUND(I1216*H1216,2)</f>
        <v>0</v>
      </c>
      <c r="BL1216" s="21" t="s">
        <v>299</v>
      </c>
      <c r="BM1216" s="227" t="s">
        <v>1823</v>
      </c>
    </row>
    <row r="1217" s="2" customFormat="1">
      <c r="A1217" s="42"/>
      <c r="B1217" s="43"/>
      <c r="C1217" s="44"/>
      <c r="D1217" s="229" t="s">
        <v>191</v>
      </c>
      <c r="E1217" s="44"/>
      <c r="F1217" s="230" t="s">
        <v>1824</v>
      </c>
      <c r="G1217" s="44"/>
      <c r="H1217" s="44"/>
      <c r="I1217" s="231"/>
      <c r="J1217" s="44"/>
      <c r="K1217" s="44"/>
      <c r="L1217" s="48"/>
      <c r="M1217" s="232"/>
      <c r="N1217" s="233"/>
      <c r="O1217" s="88"/>
      <c r="P1217" s="88"/>
      <c r="Q1217" s="88"/>
      <c r="R1217" s="88"/>
      <c r="S1217" s="88"/>
      <c r="T1217" s="89"/>
      <c r="U1217" s="42"/>
      <c r="V1217" s="42"/>
      <c r="W1217" s="42"/>
      <c r="X1217" s="42"/>
      <c r="Y1217" s="42"/>
      <c r="Z1217" s="42"/>
      <c r="AA1217" s="42"/>
      <c r="AB1217" s="42"/>
      <c r="AC1217" s="42"/>
      <c r="AD1217" s="42"/>
      <c r="AE1217" s="42"/>
      <c r="AT1217" s="21" t="s">
        <v>191</v>
      </c>
      <c r="AU1217" s="21" t="s">
        <v>86</v>
      </c>
    </row>
    <row r="1218" s="12" customFormat="1" ht="22.8" customHeight="1">
      <c r="A1218" s="12"/>
      <c r="B1218" s="200"/>
      <c r="C1218" s="201"/>
      <c r="D1218" s="202" t="s">
        <v>75</v>
      </c>
      <c r="E1218" s="214" t="s">
        <v>1825</v>
      </c>
      <c r="F1218" s="214" t="s">
        <v>1826</v>
      </c>
      <c r="G1218" s="201"/>
      <c r="H1218" s="201"/>
      <c r="I1218" s="204"/>
      <c r="J1218" s="215">
        <f>BK1218</f>
        <v>0</v>
      </c>
      <c r="K1218" s="201"/>
      <c r="L1218" s="206"/>
      <c r="M1218" s="207"/>
      <c r="N1218" s="208"/>
      <c r="O1218" s="208"/>
      <c r="P1218" s="209">
        <f>SUM(P1219:P1285)</f>
        <v>0</v>
      </c>
      <c r="Q1218" s="208"/>
      <c r="R1218" s="209">
        <f>SUM(R1219:R1285)</f>
        <v>6.5615513400000003</v>
      </c>
      <c r="S1218" s="208"/>
      <c r="T1218" s="210">
        <f>SUM(T1219:T1285)</f>
        <v>2.325653</v>
      </c>
      <c r="U1218" s="12"/>
      <c r="V1218" s="12"/>
      <c r="W1218" s="12"/>
      <c r="X1218" s="12"/>
      <c r="Y1218" s="12"/>
      <c r="Z1218" s="12"/>
      <c r="AA1218" s="12"/>
      <c r="AB1218" s="12"/>
      <c r="AC1218" s="12"/>
      <c r="AD1218" s="12"/>
      <c r="AE1218" s="12"/>
      <c r="AR1218" s="211" t="s">
        <v>86</v>
      </c>
      <c r="AT1218" s="212" t="s">
        <v>75</v>
      </c>
      <c r="AU1218" s="212" t="s">
        <v>83</v>
      </c>
      <c r="AY1218" s="211" t="s">
        <v>182</v>
      </c>
      <c r="BK1218" s="213">
        <f>SUM(BK1219:BK1285)</f>
        <v>0</v>
      </c>
    </row>
    <row r="1219" s="2" customFormat="1" ht="21.75" customHeight="1">
      <c r="A1219" s="42"/>
      <c r="B1219" s="43"/>
      <c r="C1219" s="216" t="s">
        <v>1827</v>
      </c>
      <c r="D1219" s="216" t="s">
        <v>184</v>
      </c>
      <c r="E1219" s="217" t="s">
        <v>1828</v>
      </c>
      <c r="F1219" s="218" t="s">
        <v>1829</v>
      </c>
      <c r="G1219" s="219" t="s">
        <v>187</v>
      </c>
      <c r="H1219" s="220">
        <v>43.125</v>
      </c>
      <c r="I1219" s="221"/>
      <c r="J1219" s="222">
        <f>ROUND(I1219*H1219,2)</f>
        <v>0</v>
      </c>
      <c r="K1219" s="218" t="s">
        <v>188</v>
      </c>
      <c r="L1219" s="48"/>
      <c r="M1219" s="223" t="s">
        <v>19</v>
      </c>
      <c r="N1219" s="224" t="s">
        <v>47</v>
      </c>
      <c r="O1219" s="88"/>
      <c r="P1219" s="225">
        <f>O1219*H1219</f>
        <v>0</v>
      </c>
      <c r="Q1219" s="225">
        <v>0</v>
      </c>
      <c r="R1219" s="225">
        <f>Q1219*H1219</f>
        <v>0</v>
      </c>
      <c r="S1219" s="225">
        <v>0</v>
      </c>
      <c r="T1219" s="226">
        <f>S1219*H1219</f>
        <v>0</v>
      </c>
      <c r="U1219" s="42"/>
      <c r="V1219" s="42"/>
      <c r="W1219" s="42"/>
      <c r="X1219" s="42"/>
      <c r="Y1219" s="42"/>
      <c r="Z1219" s="42"/>
      <c r="AA1219" s="42"/>
      <c r="AB1219" s="42"/>
      <c r="AC1219" s="42"/>
      <c r="AD1219" s="42"/>
      <c r="AE1219" s="42"/>
      <c r="AR1219" s="227" t="s">
        <v>299</v>
      </c>
      <c r="AT1219" s="227" t="s">
        <v>184</v>
      </c>
      <c r="AU1219" s="227" t="s">
        <v>86</v>
      </c>
      <c r="AY1219" s="21" t="s">
        <v>182</v>
      </c>
      <c r="BE1219" s="228">
        <f>IF(N1219="základní",J1219,0)</f>
        <v>0</v>
      </c>
      <c r="BF1219" s="228">
        <f>IF(N1219="snížená",J1219,0)</f>
        <v>0</v>
      </c>
      <c r="BG1219" s="228">
        <f>IF(N1219="zákl. přenesená",J1219,0)</f>
        <v>0</v>
      </c>
      <c r="BH1219" s="228">
        <f>IF(N1219="sníž. přenesená",J1219,0)</f>
        <v>0</v>
      </c>
      <c r="BI1219" s="228">
        <f>IF(N1219="nulová",J1219,0)</f>
        <v>0</v>
      </c>
      <c r="BJ1219" s="21" t="s">
        <v>83</v>
      </c>
      <c r="BK1219" s="228">
        <f>ROUND(I1219*H1219,2)</f>
        <v>0</v>
      </c>
      <c r="BL1219" s="21" t="s">
        <v>299</v>
      </c>
      <c r="BM1219" s="227" t="s">
        <v>1830</v>
      </c>
    </row>
    <row r="1220" s="2" customFormat="1">
      <c r="A1220" s="42"/>
      <c r="B1220" s="43"/>
      <c r="C1220" s="44"/>
      <c r="D1220" s="229" t="s">
        <v>191</v>
      </c>
      <c r="E1220" s="44"/>
      <c r="F1220" s="230" t="s">
        <v>1831</v>
      </c>
      <c r="G1220" s="44"/>
      <c r="H1220" s="44"/>
      <c r="I1220" s="231"/>
      <c r="J1220" s="44"/>
      <c r="K1220" s="44"/>
      <c r="L1220" s="48"/>
      <c r="M1220" s="232"/>
      <c r="N1220" s="233"/>
      <c r="O1220" s="88"/>
      <c r="P1220" s="88"/>
      <c r="Q1220" s="88"/>
      <c r="R1220" s="88"/>
      <c r="S1220" s="88"/>
      <c r="T1220" s="89"/>
      <c r="U1220" s="42"/>
      <c r="V1220" s="42"/>
      <c r="W1220" s="42"/>
      <c r="X1220" s="42"/>
      <c r="Y1220" s="42"/>
      <c r="Z1220" s="42"/>
      <c r="AA1220" s="42"/>
      <c r="AB1220" s="42"/>
      <c r="AC1220" s="42"/>
      <c r="AD1220" s="42"/>
      <c r="AE1220" s="42"/>
      <c r="AT1220" s="21" t="s">
        <v>191</v>
      </c>
      <c r="AU1220" s="21" t="s">
        <v>86</v>
      </c>
    </row>
    <row r="1221" s="13" customFormat="1">
      <c r="A1221" s="13"/>
      <c r="B1221" s="234"/>
      <c r="C1221" s="235"/>
      <c r="D1221" s="236" t="s">
        <v>193</v>
      </c>
      <c r="E1221" s="237" t="s">
        <v>19</v>
      </c>
      <c r="F1221" s="238" t="s">
        <v>1832</v>
      </c>
      <c r="G1221" s="235"/>
      <c r="H1221" s="239">
        <v>43.125</v>
      </c>
      <c r="I1221" s="240"/>
      <c r="J1221" s="235"/>
      <c r="K1221" s="235"/>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193</v>
      </c>
      <c r="AU1221" s="245" t="s">
        <v>86</v>
      </c>
      <c r="AV1221" s="13" t="s">
        <v>86</v>
      </c>
      <c r="AW1221" s="13" t="s">
        <v>37</v>
      </c>
      <c r="AX1221" s="13" t="s">
        <v>83</v>
      </c>
      <c r="AY1221" s="245" t="s">
        <v>182</v>
      </c>
    </row>
    <row r="1222" s="2" customFormat="1" ht="21.75" customHeight="1">
      <c r="A1222" s="42"/>
      <c r="B1222" s="43"/>
      <c r="C1222" s="216" t="s">
        <v>1833</v>
      </c>
      <c r="D1222" s="216" t="s">
        <v>184</v>
      </c>
      <c r="E1222" s="217" t="s">
        <v>1834</v>
      </c>
      <c r="F1222" s="218" t="s">
        <v>1835</v>
      </c>
      <c r="G1222" s="219" t="s">
        <v>187</v>
      </c>
      <c r="H1222" s="220">
        <v>2.2799999999999998</v>
      </c>
      <c r="I1222" s="221"/>
      <c r="J1222" s="222">
        <f>ROUND(I1222*H1222,2)</f>
        <v>0</v>
      </c>
      <c r="K1222" s="218" t="s">
        <v>188</v>
      </c>
      <c r="L1222" s="48"/>
      <c r="M1222" s="223" t="s">
        <v>19</v>
      </c>
      <c r="N1222" s="224" t="s">
        <v>47</v>
      </c>
      <c r="O1222" s="88"/>
      <c r="P1222" s="225">
        <f>O1222*H1222</f>
        <v>0</v>
      </c>
      <c r="Q1222" s="225">
        <v>0</v>
      </c>
      <c r="R1222" s="225">
        <f>Q1222*H1222</f>
        <v>0</v>
      </c>
      <c r="S1222" s="225">
        <v>0</v>
      </c>
      <c r="T1222" s="226">
        <f>S1222*H1222</f>
        <v>0</v>
      </c>
      <c r="U1222" s="42"/>
      <c r="V1222" s="42"/>
      <c r="W1222" s="42"/>
      <c r="X1222" s="42"/>
      <c r="Y1222" s="42"/>
      <c r="Z1222" s="42"/>
      <c r="AA1222" s="42"/>
      <c r="AB1222" s="42"/>
      <c r="AC1222" s="42"/>
      <c r="AD1222" s="42"/>
      <c r="AE1222" s="42"/>
      <c r="AR1222" s="227" t="s">
        <v>299</v>
      </c>
      <c r="AT1222" s="227" t="s">
        <v>184</v>
      </c>
      <c r="AU1222" s="227" t="s">
        <v>86</v>
      </c>
      <c r="AY1222" s="21" t="s">
        <v>182</v>
      </c>
      <c r="BE1222" s="228">
        <f>IF(N1222="základní",J1222,0)</f>
        <v>0</v>
      </c>
      <c r="BF1222" s="228">
        <f>IF(N1222="snížená",J1222,0)</f>
        <v>0</v>
      </c>
      <c r="BG1222" s="228">
        <f>IF(N1222="zákl. přenesená",J1222,0)</f>
        <v>0</v>
      </c>
      <c r="BH1222" s="228">
        <f>IF(N1222="sníž. přenesená",J1222,0)</f>
        <v>0</v>
      </c>
      <c r="BI1222" s="228">
        <f>IF(N1222="nulová",J1222,0)</f>
        <v>0</v>
      </c>
      <c r="BJ1222" s="21" t="s">
        <v>83</v>
      </c>
      <c r="BK1222" s="228">
        <f>ROUND(I1222*H1222,2)</f>
        <v>0</v>
      </c>
      <c r="BL1222" s="21" t="s">
        <v>299</v>
      </c>
      <c r="BM1222" s="227" t="s">
        <v>1836</v>
      </c>
    </row>
    <row r="1223" s="2" customFormat="1">
      <c r="A1223" s="42"/>
      <c r="B1223" s="43"/>
      <c r="C1223" s="44"/>
      <c r="D1223" s="229" t="s">
        <v>191</v>
      </c>
      <c r="E1223" s="44"/>
      <c r="F1223" s="230" t="s">
        <v>1837</v>
      </c>
      <c r="G1223" s="44"/>
      <c r="H1223" s="44"/>
      <c r="I1223" s="231"/>
      <c r="J1223" s="44"/>
      <c r="K1223" s="44"/>
      <c r="L1223" s="48"/>
      <c r="M1223" s="232"/>
      <c r="N1223" s="233"/>
      <c r="O1223" s="88"/>
      <c r="P1223" s="88"/>
      <c r="Q1223" s="88"/>
      <c r="R1223" s="88"/>
      <c r="S1223" s="88"/>
      <c r="T1223" s="89"/>
      <c r="U1223" s="42"/>
      <c r="V1223" s="42"/>
      <c r="W1223" s="42"/>
      <c r="X1223" s="42"/>
      <c r="Y1223" s="42"/>
      <c r="Z1223" s="42"/>
      <c r="AA1223" s="42"/>
      <c r="AB1223" s="42"/>
      <c r="AC1223" s="42"/>
      <c r="AD1223" s="42"/>
      <c r="AE1223" s="42"/>
      <c r="AT1223" s="21" t="s">
        <v>191</v>
      </c>
      <c r="AU1223" s="21" t="s">
        <v>86</v>
      </c>
    </row>
    <row r="1224" s="13" customFormat="1">
      <c r="A1224" s="13"/>
      <c r="B1224" s="234"/>
      <c r="C1224" s="235"/>
      <c r="D1224" s="236" t="s">
        <v>193</v>
      </c>
      <c r="E1224" s="237" t="s">
        <v>19</v>
      </c>
      <c r="F1224" s="238" t="s">
        <v>1838</v>
      </c>
      <c r="G1224" s="235"/>
      <c r="H1224" s="239">
        <v>2.2799999999999998</v>
      </c>
      <c r="I1224" s="240"/>
      <c r="J1224" s="235"/>
      <c r="K1224" s="235"/>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193</v>
      </c>
      <c r="AU1224" s="245" t="s">
        <v>86</v>
      </c>
      <c r="AV1224" s="13" t="s">
        <v>86</v>
      </c>
      <c r="AW1224" s="13" t="s">
        <v>37</v>
      </c>
      <c r="AX1224" s="13" t="s">
        <v>83</v>
      </c>
      <c r="AY1224" s="245" t="s">
        <v>182</v>
      </c>
    </row>
    <row r="1225" s="2" customFormat="1" ht="21.75" customHeight="1">
      <c r="A1225" s="42"/>
      <c r="B1225" s="43"/>
      <c r="C1225" s="216" t="s">
        <v>1839</v>
      </c>
      <c r="D1225" s="216" t="s">
        <v>184</v>
      </c>
      <c r="E1225" s="217" t="s">
        <v>1840</v>
      </c>
      <c r="F1225" s="218" t="s">
        <v>1841</v>
      </c>
      <c r="G1225" s="219" t="s">
        <v>187</v>
      </c>
      <c r="H1225" s="220">
        <v>211.423</v>
      </c>
      <c r="I1225" s="221"/>
      <c r="J1225" s="222">
        <f>ROUND(I1225*H1225,2)</f>
        <v>0</v>
      </c>
      <c r="K1225" s="218" t="s">
        <v>188</v>
      </c>
      <c r="L1225" s="48"/>
      <c r="M1225" s="223" t="s">
        <v>19</v>
      </c>
      <c r="N1225" s="224" t="s">
        <v>47</v>
      </c>
      <c r="O1225" s="88"/>
      <c r="P1225" s="225">
        <f>O1225*H1225</f>
        <v>0</v>
      </c>
      <c r="Q1225" s="225">
        <v>0</v>
      </c>
      <c r="R1225" s="225">
        <f>Q1225*H1225</f>
        <v>0</v>
      </c>
      <c r="S1225" s="225">
        <v>0.010999999999999999</v>
      </c>
      <c r="T1225" s="226">
        <f>S1225*H1225</f>
        <v>2.325653</v>
      </c>
      <c r="U1225" s="42"/>
      <c r="V1225" s="42"/>
      <c r="W1225" s="42"/>
      <c r="X1225" s="42"/>
      <c r="Y1225" s="42"/>
      <c r="Z1225" s="42"/>
      <c r="AA1225" s="42"/>
      <c r="AB1225" s="42"/>
      <c r="AC1225" s="42"/>
      <c r="AD1225" s="42"/>
      <c r="AE1225" s="42"/>
      <c r="AR1225" s="227" t="s">
        <v>299</v>
      </c>
      <c r="AT1225" s="227" t="s">
        <v>184</v>
      </c>
      <c r="AU1225" s="227" t="s">
        <v>86</v>
      </c>
      <c r="AY1225" s="21" t="s">
        <v>182</v>
      </c>
      <c r="BE1225" s="228">
        <f>IF(N1225="základní",J1225,0)</f>
        <v>0</v>
      </c>
      <c r="BF1225" s="228">
        <f>IF(N1225="snížená",J1225,0)</f>
        <v>0</v>
      </c>
      <c r="BG1225" s="228">
        <f>IF(N1225="zákl. přenesená",J1225,0)</f>
        <v>0</v>
      </c>
      <c r="BH1225" s="228">
        <f>IF(N1225="sníž. přenesená",J1225,0)</f>
        <v>0</v>
      </c>
      <c r="BI1225" s="228">
        <f>IF(N1225="nulová",J1225,0)</f>
        <v>0</v>
      </c>
      <c r="BJ1225" s="21" t="s">
        <v>83</v>
      </c>
      <c r="BK1225" s="228">
        <f>ROUND(I1225*H1225,2)</f>
        <v>0</v>
      </c>
      <c r="BL1225" s="21" t="s">
        <v>299</v>
      </c>
      <c r="BM1225" s="227" t="s">
        <v>1842</v>
      </c>
    </row>
    <row r="1226" s="2" customFormat="1">
      <c r="A1226" s="42"/>
      <c r="B1226" s="43"/>
      <c r="C1226" s="44"/>
      <c r="D1226" s="229" t="s">
        <v>191</v>
      </c>
      <c r="E1226" s="44"/>
      <c r="F1226" s="230" t="s">
        <v>1843</v>
      </c>
      <c r="G1226" s="44"/>
      <c r="H1226" s="44"/>
      <c r="I1226" s="231"/>
      <c r="J1226" s="44"/>
      <c r="K1226" s="44"/>
      <c r="L1226" s="48"/>
      <c r="M1226" s="232"/>
      <c r="N1226" s="233"/>
      <c r="O1226" s="88"/>
      <c r="P1226" s="88"/>
      <c r="Q1226" s="88"/>
      <c r="R1226" s="88"/>
      <c r="S1226" s="88"/>
      <c r="T1226" s="89"/>
      <c r="U1226" s="42"/>
      <c r="V1226" s="42"/>
      <c r="W1226" s="42"/>
      <c r="X1226" s="42"/>
      <c r="Y1226" s="42"/>
      <c r="Z1226" s="42"/>
      <c r="AA1226" s="42"/>
      <c r="AB1226" s="42"/>
      <c r="AC1226" s="42"/>
      <c r="AD1226" s="42"/>
      <c r="AE1226" s="42"/>
      <c r="AT1226" s="21" t="s">
        <v>191</v>
      </c>
      <c r="AU1226" s="21" t="s">
        <v>86</v>
      </c>
    </row>
    <row r="1227" s="13" customFormat="1">
      <c r="A1227" s="13"/>
      <c r="B1227" s="234"/>
      <c r="C1227" s="235"/>
      <c r="D1227" s="236" t="s">
        <v>193</v>
      </c>
      <c r="E1227" s="237" t="s">
        <v>19</v>
      </c>
      <c r="F1227" s="238" t="s">
        <v>1844</v>
      </c>
      <c r="G1227" s="235"/>
      <c r="H1227" s="239">
        <v>211.423</v>
      </c>
      <c r="I1227" s="240"/>
      <c r="J1227" s="235"/>
      <c r="K1227" s="235"/>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193</v>
      </c>
      <c r="AU1227" s="245" t="s">
        <v>86</v>
      </c>
      <c r="AV1227" s="13" t="s">
        <v>86</v>
      </c>
      <c r="AW1227" s="13" t="s">
        <v>37</v>
      </c>
      <c r="AX1227" s="13" t="s">
        <v>83</v>
      </c>
      <c r="AY1227" s="245" t="s">
        <v>182</v>
      </c>
    </row>
    <row r="1228" s="2" customFormat="1" ht="16.5" customHeight="1">
      <c r="A1228" s="42"/>
      <c r="B1228" s="43"/>
      <c r="C1228" s="216" t="s">
        <v>1845</v>
      </c>
      <c r="D1228" s="216" t="s">
        <v>184</v>
      </c>
      <c r="E1228" s="217" t="s">
        <v>1846</v>
      </c>
      <c r="F1228" s="218" t="s">
        <v>1847</v>
      </c>
      <c r="G1228" s="219" t="s">
        <v>187</v>
      </c>
      <c r="H1228" s="220">
        <v>395.79899999999998</v>
      </c>
      <c r="I1228" s="221"/>
      <c r="J1228" s="222">
        <f>ROUND(I1228*H1228,2)</f>
        <v>0</v>
      </c>
      <c r="K1228" s="218" t="s">
        <v>188</v>
      </c>
      <c r="L1228" s="48"/>
      <c r="M1228" s="223" t="s">
        <v>19</v>
      </c>
      <c r="N1228" s="224" t="s">
        <v>47</v>
      </c>
      <c r="O1228" s="88"/>
      <c r="P1228" s="225">
        <f>O1228*H1228</f>
        <v>0</v>
      </c>
      <c r="Q1228" s="225">
        <v>0.00036000000000000002</v>
      </c>
      <c r="R1228" s="225">
        <f>Q1228*H1228</f>
        <v>0.14248764</v>
      </c>
      <c r="S1228" s="225">
        <v>0</v>
      </c>
      <c r="T1228" s="226">
        <f>S1228*H1228</f>
        <v>0</v>
      </c>
      <c r="U1228" s="42"/>
      <c r="V1228" s="42"/>
      <c r="W1228" s="42"/>
      <c r="X1228" s="42"/>
      <c r="Y1228" s="42"/>
      <c r="Z1228" s="42"/>
      <c r="AA1228" s="42"/>
      <c r="AB1228" s="42"/>
      <c r="AC1228" s="42"/>
      <c r="AD1228" s="42"/>
      <c r="AE1228" s="42"/>
      <c r="AR1228" s="227" t="s">
        <v>299</v>
      </c>
      <c r="AT1228" s="227" t="s">
        <v>184</v>
      </c>
      <c r="AU1228" s="227" t="s">
        <v>86</v>
      </c>
      <c r="AY1228" s="21" t="s">
        <v>182</v>
      </c>
      <c r="BE1228" s="228">
        <f>IF(N1228="základní",J1228,0)</f>
        <v>0</v>
      </c>
      <c r="BF1228" s="228">
        <f>IF(N1228="snížená",J1228,0)</f>
        <v>0</v>
      </c>
      <c r="BG1228" s="228">
        <f>IF(N1228="zákl. přenesená",J1228,0)</f>
        <v>0</v>
      </c>
      <c r="BH1228" s="228">
        <f>IF(N1228="sníž. přenesená",J1228,0)</f>
        <v>0</v>
      </c>
      <c r="BI1228" s="228">
        <f>IF(N1228="nulová",J1228,0)</f>
        <v>0</v>
      </c>
      <c r="BJ1228" s="21" t="s">
        <v>83</v>
      </c>
      <c r="BK1228" s="228">
        <f>ROUND(I1228*H1228,2)</f>
        <v>0</v>
      </c>
      <c r="BL1228" s="21" t="s">
        <v>299</v>
      </c>
      <c r="BM1228" s="227" t="s">
        <v>1848</v>
      </c>
    </row>
    <row r="1229" s="2" customFormat="1">
      <c r="A1229" s="42"/>
      <c r="B1229" s="43"/>
      <c r="C1229" s="44"/>
      <c r="D1229" s="229" t="s">
        <v>191</v>
      </c>
      <c r="E1229" s="44"/>
      <c r="F1229" s="230" t="s">
        <v>1849</v>
      </c>
      <c r="G1229" s="44"/>
      <c r="H1229" s="44"/>
      <c r="I1229" s="231"/>
      <c r="J1229" s="44"/>
      <c r="K1229" s="44"/>
      <c r="L1229" s="48"/>
      <c r="M1229" s="232"/>
      <c r="N1229" s="233"/>
      <c r="O1229" s="88"/>
      <c r="P1229" s="88"/>
      <c r="Q1229" s="88"/>
      <c r="R1229" s="88"/>
      <c r="S1229" s="88"/>
      <c r="T1229" s="89"/>
      <c r="U1229" s="42"/>
      <c r="V1229" s="42"/>
      <c r="W1229" s="42"/>
      <c r="X1229" s="42"/>
      <c r="Y1229" s="42"/>
      <c r="Z1229" s="42"/>
      <c r="AA1229" s="42"/>
      <c r="AB1229" s="42"/>
      <c r="AC1229" s="42"/>
      <c r="AD1229" s="42"/>
      <c r="AE1229" s="42"/>
      <c r="AT1229" s="21" t="s">
        <v>191</v>
      </c>
      <c r="AU1229" s="21" t="s">
        <v>86</v>
      </c>
    </row>
    <row r="1230" s="13" customFormat="1">
      <c r="A1230" s="13"/>
      <c r="B1230" s="234"/>
      <c r="C1230" s="235"/>
      <c r="D1230" s="236" t="s">
        <v>193</v>
      </c>
      <c r="E1230" s="237" t="s">
        <v>19</v>
      </c>
      <c r="F1230" s="238" t="s">
        <v>1850</v>
      </c>
      <c r="G1230" s="235"/>
      <c r="H1230" s="239">
        <v>395.79899999999998</v>
      </c>
      <c r="I1230" s="240"/>
      <c r="J1230" s="235"/>
      <c r="K1230" s="235"/>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193</v>
      </c>
      <c r="AU1230" s="245" t="s">
        <v>86</v>
      </c>
      <c r="AV1230" s="13" t="s">
        <v>86</v>
      </c>
      <c r="AW1230" s="13" t="s">
        <v>37</v>
      </c>
      <c r="AX1230" s="13" t="s">
        <v>83</v>
      </c>
      <c r="AY1230" s="245" t="s">
        <v>182</v>
      </c>
    </row>
    <row r="1231" s="2" customFormat="1" ht="24.15" customHeight="1">
      <c r="A1231" s="42"/>
      <c r="B1231" s="43"/>
      <c r="C1231" s="267" t="s">
        <v>1851</v>
      </c>
      <c r="D1231" s="267" t="s">
        <v>349</v>
      </c>
      <c r="E1231" s="268" t="s">
        <v>1811</v>
      </c>
      <c r="F1231" s="269" t="s">
        <v>1812</v>
      </c>
      <c r="G1231" s="270" t="s">
        <v>187</v>
      </c>
      <c r="H1231" s="271">
        <v>227.584</v>
      </c>
      <c r="I1231" s="272"/>
      <c r="J1231" s="273">
        <f>ROUND(I1231*H1231,2)</f>
        <v>0</v>
      </c>
      <c r="K1231" s="269" t="s">
        <v>188</v>
      </c>
      <c r="L1231" s="274"/>
      <c r="M1231" s="275" t="s">
        <v>19</v>
      </c>
      <c r="N1231" s="276" t="s">
        <v>47</v>
      </c>
      <c r="O1231" s="88"/>
      <c r="P1231" s="225">
        <f>O1231*H1231</f>
        <v>0</v>
      </c>
      <c r="Q1231" s="225">
        <v>0.0047000000000000002</v>
      </c>
      <c r="R1231" s="225">
        <f>Q1231*H1231</f>
        <v>1.0696448000000001</v>
      </c>
      <c r="S1231" s="225">
        <v>0</v>
      </c>
      <c r="T1231" s="226">
        <f>S1231*H1231</f>
        <v>0</v>
      </c>
      <c r="U1231" s="42"/>
      <c r="V1231" s="42"/>
      <c r="W1231" s="42"/>
      <c r="X1231" s="42"/>
      <c r="Y1231" s="42"/>
      <c r="Z1231" s="42"/>
      <c r="AA1231" s="42"/>
      <c r="AB1231" s="42"/>
      <c r="AC1231" s="42"/>
      <c r="AD1231" s="42"/>
      <c r="AE1231" s="42"/>
      <c r="AR1231" s="227" t="s">
        <v>398</v>
      </c>
      <c r="AT1231" s="227" t="s">
        <v>349</v>
      </c>
      <c r="AU1231" s="227" t="s">
        <v>86</v>
      </c>
      <c r="AY1231" s="21" t="s">
        <v>182</v>
      </c>
      <c r="BE1231" s="228">
        <f>IF(N1231="základní",J1231,0)</f>
        <v>0</v>
      </c>
      <c r="BF1231" s="228">
        <f>IF(N1231="snížená",J1231,0)</f>
        <v>0</v>
      </c>
      <c r="BG1231" s="228">
        <f>IF(N1231="zákl. přenesená",J1231,0)</f>
        <v>0</v>
      </c>
      <c r="BH1231" s="228">
        <f>IF(N1231="sníž. přenesená",J1231,0)</f>
        <v>0</v>
      </c>
      <c r="BI1231" s="228">
        <f>IF(N1231="nulová",J1231,0)</f>
        <v>0</v>
      </c>
      <c r="BJ1231" s="21" t="s">
        <v>83</v>
      </c>
      <c r="BK1231" s="228">
        <f>ROUND(I1231*H1231,2)</f>
        <v>0</v>
      </c>
      <c r="BL1231" s="21" t="s">
        <v>299</v>
      </c>
      <c r="BM1231" s="227" t="s">
        <v>1852</v>
      </c>
    </row>
    <row r="1232" s="13" customFormat="1">
      <c r="A1232" s="13"/>
      <c r="B1232" s="234"/>
      <c r="C1232" s="235"/>
      <c r="D1232" s="236" t="s">
        <v>193</v>
      </c>
      <c r="E1232" s="237" t="s">
        <v>19</v>
      </c>
      <c r="F1232" s="238" t="s">
        <v>1853</v>
      </c>
      <c r="G1232" s="235"/>
      <c r="H1232" s="239">
        <v>227.584</v>
      </c>
      <c r="I1232" s="240"/>
      <c r="J1232" s="235"/>
      <c r="K1232" s="235"/>
      <c r="L1232" s="241"/>
      <c r="M1232" s="242"/>
      <c r="N1232" s="243"/>
      <c r="O1232" s="243"/>
      <c r="P1232" s="243"/>
      <c r="Q1232" s="243"/>
      <c r="R1232" s="243"/>
      <c r="S1232" s="243"/>
      <c r="T1232" s="244"/>
      <c r="U1232" s="13"/>
      <c r="V1232" s="13"/>
      <c r="W1232" s="13"/>
      <c r="X1232" s="13"/>
      <c r="Y1232" s="13"/>
      <c r="Z1232" s="13"/>
      <c r="AA1232" s="13"/>
      <c r="AB1232" s="13"/>
      <c r="AC1232" s="13"/>
      <c r="AD1232" s="13"/>
      <c r="AE1232" s="13"/>
      <c r="AT1232" s="245" t="s">
        <v>193</v>
      </c>
      <c r="AU1232" s="245" t="s">
        <v>86</v>
      </c>
      <c r="AV1232" s="13" t="s">
        <v>86</v>
      </c>
      <c r="AW1232" s="13" t="s">
        <v>37</v>
      </c>
      <c r="AX1232" s="13" t="s">
        <v>83</v>
      </c>
      <c r="AY1232" s="245" t="s">
        <v>182</v>
      </c>
    </row>
    <row r="1233" s="2" customFormat="1" ht="24.15" customHeight="1">
      <c r="A1233" s="42"/>
      <c r="B1233" s="43"/>
      <c r="C1233" s="267" t="s">
        <v>1854</v>
      </c>
      <c r="D1233" s="267" t="s">
        <v>349</v>
      </c>
      <c r="E1233" s="268" t="s">
        <v>1795</v>
      </c>
      <c r="F1233" s="269" t="s">
        <v>1796</v>
      </c>
      <c r="G1233" s="270" t="s">
        <v>187</v>
      </c>
      <c r="H1233" s="271">
        <v>262.97000000000003</v>
      </c>
      <c r="I1233" s="272"/>
      <c r="J1233" s="273">
        <f>ROUND(I1233*H1233,2)</f>
        <v>0</v>
      </c>
      <c r="K1233" s="269" t="s">
        <v>188</v>
      </c>
      <c r="L1233" s="274"/>
      <c r="M1233" s="275" t="s">
        <v>19</v>
      </c>
      <c r="N1233" s="276" t="s">
        <v>47</v>
      </c>
      <c r="O1233" s="88"/>
      <c r="P1233" s="225">
        <f>O1233*H1233</f>
        <v>0</v>
      </c>
      <c r="Q1233" s="225">
        <v>0.0054000000000000003</v>
      </c>
      <c r="R1233" s="225">
        <f>Q1233*H1233</f>
        <v>1.4200380000000001</v>
      </c>
      <c r="S1233" s="225">
        <v>0</v>
      </c>
      <c r="T1233" s="226">
        <f>S1233*H1233</f>
        <v>0</v>
      </c>
      <c r="U1233" s="42"/>
      <c r="V1233" s="42"/>
      <c r="W1233" s="42"/>
      <c r="X1233" s="42"/>
      <c r="Y1233" s="42"/>
      <c r="Z1233" s="42"/>
      <c r="AA1233" s="42"/>
      <c r="AB1233" s="42"/>
      <c r="AC1233" s="42"/>
      <c r="AD1233" s="42"/>
      <c r="AE1233" s="42"/>
      <c r="AR1233" s="227" t="s">
        <v>398</v>
      </c>
      <c r="AT1233" s="227" t="s">
        <v>349</v>
      </c>
      <c r="AU1233" s="227" t="s">
        <v>86</v>
      </c>
      <c r="AY1233" s="21" t="s">
        <v>182</v>
      </c>
      <c r="BE1233" s="228">
        <f>IF(N1233="základní",J1233,0)</f>
        <v>0</v>
      </c>
      <c r="BF1233" s="228">
        <f>IF(N1233="snížená",J1233,0)</f>
        <v>0</v>
      </c>
      <c r="BG1233" s="228">
        <f>IF(N1233="zákl. přenesená",J1233,0)</f>
        <v>0</v>
      </c>
      <c r="BH1233" s="228">
        <f>IF(N1233="sníž. přenesená",J1233,0)</f>
        <v>0</v>
      </c>
      <c r="BI1233" s="228">
        <f>IF(N1233="nulová",J1233,0)</f>
        <v>0</v>
      </c>
      <c r="BJ1233" s="21" t="s">
        <v>83</v>
      </c>
      <c r="BK1233" s="228">
        <f>ROUND(I1233*H1233,2)</f>
        <v>0</v>
      </c>
      <c r="BL1233" s="21" t="s">
        <v>299</v>
      </c>
      <c r="BM1233" s="227" t="s">
        <v>1855</v>
      </c>
    </row>
    <row r="1234" s="13" customFormat="1">
      <c r="A1234" s="13"/>
      <c r="B1234" s="234"/>
      <c r="C1234" s="235"/>
      <c r="D1234" s="236" t="s">
        <v>193</v>
      </c>
      <c r="E1234" s="237" t="s">
        <v>19</v>
      </c>
      <c r="F1234" s="238" t="s">
        <v>1856</v>
      </c>
      <c r="G1234" s="235"/>
      <c r="H1234" s="239">
        <v>262.97000000000003</v>
      </c>
      <c r="I1234" s="240"/>
      <c r="J1234" s="235"/>
      <c r="K1234" s="235"/>
      <c r="L1234" s="241"/>
      <c r="M1234" s="242"/>
      <c r="N1234" s="243"/>
      <c r="O1234" s="243"/>
      <c r="P1234" s="243"/>
      <c r="Q1234" s="243"/>
      <c r="R1234" s="243"/>
      <c r="S1234" s="243"/>
      <c r="T1234" s="244"/>
      <c r="U1234" s="13"/>
      <c r="V1234" s="13"/>
      <c r="W1234" s="13"/>
      <c r="X1234" s="13"/>
      <c r="Y1234" s="13"/>
      <c r="Z1234" s="13"/>
      <c r="AA1234" s="13"/>
      <c r="AB1234" s="13"/>
      <c r="AC1234" s="13"/>
      <c r="AD1234" s="13"/>
      <c r="AE1234" s="13"/>
      <c r="AT1234" s="245" t="s">
        <v>193</v>
      </c>
      <c r="AU1234" s="245" t="s">
        <v>86</v>
      </c>
      <c r="AV1234" s="13" t="s">
        <v>86</v>
      </c>
      <c r="AW1234" s="13" t="s">
        <v>37</v>
      </c>
      <c r="AX1234" s="13" t="s">
        <v>83</v>
      </c>
      <c r="AY1234" s="245" t="s">
        <v>182</v>
      </c>
    </row>
    <row r="1235" s="2" customFormat="1" ht="33" customHeight="1">
      <c r="A1235" s="42"/>
      <c r="B1235" s="43"/>
      <c r="C1235" s="216" t="s">
        <v>1857</v>
      </c>
      <c r="D1235" s="216" t="s">
        <v>184</v>
      </c>
      <c r="E1235" s="217" t="s">
        <v>1858</v>
      </c>
      <c r="F1235" s="218" t="s">
        <v>1859</v>
      </c>
      <c r="G1235" s="219" t="s">
        <v>187</v>
      </c>
      <c r="H1235" s="220">
        <v>39.759999999999998</v>
      </c>
      <c r="I1235" s="221"/>
      <c r="J1235" s="222">
        <f>ROUND(I1235*H1235,2)</f>
        <v>0</v>
      </c>
      <c r="K1235" s="218" t="s">
        <v>19</v>
      </c>
      <c r="L1235" s="48"/>
      <c r="M1235" s="223" t="s">
        <v>19</v>
      </c>
      <c r="N1235" s="224" t="s">
        <v>47</v>
      </c>
      <c r="O1235" s="88"/>
      <c r="P1235" s="225">
        <f>O1235*H1235</f>
        <v>0</v>
      </c>
      <c r="Q1235" s="225">
        <v>0.00042999999999999999</v>
      </c>
      <c r="R1235" s="225">
        <f>Q1235*H1235</f>
        <v>0.017096799999999999</v>
      </c>
      <c r="S1235" s="225">
        <v>0</v>
      </c>
      <c r="T1235" s="226">
        <f>S1235*H1235</f>
        <v>0</v>
      </c>
      <c r="U1235" s="42"/>
      <c r="V1235" s="42"/>
      <c r="W1235" s="42"/>
      <c r="X1235" s="42"/>
      <c r="Y1235" s="42"/>
      <c r="Z1235" s="42"/>
      <c r="AA1235" s="42"/>
      <c r="AB1235" s="42"/>
      <c r="AC1235" s="42"/>
      <c r="AD1235" s="42"/>
      <c r="AE1235" s="42"/>
      <c r="AR1235" s="227" t="s">
        <v>299</v>
      </c>
      <c r="AT1235" s="227" t="s">
        <v>184</v>
      </c>
      <c r="AU1235" s="227" t="s">
        <v>86</v>
      </c>
      <c r="AY1235" s="21" t="s">
        <v>182</v>
      </c>
      <c r="BE1235" s="228">
        <f>IF(N1235="základní",J1235,0)</f>
        <v>0</v>
      </c>
      <c r="BF1235" s="228">
        <f>IF(N1235="snížená",J1235,0)</f>
        <v>0</v>
      </c>
      <c r="BG1235" s="228">
        <f>IF(N1235="zákl. přenesená",J1235,0)</f>
        <v>0</v>
      </c>
      <c r="BH1235" s="228">
        <f>IF(N1235="sníž. přenesená",J1235,0)</f>
        <v>0</v>
      </c>
      <c r="BI1235" s="228">
        <f>IF(N1235="nulová",J1235,0)</f>
        <v>0</v>
      </c>
      <c r="BJ1235" s="21" t="s">
        <v>83</v>
      </c>
      <c r="BK1235" s="228">
        <f>ROUND(I1235*H1235,2)</f>
        <v>0</v>
      </c>
      <c r="BL1235" s="21" t="s">
        <v>299</v>
      </c>
      <c r="BM1235" s="227" t="s">
        <v>1860</v>
      </c>
    </row>
    <row r="1236" s="13" customFormat="1">
      <c r="A1236" s="13"/>
      <c r="B1236" s="234"/>
      <c r="C1236" s="235"/>
      <c r="D1236" s="236" t="s">
        <v>193</v>
      </c>
      <c r="E1236" s="237" t="s">
        <v>19</v>
      </c>
      <c r="F1236" s="238" t="s">
        <v>1861</v>
      </c>
      <c r="G1236" s="235"/>
      <c r="H1236" s="239">
        <v>39.759999999999998</v>
      </c>
      <c r="I1236" s="240"/>
      <c r="J1236" s="235"/>
      <c r="K1236" s="235"/>
      <c r="L1236" s="241"/>
      <c r="M1236" s="242"/>
      <c r="N1236" s="243"/>
      <c r="O1236" s="243"/>
      <c r="P1236" s="243"/>
      <c r="Q1236" s="243"/>
      <c r="R1236" s="243"/>
      <c r="S1236" s="243"/>
      <c r="T1236" s="244"/>
      <c r="U1236" s="13"/>
      <c r="V1236" s="13"/>
      <c r="W1236" s="13"/>
      <c r="X1236" s="13"/>
      <c r="Y1236" s="13"/>
      <c r="Z1236" s="13"/>
      <c r="AA1236" s="13"/>
      <c r="AB1236" s="13"/>
      <c r="AC1236" s="13"/>
      <c r="AD1236" s="13"/>
      <c r="AE1236" s="13"/>
      <c r="AT1236" s="245" t="s">
        <v>193</v>
      </c>
      <c r="AU1236" s="245" t="s">
        <v>86</v>
      </c>
      <c r="AV1236" s="13" t="s">
        <v>86</v>
      </c>
      <c r="AW1236" s="13" t="s">
        <v>37</v>
      </c>
      <c r="AX1236" s="13" t="s">
        <v>83</v>
      </c>
      <c r="AY1236" s="245" t="s">
        <v>182</v>
      </c>
    </row>
    <row r="1237" s="2" customFormat="1" ht="21.75" customHeight="1">
      <c r="A1237" s="42"/>
      <c r="B1237" s="43"/>
      <c r="C1237" s="216" t="s">
        <v>1862</v>
      </c>
      <c r="D1237" s="216" t="s">
        <v>184</v>
      </c>
      <c r="E1237" s="217" t="s">
        <v>1863</v>
      </c>
      <c r="F1237" s="218" t="s">
        <v>1864</v>
      </c>
      <c r="G1237" s="219" t="s">
        <v>187</v>
      </c>
      <c r="H1237" s="220">
        <v>39.759999999999998</v>
      </c>
      <c r="I1237" s="221"/>
      <c r="J1237" s="222">
        <f>ROUND(I1237*H1237,2)</f>
        <v>0</v>
      </c>
      <c r="K1237" s="218" t="s">
        <v>188</v>
      </c>
      <c r="L1237" s="48"/>
      <c r="M1237" s="223" t="s">
        <v>19</v>
      </c>
      <c r="N1237" s="224" t="s">
        <v>47</v>
      </c>
      <c r="O1237" s="88"/>
      <c r="P1237" s="225">
        <f>O1237*H1237</f>
        <v>0</v>
      </c>
      <c r="Q1237" s="225">
        <v>0</v>
      </c>
      <c r="R1237" s="225">
        <f>Q1237*H1237</f>
        <v>0</v>
      </c>
      <c r="S1237" s="225">
        <v>0</v>
      </c>
      <c r="T1237" s="226">
        <f>S1237*H1237</f>
        <v>0</v>
      </c>
      <c r="U1237" s="42"/>
      <c r="V1237" s="42"/>
      <c r="W1237" s="42"/>
      <c r="X1237" s="42"/>
      <c r="Y1237" s="42"/>
      <c r="Z1237" s="42"/>
      <c r="AA1237" s="42"/>
      <c r="AB1237" s="42"/>
      <c r="AC1237" s="42"/>
      <c r="AD1237" s="42"/>
      <c r="AE1237" s="42"/>
      <c r="AR1237" s="227" t="s">
        <v>299</v>
      </c>
      <c r="AT1237" s="227" t="s">
        <v>184</v>
      </c>
      <c r="AU1237" s="227" t="s">
        <v>86</v>
      </c>
      <c r="AY1237" s="21" t="s">
        <v>182</v>
      </c>
      <c r="BE1237" s="228">
        <f>IF(N1237="základní",J1237,0)</f>
        <v>0</v>
      </c>
      <c r="BF1237" s="228">
        <f>IF(N1237="snížená",J1237,0)</f>
        <v>0</v>
      </c>
      <c r="BG1237" s="228">
        <f>IF(N1237="zákl. přenesená",J1237,0)</f>
        <v>0</v>
      </c>
      <c r="BH1237" s="228">
        <f>IF(N1237="sníž. přenesená",J1237,0)</f>
        <v>0</v>
      </c>
      <c r="BI1237" s="228">
        <f>IF(N1237="nulová",J1237,0)</f>
        <v>0</v>
      </c>
      <c r="BJ1237" s="21" t="s">
        <v>83</v>
      </c>
      <c r="BK1237" s="228">
        <f>ROUND(I1237*H1237,2)</f>
        <v>0</v>
      </c>
      <c r="BL1237" s="21" t="s">
        <v>299</v>
      </c>
      <c r="BM1237" s="227" t="s">
        <v>1865</v>
      </c>
    </row>
    <row r="1238" s="2" customFormat="1">
      <c r="A1238" s="42"/>
      <c r="B1238" s="43"/>
      <c r="C1238" s="44"/>
      <c r="D1238" s="229" t="s">
        <v>191</v>
      </c>
      <c r="E1238" s="44"/>
      <c r="F1238" s="230" t="s">
        <v>1866</v>
      </c>
      <c r="G1238" s="44"/>
      <c r="H1238" s="44"/>
      <c r="I1238" s="231"/>
      <c r="J1238" s="44"/>
      <c r="K1238" s="44"/>
      <c r="L1238" s="48"/>
      <c r="M1238" s="232"/>
      <c r="N1238" s="233"/>
      <c r="O1238" s="88"/>
      <c r="P1238" s="88"/>
      <c r="Q1238" s="88"/>
      <c r="R1238" s="88"/>
      <c r="S1238" s="88"/>
      <c r="T1238" s="89"/>
      <c r="U1238" s="42"/>
      <c r="V1238" s="42"/>
      <c r="W1238" s="42"/>
      <c r="X1238" s="42"/>
      <c r="Y1238" s="42"/>
      <c r="Z1238" s="42"/>
      <c r="AA1238" s="42"/>
      <c r="AB1238" s="42"/>
      <c r="AC1238" s="42"/>
      <c r="AD1238" s="42"/>
      <c r="AE1238" s="42"/>
      <c r="AT1238" s="21" t="s">
        <v>191</v>
      </c>
      <c r="AU1238" s="21" t="s">
        <v>86</v>
      </c>
    </row>
    <row r="1239" s="13" customFormat="1">
      <c r="A1239" s="13"/>
      <c r="B1239" s="234"/>
      <c r="C1239" s="235"/>
      <c r="D1239" s="236" t="s">
        <v>193</v>
      </c>
      <c r="E1239" s="237" t="s">
        <v>19</v>
      </c>
      <c r="F1239" s="238" t="s">
        <v>1861</v>
      </c>
      <c r="G1239" s="235"/>
      <c r="H1239" s="239">
        <v>39.759999999999998</v>
      </c>
      <c r="I1239" s="240"/>
      <c r="J1239" s="235"/>
      <c r="K1239" s="235"/>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193</v>
      </c>
      <c r="AU1239" s="245" t="s">
        <v>86</v>
      </c>
      <c r="AV1239" s="13" t="s">
        <v>86</v>
      </c>
      <c r="AW1239" s="13" t="s">
        <v>37</v>
      </c>
      <c r="AX1239" s="13" t="s">
        <v>83</v>
      </c>
      <c r="AY1239" s="245" t="s">
        <v>182</v>
      </c>
    </row>
    <row r="1240" s="2" customFormat="1" ht="21.75" customHeight="1">
      <c r="A1240" s="42"/>
      <c r="B1240" s="43"/>
      <c r="C1240" s="216" t="s">
        <v>1867</v>
      </c>
      <c r="D1240" s="216" t="s">
        <v>184</v>
      </c>
      <c r="E1240" s="217" t="s">
        <v>1868</v>
      </c>
      <c r="F1240" s="218" t="s">
        <v>1869</v>
      </c>
      <c r="G1240" s="219" t="s">
        <v>187</v>
      </c>
      <c r="H1240" s="220">
        <v>39.759999999999998</v>
      </c>
      <c r="I1240" s="221"/>
      <c r="J1240" s="222">
        <f>ROUND(I1240*H1240,2)</f>
        <v>0</v>
      </c>
      <c r="K1240" s="218" t="s">
        <v>188</v>
      </c>
      <c r="L1240" s="48"/>
      <c r="M1240" s="223" t="s">
        <v>19</v>
      </c>
      <c r="N1240" s="224" t="s">
        <v>47</v>
      </c>
      <c r="O1240" s="88"/>
      <c r="P1240" s="225">
        <f>O1240*H1240</f>
        <v>0</v>
      </c>
      <c r="Q1240" s="225">
        <v>0</v>
      </c>
      <c r="R1240" s="225">
        <f>Q1240*H1240</f>
        <v>0</v>
      </c>
      <c r="S1240" s="225">
        <v>0</v>
      </c>
      <c r="T1240" s="226">
        <f>S1240*H1240</f>
        <v>0</v>
      </c>
      <c r="U1240" s="42"/>
      <c r="V1240" s="42"/>
      <c r="W1240" s="42"/>
      <c r="X1240" s="42"/>
      <c r="Y1240" s="42"/>
      <c r="Z1240" s="42"/>
      <c r="AA1240" s="42"/>
      <c r="AB1240" s="42"/>
      <c r="AC1240" s="42"/>
      <c r="AD1240" s="42"/>
      <c r="AE1240" s="42"/>
      <c r="AR1240" s="227" t="s">
        <v>299</v>
      </c>
      <c r="AT1240" s="227" t="s">
        <v>184</v>
      </c>
      <c r="AU1240" s="227" t="s">
        <v>86</v>
      </c>
      <c r="AY1240" s="21" t="s">
        <v>182</v>
      </c>
      <c r="BE1240" s="228">
        <f>IF(N1240="základní",J1240,0)</f>
        <v>0</v>
      </c>
      <c r="BF1240" s="228">
        <f>IF(N1240="snížená",J1240,0)</f>
        <v>0</v>
      </c>
      <c r="BG1240" s="228">
        <f>IF(N1240="zákl. přenesená",J1240,0)</f>
        <v>0</v>
      </c>
      <c r="BH1240" s="228">
        <f>IF(N1240="sníž. přenesená",J1240,0)</f>
        <v>0</v>
      </c>
      <c r="BI1240" s="228">
        <f>IF(N1240="nulová",J1240,0)</f>
        <v>0</v>
      </c>
      <c r="BJ1240" s="21" t="s">
        <v>83</v>
      </c>
      <c r="BK1240" s="228">
        <f>ROUND(I1240*H1240,2)</f>
        <v>0</v>
      </c>
      <c r="BL1240" s="21" t="s">
        <v>299</v>
      </c>
      <c r="BM1240" s="227" t="s">
        <v>1870</v>
      </c>
    </row>
    <row r="1241" s="2" customFormat="1">
      <c r="A1241" s="42"/>
      <c r="B1241" s="43"/>
      <c r="C1241" s="44"/>
      <c r="D1241" s="229" t="s">
        <v>191</v>
      </c>
      <c r="E1241" s="44"/>
      <c r="F1241" s="230" t="s">
        <v>1871</v>
      </c>
      <c r="G1241" s="44"/>
      <c r="H1241" s="44"/>
      <c r="I1241" s="231"/>
      <c r="J1241" s="44"/>
      <c r="K1241" s="44"/>
      <c r="L1241" s="48"/>
      <c r="M1241" s="232"/>
      <c r="N1241" s="233"/>
      <c r="O1241" s="88"/>
      <c r="P1241" s="88"/>
      <c r="Q1241" s="88"/>
      <c r="R1241" s="88"/>
      <c r="S1241" s="88"/>
      <c r="T1241" s="89"/>
      <c r="U1241" s="42"/>
      <c r="V1241" s="42"/>
      <c r="W1241" s="42"/>
      <c r="X1241" s="42"/>
      <c r="Y1241" s="42"/>
      <c r="Z1241" s="42"/>
      <c r="AA1241" s="42"/>
      <c r="AB1241" s="42"/>
      <c r="AC1241" s="42"/>
      <c r="AD1241" s="42"/>
      <c r="AE1241" s="42"/>
      <c r="AT1241" s="21" t="s">
        <v>191</v>
      </c>
      <c r="AU1241" s="21" t="s">
        <v>86</v>
      </c>
    </row>
    <row r="1242" s="13" customFormat="1">
      <c r="A1242" s="13"/>
      <c r="B1242" s="234"/>
      <c r="C1242" s="235"/>
      <c r="D1242" s="236" t="s">
        <v>193</v>
      </c>
      <c r="E1242" s="237" t="s">
        <v>19</v>
      </c>
      <c r="F1242" s="238" t="s">
        <v>1861</v>
      </c>
      <c r="G1242" s="235"/>
      <c r="H1242" s="239">
        <v>39.759999999999998</v>
      </c>
      <c r="I1242" s="240"/>
      <c r="J1242" s="235"/>
      <c r="K1242" s="235"/>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193</v>
      </c>
      <c r="AU1242" s="245" t="s">
        <v>86</v>
      </c>
      <c r="AV1242" s="13" t="s">
        <v>86</v>
      </c>
      <c r="AW1242" s="13" t="s">
        <v>37</v>
      </c>
      <c r="AX1242" s="13" t="s">
        <v>83</v>
      </c>
      <c r="AY1242" s="245" t="s">
        <v>182</v>
      </c>
    </row>
    <row r="1243" s="2" customFormat="1" ht="24.15" customHeight="1">
      <c r="A1243" s="42"/>
      <c r="B1243" s="43"/>
      <c r="C1243" s="216" t="s">
        <v>1872</v>
      </c>
      <c r="D1243" s="216" t="s">
        <v>184</v>
      </c>
      <c r="E1243" s="217" t="s">
        <v>1873</v>
      </c>
      <c r="F1243" s="218" t="s">
        <v>1874</v>
      </c>
      <c r="G1243" s="219" t="s">
        <v>187</v>
      </c>
      <c r="H1243" s="220">
        <v>39.759999999999998</v>
      </c>
      <c r="I1243" s="221"/>
      <c r="J1243" s="222">
        <f>ROUND(I1243*H1243,2)</f>
        <v>0</v>
      </c>
      <c r="K1243" s="218" t="s">
        <v>19</v>
      </c>
      <c r="L1243" s="48"/>
      <c r="M1243" s="223" t="s">
        <v>19</v>
      </c>
      <c r="N1243" s="224" t="s">
        <v>47</v>
      </c>
      <c r="O1243" s="88"/>
      <c r="P1243" s="225">
        <f>O1243*H1243</f>
        <v>0</v>
      </c>
      <c r="Q1243" s="225">
        <v>0</v>
      </c>
      <c r="R1243" s="225">
        <f>Q1243*H1243</f>
        <v>0</v>
      </c>
      <c r="S1243" s="225">
        <v>0</v>
      </c>
      <c r="T1243" s="226">
        <f>S1243*H1243</f>
        <v>0</v>
      </c>
      <c r="U1243" s="42"/>
      <c r="V1243" s="42"/>
      <c r="W1243" s="42"/>
      <c r="X1243" s="42"/>
      <c r="Y1243" s="42"/>
      <c r="Z1243" s="42"/>
      <c r="AA1243" s="42"/>
      <c r="AB1243" s="42"/>
      <c r="AC1243" s="42"/>
      <c r="AD1243" s="42"/>
      <c r="AE1243" s="42"/>
      <c r="AR1243" s="227" t="s">
        <v>299</v>
      </c>
      <c r="AT1243" s="227" t="s">
        <v>184</v>
      </c>
      <c r="AU1243" s="227" t="s">
        <v>86</v>
      </c>
      <c r="AY1243" s="21" t="s">
        <v>182</v>
      </c>
      <c r="BE1243" s="228">
        <f>IF(N1243="základní",J1243,0)</f>
        <v>0</v>
      </c>
      <c r="BF1243" s="228">
        <f>IF(N1243="snížená",J1243,0)</f>
        <v>0</v>
      </c>
      <c r="BG1243" s="228">
        <f>IF(N1243="zákl. přenesená",J1243,0)</f>
        <v>0</v>
      </c>
      <c r="BH1243" s="228">
        <f>IF(N1243="sníž. přenesená",J1243,0)</f>
        <v>0</v>
      </c>
      <c r="BI1243" s="228">
        <f>IF(N1243="nulová",J1243,0)</f>
        <v>0</v>
      </c>
      <c r="BJ1243" s="21" t="s">
        <v>83</v>
      </c>
      <c r="BK1243" s="228">
        <f>ROUND(I1243*H1243,2)</f>
        <v>0</v>
      </c>
      <c r="BL1243" s="21" t="s">
        <v>299</v>
      </c>
      <c r="BM1243" s="227" t="s">
        <v>1875</v>
      </c>
    </row>
    <row r="1244" s="13" customFormat="1">
      <c r="A1244" s="13"/>
      <c r="B1244" s="234"/>
      <c r="C1244" s="235"/>
      <c r="D1244" s="236" t="s">
        <v>193</v>
      </c>
      <c r="E1244" s="237" t="s">
        <v>19</v>
      </c>
      <c r="F1244" s="238" t="s">
        <v>1861</v>
      </c>
      <c r="G1244" s="235"/>
      <c r="H1244" s="239">
        <v>39.759999999999998</v>
      </c>
      <c r="I1244" s="240"/>
      <c r="J1244" s="235"/>
      <c r="K1244" s="235"/>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193</v>
      </c>
      <c r="AU1244" s="245" t="s">
        <v>86</v>
      </c>
      <c r="AV1244" s="13" t="s">
        <v>86</v>
      </c>
      <c r="AW1244" s="13" t="s">
        <v>37</v>
      </c>
      <c r="AX1244" s="13" t="s">
        <v>83</v>
      </c>
      <c r="AY1244" s="245" t="s">
        <v>182</v>
      </c>
    </row>
    <row r="1245" s="2" customFormat="1" ht="16.5" customHeight="1">
      <c r="A1245" s="42"/>
      <c r="B1245" s="43"/>
      <c r="C1245" s="267" t="s">
        <v>1876</v>
      </c>
      <c r="D1245" s="267" t="s">
        <v>349</v>
      </c>
      <c r="E1245" s="268" t="s">
        <v>1877</v>
      </c>
      <c r="F1245" s="269" t="s">
        <v>1878</v>
      </c>
      <c r="G1245" s="270" t="s">
        <v>610</v>
      </c>
      <c r="H1245" s="271">
        <v>3.5779999999999998</v>
      </c>
      <c r="I1245" s="272"/>
      <c r="J1245" s="273">
        <f>ROUND(I1245*H1245,2)</f>
        <v>0</v>
      </c>
      <c r="K1245" s="269" t="s">
        <v>19</v>
      </c>
      <c r="L1245" s="274"/>
      <c r="M1245" s="275" t="s">
        <v>19</v>
      </c>
      <c r="N1245" s="276" t="s">
        <v>47</v>
      </c>
      <c r="O1245" s="88"/>
      <c r="P1245" s="225">
        <f>O1245*H1245</f>
        <v>0</v>
      </c>
      <c r="Q1245" s="225">
        <v>1</v>
      </c>
      <c r="R1245" s="225">
        <f>Q1245*H1245</f>
        <v>3.5779999999999998</v>
      </c>
      <c r="S1245" s="225">
        <v>0</v>
      </c>
      <c r="T1245" s="226">
        <f>S1245*H1245</f>
        <v>0</v>
      </c>
      <c r="U1245" s="42"/>
      <c r="V1245" s="42"/>
      <c r="W1245" s="42"/>
      <c r="X1245" s="42"/>
      <c r="Y1245" s="42"/>
      <c r="Z1245" s="42"/>
      <c r="AA1245" s="42"/>
      <c r="AB1245" s="42"/>
      <c r="AC1245" s="42"/>
      <c r="AD1245" s="42"/>
      <c r="AE1245" s="42"/>
      <c r="AR1245" s="227" t="s">
        <v>398</v>
      </c>
      <c r="AT1245" s="227" t="s">
        <v>349</v>
      </c>
      <c r="AU1245" s="227" t="s">
        <v>86</v>
      </c>
      <c r="AY1245" s="21" t="s">
        <v>182</v>
      </c>
      <c r="BE1245" s="228">
        <f>IF(N1245="základní",J1245,0)</f>
        <v>0</v>
      </c>
      <c r="BF1245" s="228">
        <f>IF(N1245="snížená",J1245,0)</f>
        <v>0</v>
      </c>
      <c r="BG1245" s="228">
        <f>IF(N1245="zákl. přenesená",J1245,0)</f>
        <v>0</v>
      </c>
      <c r="BH1245" s="228">
        <f>IF(N1245="sníž. přenesená",J1245,0)</f>
        <v>0</v>
      </c>
      <c r="BI1245" s="228">
        <f>IF(N1245="nulová",J1245,0)</f>
        <v>0</v>
      </c>
      <c r="BJ1245" s="21" t="s">
        <v>83</v>
      </c>
      <c r="BK1245" s="228">
        <f>ROUND(I1245*H1245,2)</f>
        <v>0</v>
      </c>
      <c r="BL1245" s="21" t="s">
        <v>299</v>
      </c>
      <c r="BM1245" s="227" t="s">
        <v>1879</v>
      </c>
    </row>
    <row r="1246" s="13" customFormat="1">
      <c r="A1246" s="13"/>
      <c r="B1246" s="234"/>
      <c r="C1246" s="235"/>
      <c r="D1246" s="236" t="s">
        <v>193</v>
      </c>
      <c r="E1246" s="237" t="s">
        <v>19</v>
      </c>
      <c r="F1246" s="238" t="s">
        <v>1880</v>
      </c>
      <c r="G1246" s="235"/>
      <c r="H1246" s="239">
        <v>3.5779999999999998</v>
      </c>
      <c r="I1246" s="240"/>
      <c r="J1246" s="235"/>
      <c r="K1246" s="235"/>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193</v>
      </c>
      <c r="AU1246" s="245" t="s">
        <v>86</v>
      </c>
      <c r="AV1246" s="13" t="s">
        <v>86</v>
      </c>
      <c r="AW1246" s="13" t="s">
        <v>37</v>
      </c>
      <c r="AX1246" s="13" t="s">
        <v>83</v>
      </c>
      <c r="AY1246" s="245" t="s">
        <v>182</v>
      </c>
    </row>
    <row r="1247" s="2" customFormat="1" ht="21.75" customHeight="1">
      <c r="A1247" s="42"/>
      <c r="B1247" s="43"/>
      <c r="C1247" s="216" t="s">
        <v>1881</v>
      </c>
      <c r="D1247" s="216" t="s">
        <v>184</v>
      </c>
      <c r="E1247" s="217" t="s">
        <v>1882</v>
      </c>
      <c r="F1247" s="218" t="s">
        <v>1883</v>
      </c>
      <c r="G1247" s="219" t="s">
        <v>187</v>
      </c>
      <c r="H1247" s="220">
        <v>11.163</v>
      </c>
      <c r="I1247" s="221"/>
      <c r="J1247" s="222">
        <f>ROUND(I1247*H1247,2)</f>
        <v>0</v>
      </c>
      <c r="K1247" s="218" t="s">
        <v>19</v>
      </c>
      <c r="L1247" s="48"/>
      <c r="M1247" s="223" t="s">
        <v>19</v>
      </c>
      <c r="N1247" s="224" t="s">
        <v>47</v>
      </c>
      <c r="O1247" s="88"/>
      <c r="P1247" s="225">
        <f>O1247*H1247</f>
        <v>0</v>
      </c>
      <c r="Q1247" s="225">
        <v>0</v>
      </c>
      <c r="R1247" s="225">
        <f>Q1247*H1247</f>
        <v>0</v>
      </c>
      <c r="S1247" s="225">
        <v>0</v>
      </c>
      <c r="T1247" s="226">
        <f>S1247*H1247</f>
        <v>0</v>
      </c>
      <c r="U1247" s="42"/>
      <c r="V1247" s="42"/>
      <c r="W1247" s="42"/>
      <c r="X1247" s="42"/>
      <c r="Y1247" s="42"/>
      <c r="Z1247" s="42"/>
      <c r="AA1247" s="42"/>
      <c r="AB1247" s="42"/>
      <c r="AC1247" s="42"/>
      <c r="AD1247" s="42"/>
      <c r="AE1247" s="42"/>
      <c r="AR1247" s="227" t="s">
        <v>299</v>
      </c>
      <c r="AT1247" s="227" t="s">
        <v>184</v>
      </c>
      <c r="AU1247" s="227" t="s">
        <v>86</v>
      </c>
      <c r="AY1247" s="21" t="s">
        <v>182</v>
      </c>
      <c r="BE1247" s="228">
        <f>IF(N1247="základní",J1247,0)</f>
        <v>0</v>
      </c>
      <c r="BF1247" s="228">
        <f>IF(N1247="snížená",J1247,0)</f>
        <v>0</v>
      </c>
      <c r="BG1247" s="228">
        <f>IF(N1247="zákl. přenesená",J1247,0)</f>
        <v>0</v>
      </c>
      <c r="BH1247" s="228">
        <f>IF(N1247="sníž. přenesená",J1247,0)</f>
        <v>0</v>
      </c>
      <c r="BI1247" s="228">
        <f>IF(N1247="nulová",J1247,0)</f>
        <v>0</v>
      </c>
      <c r="BJ1247" s="21" t="s">
        <v>83</v>
      </c>
      <c r="BK1247" s="228">
        <f>ROUND(I1247*H1247,2)</f>
        <v>0</v>
      </c>
      <c r="BL1247" s="21" t="s">
        <v>299</v>
      </c>
      <c r="BM1247" s="227" t="s">
        <v>1884</v>
      </c>
    </row>
    <row r="1248" s="13" customFormat="1">
      <c r="A1248" s="13"/>
      <c r="B1248" s="234"/>
      <c r="C1248" s="235"/>
      <c r="D1248" s="236" t="s">
        <v>193</v>
      </c>
      <c r="E1248" s="237" t="s">
        <v>19</v>
      </c>
      <c r="F1248" s="238" t="s">
        <v>1885</v>
      </c>
      <c r="G1248" s="235"/>
      <c r="H1248" s="239">
        <v>11.163</v>
      </c>
      <c r="I1248" s="240"/>
      <c r="J1248" s="235"/>
      <c r="K1248" s="235"/>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193</v>
      </c>
      <c r="AU1248" s="245" t="s">
        <v>86</v>
      </c>
      <c r="AV1248" s="13" t="s">
        <v>86</v>
      </c>
      <c r="AW1248" s="13" t="s">
        <v>37</v>
      </c>
      <c r="AX1248" s="13" t="s">
        <v>83</v>
      </c>
      <c r="AY1248" s="245" t="s">
        <v>182</v>
      </c>
    </row>
    <row r="1249" s="2" customFormat="1" ht="24.15" customHeight="1">
      <c r="A1249" s="42"/>
      <c r="B1249" s="43"/>
      <c r="C1249" s="216" t="s">
        <v>1886</v>
      </c>
      <c r="D1249" s="216" t="s">
        <v>184</v>
      </c>
      <c r="E1249" s="217" t="s">
        <v>1887</v>
      </c>
      <c r="F1249" s="218" t="s">
        <v>1888</v>
      </c>
      <c r="G1249" s="219" t="s">
        <v>187</v>
      </c>
      <c r="H1249" s="220">
        <v>29.488</v>
      </c>
      <c r="I1249" s="221"/>
      <c r="J1249" s="222">
        <f>ROUND(I1249*H1249,2)</f>
        <v>0</v>
      </c>
      <c r="K1249" s="218" t="s">
        <v>188</v>
      </c>
      <c r="L1249" s="48"/>
      <c r="M1249" s="223" t="s">
        <v>19</v>
      </c>
      <c r="N1249" s="224" t="s">
        <v>47</v>
      </c>
      <c r="O1249" s="88"/>
      <c r="P1249" s="225">
        <f>O1249*H1249</f>
        <v>0</v>
      </c>
      <c r="Q1249" s="225">
        <v>0</v>
      </c>
      <c r="R1249" s="225">
        <f>Q1249*H1249</f>
        <v>0</v>
      </c>
      <c r="S1249" s="225">
        <v>0</v>
      </c>
      <c r="T1249" s="226">
        <f>S1249*H1249</f>
        <v>0</v>
      </c>
      <c r="U1249" s="42"/>
      <c r="V1249" s="42"/>
      <c r="W1249" s="42"/>
      <c r="X1249" s="42"/>
      <c r="Y1249" s="42"/>
      <c r="Z1249" s="42"/>
      <c r="AA1249" s="42"/>
      <c r="AB1249" s="42"/>
      <c r="AC1249" s="42"/>
      <c r="AD1249" s="42"/>
      <c r="AE1249" s="42"/>
      <c r="AR1249" s="227" t="s">
        <v>299</v>
      </c>
      <c r="AT1249" s="227" t="s">
        <v>184</v>
      </c>
      <c r="AU1249" s="227" t="s">
        <v>86</v>
      </c>
      <c r="AY1249" s="21" t="s">
        <v>182</v>
      </c>
      <c r="BE1249" s="228">
        <f>IF(N1249="základní",J1249,0)</f>
        <v>0</v>
      </c>
      <c r="BF1249" s="228">
        <f>IF(N1249="snížená",J1249,0)</f>
        <v>0</v>
      </c>
      <c r="BG1249" s="228">
        <f>IF(N1249="zákl. přenesená",J1249,0)</f>
        <v>0</v>
      </c>
      <c r="BH1249" s="228">
        <f>IF(N1249="sníž. přenesená",J1249,0)</f>
        <v>0</v>
      </c>
      <c r="BI1249" s="228">
        <f>IF(N1249="nulová",J1249,0)</f>
        <v>0</v>
      </c>
      <c r="BJ1249" s="21" t="s">
        <v>83</v>
      </c>
      <c r="BK1249" s="228">
        <f>ROUND(I1249*H1249,2)</f>
        <v>0</v>
      </c>
      <c r="BL1249" s="21" t="s">
        <v>299</v>
      </c>
      <c r="BM1249" s="227" t="s">
        <v>1889</v>
      </c>
    </row>
    <row r="1250" s="2" customFormat="1">
      <c r="A1250" s="42"/>
      <c r="B1250" s="43"/>
      <c r="C1250" s="44"/>
      <c r="D1250" s="229" t="s">
        <v>191</v>
      </c>
      <c r="E1250" s="44"/>
      <c r="F1250" s="230" t="s">
        <v>1890</v>
      </c>
      <c r="G1250" s="44"/>
      <c r="H1250" s="44"/>
      <c r="I1250" s="231"/>
      <c r="J1250" s="44"/>
      <c r="K1250" s="44"/>
      <c r="L1250" s="48"/>
      <c r="M1250" s="232"/>
      <c r="N1250" s="233"/>
      <c r="O1250" s="88"/>
      <c r="P1250" s="88"/>
      <c r="Q1250" s="88"/>
      <c r="R1250" s="88"/>
      <c r="S1250" s="88"/>
      <c r="T1250" s="89"/>
      <c r="U1250" s="42"/>
      <c r="V1250" s="42"/>
      <c r="W1250" s="42"/>
      <c r="X1250" s="42"/>
      <c r="Y1250" s="42"/>
      <c r="Z1250" s="42"/>
      <c r="AA1250" s="42"/>
      <c r="AB1250" s="42"/>
      <c r="AC1250" s="42"/>
      <c r="AD1250" s="42"/>
      <c r="AE1250" s="42"/>
      <c r="AT1250" s="21" t="s">
        <v>191</v>
      </c>
      <c r="AU1250" s="21" t="s">
        <v>86</v>
      </c>
    </row>
    <row r="1251" s="13" customFormat="1">
      <c r="A1251" s="13"/>
      <c r="B1251" s="234"/>
      <c r="C1251" s="235"/>
      <c r="D1251" s="236" t="s">
        <v>193</v>
      </c>
      <c r="E1251" s="237" t="s">
        <v>19</v>
      </c>
      <c r="F1251" s="238" t="s">
        <v>1891</v>
      </c>
      <c r="G1251" s="235"/>
      <c r="H1251" s="239">
        <v>29.488</v>
      </c>
      <c r="I1251" s="240"/>
      <c r="J1251" s="235"/>
      <c r="K1251" s="235"/>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193</v>
      </c>
      <c r="AU1251" s="245" t="s">
        <v>86</v>
      </c>
      <c r="AV1251" s="13" t="s">
        <v>86</v>
      </c>
      <c r="AW1251" s="13" t="s">
        <v>37</v>
      </c>
      <c r="AX1251" s="13" t="s">
        <v>83</v>
      </c>
      <c r="AY1251" s="245" t="s">
        <v>182</v>
      </c>
    </row>
    <row r="1252" s="14" customFormat="1">
      <c r="A1252" s="14"/>
      <c r="B1252" s="246"/>
      <c r="C1252" s="247"/>
      <c r="D1252" s="236" t="s">
        <v>193</v>
      </c>
      <c r="E1252" s="248" t="s">
        <v>19</v>
      </c>
      <c r="F1252" s="249" t="s">
        <v>1892</v>
      </c>
      <c r="G1252" s="247"/>
      <c r="H1252" s="248" t="s">
        <v>19</v>
      </c>
      <c r="I1252" s="250"/>
      <c r="J1252" s="247"/>
      <c r="K1252" s="247"/>
      <c r="L1252" s="251"/>
      <c r="M1252" s="252"/>
      <c r="N1252" s="253"/>
      <c r="O1252" s="253"/>
      <c r="P1252" s="253"/>
      <c r="Q1252" s="253"/>
      <c r="R1252" s="253"/>
      <c r="S1252" s="253"/>
      <c r="T1252" s="254"/>
      <c r="U1252" s="14"/>
      <c r="V1252" s="14"/>
      <c r="W1252" s="14"/>
      <c r="X1252" s="14"/>
      <c r="Y1252" s="14"/>
      <c r="Z1252" s="14"/>
      <c r="AA1252" s="14"/>
      <c r="AB1252" s="14"/>
      <c r="AC1252" s="14"/>
      <c r="AD1252" s="14"/>
      <c r="AE1252" s="14"/>
      <c r="AT1252" s="255" t="s">
        <v>193</v>
      </c>
      <c r="AU1252" s="255" t="s">
        <v>86</v>
      </c>
      <c r="AV1252" s="14" t="s">
        <v>83</v>
      </c>
      <c r="AW1252" s="14" t="s">
        <v>37</v>
      </c>
      <c r="AX1252" s="14" t="s">
        <v>76</v>
      </c>
      <c r="AY1252" s="255" t="s">
        <v>182</v>
      </c>
    </row>
    <row r="1253" s="2" customFormat="1" ht="16.5" customHeight="1">
      <c r="A1253" s="42"/>
      <c r="B1253" s="43"/>
      <c r="C1253" s="267" t="s">
        <v>1893</v>
      </c>
      <c r="D1253" s="267" t="s">
        <v>349</v>
      </c>
      <c r="E1253" s="268" t="s">
        <v>1760</v>
      </c>
      <c r="F1253" s="269" t="s">
        <v>1761</v>
      </c>
      <c r="G1253" s="270" t="s">
        <v>437</v>
      </c>
      <c r="H1253" s="271">
        <v>29.045000000000002</v>
      </c>
      <c r="I1253" s="272"/>
      <c r="J1253" s="273">
        <f>ROUND(I1253*H1253,2)</f>
        <v>0</v>
      </c>
      <c r="K1253" s="269" t="s">
        <v>188</v>
      </c>
      <c r="L1253" s="274"/>
      <c r="M1253" s="275" t="s">
        <v>19</v>
      </c>
      <c r="N1253" s="276" t="s">
        <v>47</v>
      </c>
      <c r="O1253" s="88"/>
      <c r="P1253" s="225">
        <f>O1253*H1253</f>
        <v>0</v>
      </c>
      <c r="Q1253" s="225">
        <v>0.001</v>
      </c>
      <c r="R1253" s="225">
        <f>Q1253*H1253</f>
        <v>0.029045000000000001</v>
      </c>
      <c r="S1253" s="225">
        <v>0</v>
      </c>
      <c r="T1253" s="226">
        <f>S1253*H1253</f>
        <v>0</v>
      </c>
      <c r="U1253" s="42"/>
      <c r="V1253" s="42"/>
      <c r="W1253" s="42"/>
      <c r="X1253" s="42"/>
      <c r="Y1253" s="42"/>
      <c r="Z1253" s="42"/>
      <c r="AA1253" s="42"/>
      <c r="AB1253" s="42"/>
      <c r="AC1253" s="42"/>
      <c r="AD1253" s="42"/>
      <c r="AE1253" s="42"/>
      <c r="AR1253" s="227" t="s">
        <v>398</v>
      </c>
      <c r="AT1253" s="227" t="s">
        <v>349</v>
      </c>
      <c r="AU1253" s="227" t="s">
        <v>86</v>
      </c>
      <c r="AY1253" s="21" t="s">
        <v>182</v>
      </c>
      <c r="BE1253" s="228">
        <f>IF(N1253="základní",J1253,0)</f>
        <v>0</v>
      </c>
      <c r="BF1253" s="228">
        <f>IF(N1253="snížená",J1253,0)</f>
        <v>0</v>
      </c>
      <c r="BG1253" s="228">
        <f>IF(N1253="zákl. přenesená",J1253,0)</f>
        <v>0</v>
      </c>
      <c r="BH1253" s="228">
        <f>IF(N1253="sníž. přenesená",J1253,0)</f>
        <v>0</v>
      </c>
      <c r="BI1253" s="228">
        <f>IF(N1253="nulová",J1253,0)</f>
        <v>0</v>
      </c>
      <c r="BJ1253" s="21" t="s">
        <v>83</v>
      </c>
      <c r="BK1253" s="228">
        <f>ROUND(I1253*H1253,2)</f>
        <v>0</v>
      </c>
      <c r="BL1253" s="21" t="s">
        <v>299</v>
      </c>
      <c r="BM1253" s="227" t="s">
        <v>1894</v>
      </c>
    </row>
    <row r="1254" s="13" customFormat="1">
      <c r="A1254" s="13"/>
      <c r="B1254" s="234"/>
      <c r="C1254" s="235"/>
      <c r="D1254" s="236" t="s">
        <v>193</v>
      </c>
      <c r="E1254" s="237" t="s">
        <v>19</v>
      </c>
      <c r="F1254" s="238" t="s">
        <v>1895</v>
      </c>
      <c r="G1254" s="235"/>
      <c r="H1254" s="239">
        <v>29.045000000000002</v>
      </c>
      <c r="I1254" s="240"/>
      <c r="J1254" s="235"/>
      <c r="K1254" s="235"/>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193</v>
      </c>
      <c r="AU1254" s="245" t="s">
        <v>86</v>
      </c>
      <c r="AV1254" s="13" t="s">
        <v>86</v>
      </c>
      <c r="AW1254" s="13" t="s">
        <v>37</v>
      </c>
      <c r="AX1254" s="13" t="s">
        <v>83</v>
      </c>
      <c r="AY1254" s="245" t="s">
        <v>182</v>
      </c>
    </row>
    <row r="1255" s="2" customFormat="1" ht="24.15" customHeight="1">
      <c r="A1255" s="42"/>
      <c r="B1255" s="43"/>
      <c r="C1255" s="216" t="s">
        <v>1896</v>
      </c>
      <c r="D1255" s="216" t="s">
        <v>184</v>
      </c>
      <c r="E1255" s="217" t="s">
        <v>1897</v>
      </c>
      <c r="F1255" s="218" t="s">
        <v>1898</v>
      </c>
      <c r="G1255" s="219" t="s">
        <v>187</v>
      </c>
      <c r="H1255" s="220">
        <v>52.366999999999997</v>
      </c>
      <c r="I1255" s="221"/>
      <c r="J1255" s="222">
        <f>ROUND(I1255*H1255,2)</f>
        <v>0</v>
      </c>
      <c r="K1255" s="218" t="s">
        <v>188</v>
      </c>
      <c r="L1255" s="48"/>
      <c r="M1255" s="223" t="s">
        <v>19</v>
      </c>
      <c r="N1255" s="224" t="s">
        <v>47</v>
      </c>
      <c r="O1255" s="88"/>
      <c r="P1255" s="225">
        <f>O1255*H1255</f>
        <v>0</v>
      </c>
      <c r="Q1255" s="225">
        <v>0</v>
      </c>
      <c r="R1255" s="225">
        <f>Q1255*H1255</f>
        <v>0</v>
      </c>
      <c r="S1255" s="225">
        <v>0</v>
      </c>
      <c r="T1255" s="226">
        <f>S1255*H1255</f>
        <v>0</v>
      </c>
      <c r="U1255" s="42"/>
      <c r="V1255" s="42"/>
      <c r="W1255" s="42"/>
      <c r="X1255" s="42"/>
      <c r="Y1255" s="42"/>
      <c r="Z1255" s="42"/>
      <c r="AA1255" s="42"/>
      <c r="AB1255" s="42"/>
      <c r="AC1255" s="42"/>
      <c r="AD1255" s="42"/>
      <c r="AE1255" s="42"/>
      <c r="AR1255" s="227" t="s">
        <v>299</v>
      </c>
      <c r="AT1255" s="227" t="s">
        <v>184</v>
      </c>
      <c r="AU1255" s="227" t="s">
        <v>86</v>
      </c>
      <c r="AY1255" s="21" t="s">
        <v>182</v>
      </c>
      <c r="BE1255" s="228">
        <f>IF(N1255="základní",J1255,0)</f>
        <v>0</v>
      </c>
      <c r="BF1255" s="228">
        <f>IF(N1255="snížená",J1255,0)</f>
        <v>0</v>
      </c>
      <c r="BG1255" s="228">
        <f>IF(N1255="zákl. přenesená",J1255,0)</f>
        <v>0</v>
      </c>
      <c r="BH1255" s="228">
        <f>IF(N1255="sníž. přenesená",J1255,0)</f>
        <v>0</v>
      </c>
      <c r="BI1255" s="228">
        <f>IF(N1255="nulová",J1255,0)</f>
        <v>0</v>
      </c>
      <c r="BJ1255" s="21" t="s">
        <v>83</v>
      </c>
      <c r="BK1255" s="228">
        <f>ROUND(I1255*H1255,2)</f>
        <v>0</v>
      </c>
      <c r="BL1255" s="21" t="s">
        <v>299</v>
      </c>
      <c r="BM1255" s="227" t="s">
        <v>1899</v>
      </c>
    </row>
    <row r="1256" s="2" customFormat="1">
      <c r="A1256" s="42"/>
      <c r="B1256" s="43"/>
      <c r="C1256" s="44"/>
      <c r="D1256" s="229" t="s">
        <v>191</v>
      </c>
      <c r="E1256" s="44"/>
      <c r="F1256" s="230" t="s">
        <v>1900</v>
      </c>
      <c r="G1256" s="44"/>
      <c r="H1256" s="44"/>
      <c r="I1256" s="231"/>
      <c r="J1256" s="44"/>
      <c r="K1256" s="44"/>
      <c r="L1256" s="48"/>
      <c r="M1256" s="232"/>
      <c r="N1256" s="233"/>
      <c r="O1256" s="88"/>
      <c r="P1256" s="88"/>
      <c r="Q1256" s="88"/>
      <c r="R1256" s="88"/>
      <c r="S1256" s="88"/>
      <c r="T1256" s="89"/>
      <c r="U1256" s="42"/>
      <c r="V1256" s="42"/>
      <c r="W1256" s="42"/>
      <c r="X1256" s="42"/>
      <c r="Y1256" s="42"/>
      <c r="Z1256" s="42"/>
      <c r="AA1256" s="42"/>
      <c r="AB1256" s="42"/>
      <c r="AC1256" s="42"/>
      <c r="AD1256" s="42"/>
      <c r="AE1256" s="42"/>
      <c r="AT1256" s="21" t="s">
        <v>191</v>
      </c>
      <c r="AU1256" s="21" t="s">
        <v>86</v>
      </c>
    </row>
    <row r="1257" s="13" customFormat="1">
      <c r="A1257" s="13"/>
      <c r="B1257" s="234"/>
      <c r="C1257" s="235"/>
      <c r="D1257" s="236" t="s">
        <v>193</v>
      </c>
      <c r="E1257" s="237" t="s">
        <v>19</v>
      </c>
      <c r="F1257" s="238" t="s">
        <v>1901</v>
      </c>
      <c r="G1257" s="235"/>
      <c r="H1257" s="239">
        <v>52.366999999999997</v>
      </c>
      <c r="I1257" s="240"/>
      <c r="J1257" s="235"/>
      <c r="K1257" s="235"/>
      <c r="L1257" s="241"/>
      <c r="M1257" s="242"/>
      <c r="N1257" s="243"/>
      <c r="O1257" s="243"/>
      <c r="P1257" s="243"/>
      <c r="Q1257" s="243"/>
      <c r="R1257" s="243"/>
      <c r="S1257" s="243"/>
      <c r="T1257" s="244"/>
      <c r="U1257" s="13"/>
      <c r="V1257" s="13"/>
      <c r="W1257" s="13"/>
      <c r="X1257" s="13"/>
      <c r="Y1257" s="13"/>
      <c r="Z1257" s="13"/>
      <c r="AA1257" s="13"/>
      <c r="AB1257" s="13"/>
      <c r="AC1257" s="13"/>
      <c r="AD1257" s="13"/>
      <c r="AE1257" s="13"/>
      <c r="AT1257" s="245" t="s">
        <v>193</v>
      </c>
      <c r="AU1257" s="245" t="s">
        <v>86</v>
      </c>
      <c r="AV1257" s="13" t="s">
        <v>86</v>
      </c>
      <c r="AW1257" s="13" t="s">
        <v>37</v>
      </c>
      <c r="AX1257" s="13" t="s">
        <v>83</v>
      </c>
      <c r="AY1257" s="245" t="s">
        <v>182</v>
      </c>
    </row>
    <row r="1258" s="14" customFormat="1">
      <c r="A1258" s="14"/>
      <c r="B1258" s="246"/>
      <c r="C1258" s="247"/>
      <c r="D1258" s="236" t="s">
        <v>193</v>
      </c>
      <c r="E1258" s="248" t="s">
        <v>19</v>
      </c>
      <c r="F1258" s="249" t="s">
        <v>1892</v>
      </c>
      <c r="G1258" s="247"/>
      <c r="H1258" s="248" t="s">
        <v>19</v>
      </c>
      <c r="I1258" s="250"/>
      <c r="J1258" s="247"/>
      <c r="K1258" s="247"/>
      <c r="L1258" s="251"/>
      <c r="M1258" s="252"/>
      <c r="N1258" s="253"/>
      <c r="O1258" s="253"/>
      <c r="P1258" s="253"/>
      <c r="Q1258" s="253"/>
      <c r="R1258" s="253"/>
      <c r="S1258" s="253"/>
      <c r="T1258" s="254"/>
      <c r="U1258" s="14"/>
      <c r="V1258" s="14"/>
      <c r="W1258" s="14"/>
      <c r="X1258" s="14"/>
      <c r="Y1258" s="14"/>
      <c r="Z1258" s="14"/>
      <c r="AA1258" s="14"/>
      <c r="AB1258" s="14"/>
      <c r="AC1258" s="14"/>
      <c r="AD1258" s="14"/>
      <c r="AE1258" s="14"/>
      <c r="AT1258" s="255" t="s">
        <v>193</v>
      </c>
      <c r="AU1258" s="255" t="s">
        <v>86</v>
      </c>
      <c r="AV1258" s="14" t="s">
        <v>83</v>
      </c>
      <c r="AW1258" s="14" t="s">
        <v>37</v>
      </c>
      <c r="AX1258" s="14" t="s">
        <v>76</v>
      </c>
      <c r="AY1258" s="255" t="s">
        <v>182</v>
      </c>
    </row>
    <row r="1259" s="2" customFormat="1" ht="16.5" customHeight="1">
      <c r="A1259" s="42"/>
      <c r="B1259" s="43"/>
      <c r="C1259" s="267" t="s">
        <v>1902</v>
      </c>
      <c r="D1259" s="267" t="s">
        <v>349</v>
      </c>
      <c r="E1259" s="268" t="s">
        <v>481</v>
      </c>
      <c r="F1259" s="269" t="s">
        <v>482</v>
      </c>
      <c r="G1259" s="270" t="s">
        <v>187</v>
      </c>
      <c r="H1259" s="271">
        <v>138.481</v>
      </c>
      <c r="I1259" s="272"/>
      <c r="J1259" s="273">
        <f>ROUND(I1259*H1259,2)</f>
        <v>0</v>
      </c>
      <c r="K1259" s="269" t="s">
        <v>188</v>
      </c>
      <c r="L1259" s="274"/>
      <c r="M1259" s="275" t="s">
        <v>19</v>
      </c>
      <c r="N1259" s="276" t="s">
        <v>47</v>
      </c>
      <c r="O1259" s="88"/>
      <c r="P1259" s="225">
        <f>O1259*H1259</f>
        <v>0</v>
      </c>
      <c r="Q1259" s="225">
        <v>0.00029999999999999997</v>
      </c>
      <c r="R1259" s="225">
        <f>Q1259*H1259</f>
        <v>0.041544299999999992</v>
      </c>
      <c r="S1259" s="225">
        <v>0</v>
      </c>
      <c r="T1259" s="226">
        <f>S1259*H1259</f>
        <v>0</v>
      </c>
      <c r="U1259" s="42"/>
      <c r="V1259" s="42"/>
      <c r="W1259" s="42"/>
      <c r="X1259" s="42"/>
      <c r="Y1259" s="42"/>
      <c r="Z1259" s="42"/>
      <c r="AA1259" s="42"/>
      <c r="AB1259" s="42"/>
      <c r="AC1259" s="42"/>
      <c r="AD1259" s="42"/>
      <c r="AE1259" s="42"/>
      <c r="AR1259" s="227" t="s">
        <v>398</v>
      </c>
      <c r="AT1259" s="227" t="s">
        <v>349</v>
      </c>
      <c r="AU1259" s="227" t="s">
        <v>86</v>
      </c>
      <c r="AY1259" s="21" t="s">
        <v>182</v>
      </c>
      <c r="BE1259" s="228">
        <f>IF(N1259="základní",J1259,0)</f>
        <v>0</v>
      </c>
      <c r="BF1259" s="228">
        <f>IF(N1259="snížená",J1259,0)</f>
        <v>0</v>
      </c>
      <c r="BG1259" s="228">
        <f>IF(N1259="zákl. přenesená",J1259,0)</f>
        <v>0</v>
      </c>
      <c r="BH1259" s="228">
        <f>IF(N1259="sníž. přenesená",J1259,0)</f>
        <v>0</v>
      </c>
      <c r="BI1259" s="228">
        <f>IF(N1259="nulová",J1259,0)</f>
        <v>0</v>
      </c>
      <c r="BJ1259" s="21" t="s">
        <v>83</v>
      </c>
      <c r="BK1259" s="228">
        <f>ROUND(I1259*H1259,2)</f>
        <v>0</v>
      </c>
      <c r="BL1259" s="21" t="s">
        <v>299</v>
      </c>
      <c r="BM1259" s="227" t="s">
        <v>1903</v>
      </c>
    </row>
    <row r="1260" s="13" customFormat="1">
      <c r="A1260" s="13"/>
      <c r="B1260" s="234"/>
      <c r="C1260" s="235"/>
      <c r="D1260" s="236" t="s">
        <v>193</v>
      </c>
      <c r="E1260" s="237" t="s">
        <v>19</v>
      </c>
      <c r="F1260" s="238" t="s">
        <v>1904</v>
      </c>
      <c r="G1260" s="235"/>
      <c r="H1260" s="239">
        <v>138.481</v>
      </c>
      <c r="I1260" s="240"/>
      <c r="J1260" s="235"/>
      <c r="K1260" s="235"/>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193</v>
      </c>
      <c r="AU1260" s="245" t="s">
        <v>86</v>
      </c>
      <c r="AV1260" s="13" t="s">
        <v>86</v>
      </c>
      <c r="AW1260" s="13" t="s">
        <v>37</v>
      </c>
      <c r="AX1260" s="13" t="s">
        <v>83</v>
      </c>
      <c r="AY1260" s="245" t="s">
        <v>182</v>
      </c>
    </row>
    <row r="1261" s="2" customFormat="1" ht="24.15" customHeight="1">
      <c r="A1261" s="42"/>
      <c r="B1261" s="43"/>
      <c r="C1261" s="216" t="s">
        <v>1905</v>
      </c>
      <c r="D1261" s="216" t="s">
        <v>184</v>
      </c>
      <c r="E1261" s="217" t="s">
        <v>1906</v>
      </c>
      <c r="F1261" s="218" t="s">
        <v>1907</v>
      </c>
      <c r="G1261" s="219" t="s">
        <v>187</v>
      </c>
      <c r="H1261" s="220">
        <v>1.1879999999999999</v>
      </c>
      <c r="I1261" s="221"/>
      <c r="J1261" s="222">
        <f>ROUND(I1261*H1261,2)</f>
        <v>0</v>
      </c>
      <c r="K1261" s="218" t="s">
        <v>19</v>
      </c>
      <c r="L1261" s="48"/>
      <c r="M1261" s="223" t="s">
        <v>19</v>
      </c>
      <c r="N1261" s="224" t="s">
        <v>47</v>
      </c>
      <c r="O1261" s="88"/>
      <c r="P1261" s="225">
        <f>O1261*H1261</f>
        <v>0</v>
      </c>
      <c r="Q1261" s="225">
        <v>0</v>
      </c>
      <c r="R1261" s="225">
        <f>Q1261*H1261</f>
        <v>0</v>
      </c>
      <c r="S1261" s="225">
        <v>0</v>
      </c>
      <c r="T1261" s="226">
        <f>S1261*H1261</f>
        <v>0</v>
      </c>
      <c r="U1261" s="42"/>
      <c r="V1261" s="42"/>
      <c r="W1261" s="42"/>
      <c r="X1261" s="42"/>
      <c r="Y1261" s="42"/>
      <c r="Z1261" s="42"/>
      <c r="AA1261" s="42"/>
      <c r="AB1261" s="42"/>
      <c r="AC1261" s="42"/>
      <c r="AD1261" s="42"/>
      <c r="AE1261" s="42"/>
      <c r="AR1261" s="227" t="s">
        <v>299</v>
      </c>
      <c r="AT1261" s="227" t="s">
        <v>184</v>
      </c>
      <c r="AU1261" s="227" t="s">
        <v>86</v>
      </c>
      <c r="AY1261" s="21" t="s">
        <v>182</v>
      </c>
      <c r="BE1261" s="228">
        <f>IF(N1261="základní",J1261,0)</f>
        <v>0</v>
      </c>
      <c r="BF1261" s="228">
        <f>IF(N1261="snížená",J1261,0)</f>
        <v>0</v>
      </c>
      <c r="BG1261" s="228">
        <f>IF(N1261="zákl. přenesená",J1261,0)</f>
        <v>0</v>
      </c>
      <c r="BH1261" s="228">
        <f>IF(N1261="sníž. přenesená",J1261,0)</f>
        <v>0</v>
      </c>
      <c r="BI1261" s="228">
        <f>IF(N1261="nulová",J1261,0)</f>
        <v>0</v>
      </c>
      <c r="BJ1261" s="21" t="s">
        <v>83</v>
      </c>
      <c r="BK1261" s="228">
        <f>ROUND(I1261*H1261,2)</f>
        <v>0</v>
      </c>
      <c r="BL1261" s="21" t="s">
        <v>299</v>
      </c>
      <c r="BM1261" s="227" t="s">
        <v>1908</v>
      </c>
    </row>
    <row r="1262" s="13" customFormat="1">
      <c r="A1262" s="13"/>
      <c r="B1262" s="234"/>
      <c r="C1262" s="235"/>
      <c r="D1262" s="236" t="s">
        <v>193</v>
      </c>
      <c r="E1262" s="237" t="s">
        <v>19</v>
      </c>
      <c r="F1262" s="238" t="s">
        <v>1909</v>
      </c>
      <c r="G1262" s="235"/>
      <c r="H1262" s="239">
        <v>1.1879999999999999</v>
      </c>
      <c r="I1262" s="240"/>
      <c r="J1262" s="235"/>
      <c r="K1262" s="235"/>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193</v>
      </c>
      <c r="AU1262" s="245" t="s">
        <v>86</v>
      </c>
      <c r="AV1262" s="13" t="s">
        <v>86</v>
      </c>
      <c r="AW1262" s="13" t="s">
        <v>37</v>
      </c>
      <c r="AX1262" s="13" t="s">
        <v>83</v>
      </c>
      <c r="AY1262" s="245" t="s">
        <v>182</v>
      </c>
    </row>
    <row r="1263" s="2" customFormat="1" ht="24.15" customHeight="1">
      <c r="A1263" s="42"/>
      <c r="B1263" s="43"/>
      <c r="C1263" s="267" t="s">
        <v>1910</v>
      </c>
      <c r="D1263" s="267" t="s">
        <v>349</v>
      </c>
      <c r="E1263" s="268" t="s">
        <v>1911</v>
      </c>
      <c r="F1263" s="269" t="s">
        <v>1912</v>
      </c>
      <c r="G1263" s="270" t="s">
        <v>187</v>
      </c>
      <c r="H1263" s="271">
        <v>17.556999999999999</v>
      </c>
      <c r="I1263" s="272"/>
      <c r="J1263" s="273">
        <f>ROUND(I1263*H1263,2)</f>
        <v>0</v>
      </c>
      <c r="K1263" s="269" t="s">
        <v>19</v>
      </c>
      <c r="L1263" s="274"/>
      <c r="M1263" s="275" t="s">
        <v>19</v>
      </c>
      <c r="N1263" s="276" t="s">
        <v>47</v>
      </c>
      <c r="O1263" s="88"/>
      <c r="P1263" s="225">
        <f>O1263*H1263</f>
        <v>0</v>
      </c>
      <c r="Q1263" s="225">
        <v>0.0044000000000000003</v>
      </c>
      <c r="R1263" s="225">
        <f>Q1263*H1263</f>
        <v>0.077250799999999994</v>
      </c>
      <c r="S1263" s="225">
        <v>0</v>
      </c>
      <c r="T1263" s="226">
        <f>S1263*H1263</f>
        <v>0</v>
      </c>
      <c r="U1263" s="42"/>
      <c r="V1263" s="42"/>
      <c r="W1263" s="42"/>
      <c r="X1263" s="42"/>
      <c r="Y1263" s="42"/>
      <c r="Z1263" s="42"/>
      <c r="AA1263" s="42"/>
      <c r="AB1263" s="42"/>
      <c r="AC1263" s="42"/>
      <c r="AD1263" s="42"/>
      <c r="AE1263" s="42"/>
      <c r="AR1263" s="227" t="s">
        <v>398</v>
      </c>
      <c r="AT1263" s="227" t="s">
        <v>349</v>
      </c>
      <c r="AU1263" s="227" t="s">
        <v>86</v>
      </c>
      <c r="AY1263" s="21" t="s">
        <v>182</v>
      </c>
      <c r="BE1263" s="228">
        <f>IF(N1263="základní",J1263,0)</f>
        <v>0</v>
      </c>
      <c r="BF1263" s="228">
        <f>IF(N1263="snížená",J1263,0)</f>
        <v>0</v>
      </c>
      <c r="BG1263" s="228">
        <f>IF(N1263="zákl. přenesená",J1263,0)</f>
        <v>0</v>
      </c>
      <c r="BH1263" s="228">
        <f>IF(N1263="sníž. přenesená",J1263,0)</f>
        <v>0</v>
      </c>
      <c r="BI1263" s="228">
        <f>IF(N1263="nulová",J1263,0)</f>
        <v>0</v>
      </c>
      <c r="BJ1263" s="21" t="s">
        <v>83</v>
      </c>
      <c r="BK1263" s="228">
        <f>ROUND(I1263*H1263,2)</f>
        <v>0</v>
      </c>
      <c r="BL1263" s="21" t="s">
        <v>299</v>
      </c>
      <c r="BM1263" s="227" t="s">
        <v>1913</v>
      </c>
    </row>
    <row r="1264" s="13" customFormat="1">
      <c r="A1264" s="13"/>
      <c r="B1264" s="234"/>
      <c r="C1264" s="235"/>
      <c r="D1264" s="236" t="s">
        <v>193</v>
      </c>
      <c r="E1264" s="237" t="s">
        <v>19</v>
      </c>
      <c r="F1264" s="238" t="s">
        <v>1914</v>
      </c>
      <c r="G1264" s="235"/>
      <c r="H1264" s="239">
        <v>17.556999999999999</v>
      </c>
      <c r="I1264" s="240"/>
      <c r="J1264" s="235"/>
      <c r="K1264" s="235"/>
      <c r="L1264" s="241"/>
      <c r="M1264" s="242"/>
      <c r="N1264" s="243"/>
      <c r="O1264" s="243"/>
      <c r="P1264" s="243"/>
      <c r="Q1264" s="243"/>
      <c r="R1264" s="243"/>
      <c r="S1264" s="243"/>
      <c r="T1264" s="244"/>
      <c r="U1264" s="13"/>
      <c r="V1264" s="13"/>
      <c r="W1264" s="13"/>
      <c r="X1264" s="13"/>
      <c r="Y1264" s="13"/>
      <c r="Z1264" s="13"/>
      <c r="AA1264" s="13"/>
      <c r="AB1264" s="13"/>
      <c r="AC1264" s="13"/>
      <c r="AD1264" s="13"/>
      <c r="AE1264" s="13"/>
      <c r="AT1264" s="245" t="s">
        <v>193</v>
      </c>
      <c r="AU1264" s="245" t="s">
        <v>86</v>
      </c>
      <c r="AV1264" s="13" t="s">
        <v>86</v>
      </c>
      <c r="AW1264" s="13" t="s">
        <v>37</v>
      </c>
      <c r="AX1264" s="13" t="s">
        <v>83</v>
      </c>
      <c r="AY1264" s="245" t="s">
        <v>182</v>
      </c>
    </row>
    <row r="1265" s="2" customFormat="1" ht="24.15" customHeight="1">
      <c r="A1265" s="42"/>
      <c r="B1265" s="43"/>
      <c r="C1265" s="216" t="s">
        <v>1915</v>
      </c>
      <c r="D1265" s="216" t="s">
        <v>184</v>
      </c>
      <c r="E1265" s="217" t="s">
        <v>1916</v>
      </c>
      <c r="F1265" s="218" t="s">
        <v>1917</v>
      </c>
      <c r="G1265" s="219" t="s">
        <v>187</v>
      </c>
      <c r="H1265" s="220">
        <v>29.488</v>
      </c>
      <c r="I1265" s="221"/>
      <c r="J1265" s="222">
        <f>ROUND(I1265*H1265,2)</f>
        <v>0</v>
      </c>
      <c r="K1265" s="218" t="s">
        <v>188</v>
      </c>
      <c r="L1265" s="48"/>
      <c r="M1265" s="223" t="s">
        <v>19</v>
      </c>
      <c r="N1265" s="224" t="s">
        <v>47</v>
      </c>
      <c r="O1265" s="88"/>
      <c r="P1265" s="225">
        <f>O1265*H1265</f>
        <v>0</v>
      </c>
      <c r="Q1265" s="225">
        <v>0.00093999999999999997</v>
      </c>
      <c r="R1265" s="225">
        <f>Q1265*H1265</f>
        <v>0.027718719999999999</v>
      </c>
      <c r="S1265" s="225">
        <v>0</v>
      </c>
      <c r="T1265" s="226">
        <f>S1265*H1265</f>
        <v>0</v>
      </c>
      <c r="U1265" s="42"/>
      <c r="V1265" s="42"/>
      <c r="W1265" s="42"/>
      <c r="X1265" s="42"/>
      <c r="Y1265" s="42"/>
      <c r="Z1265" s="42"/>
      <c r="AA1265" s="42"/>
      <c r="AB1265" s="42"/>
      <c r="AC1265" s="42"/>
      <c r="AD1265" s="42"/>
      <c r="AE1265" s="42"/>
      <c r="AR1265" s="227" t="s">
        <v>299</v>
      </c>
      <c r="AT1265" s="227" t="s">
        <v>184</v>
      </c>
      <c r="AU1265" s="227" t="s">
        <v>86</v>
      </c>
      <c r="AY1265" s="21" t="s">
        <v>182</v>
      </c>
      <c r="BE1265" s="228">
        <f>IF(N1265="základní",J1265,0)</f>
        <v>0</v>
      </c>
      <c r="BF1265" s="228">
        <f>IF(N1265="snížená",J1265,0)</f>
        <v>0</v>
      </c>
      <c r="BG1265" s="228">
        <f>IF(N1265="zákl. přenesená",J1265,0)</f>
        <v>0</v>
      </c>
      <c r="BH1265" s="228">
        <f>IF(N1265="sníž. přenesená",J1265,0)</f>
        <v>0</v>
      </c>
      <c r="BI1265" s="228">
        <f>IF(N1265="nulová",J1265,0)</f>
        <v>0</v>
      </c>
      <c r="BJ1265" s="21" t="s">
        <v>83</v>
      </c>
      <c r="BK1265" s="228">
        <f>ROUND(I1265*H1265,2)</f>
        <v>0</v>
      </c>
      <c r="BL1265" s="21" t="s">
        <v>299</v>
      </c>
      <c r="BM1265" s="227" t="s">
        <v>1918</v>
      </c>
    </row>
    <row r="1266" s="2" customFormat="1">
      <c r="A1266" s="42"/>
      <c r="B1266" s="43"/>
      <c r="C1266" s="44"/>
      <c r="D1266" s="229" t="s">
        <v>191</v>
      </c>
      <c r="E1266" s="44"/>
      <c r="F1266" s="230" t="s">
        <v>1919</v>
      </c>
      <c r="G1266" s="44"/>
      <c r="H1266" s="44"/>
      <c r="I1266" s="231"/>
      <c r="J1266" s="44"/>
      <c r="K1266" s="44"/>
      <c r="L1266" s="48"/>
      <c r="M1266" s="232"/>
      <c r="N1266" s="233"/>
      <c r="O1266" s="88"/>
      <c r="P1266" s="88"/>
      <c r="Q1266" s="88"/>
      <c r="R1266" s="88"/>
      <c r="S1266" s="88"/>
      <c r="T1266" s="89"/>
      <c r="U1266" s="42"/>
      <c r="V1266" s="42"/>
      <c r="W1266" s="42"/>
      <c r="X1266" s="42"/>
      <c r="Y1266" s="42"/>
      <c r="Z1266" s="42"/>
      <c r="AA1266" s="42"/>
      <c r="AB1266" s="42"/>
      <c r="AC1266" s="42"/>
      <c r="AD1266" s="42"/>
      <c r="AE1266" s="42"/>
      <c r="AT1266" s="21" t="s">
        <v>191</v>
      </c>
      <c r="AU1266" s="21" t="s">
        <v>86</v>
      </c>
    </row>
    <row r="1267" s="13" customFormat="1">
      <c r="A1267" s="13"/>
      <c r="B1267" s="234"/>
      <c r="C1267" s="235"/>
      <c r="D1267" s="236" t="s">
        <v>193</v>
      </c>
      <c r="E1267" s="237" t="s">
        <v>19</v>
      </c>
      <c r="F1267" s="238" t="s">
        <v>1891</v>
      </c>
      <c r="G1267" s="235"/>
      <c r="H1267" s="239">
        <v>29.488</v>
      </c>
      <c r="I1267" s="240"/>
      <c r="J1267" s="235"/>
      <c r="K1267" s="235"/>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193</v>
      </c>
      <c r="AU1267" s="245" t="s">
        <v>86</v>
      </c>
      <c r="AV1267" s="13" t="s">
        <v>86</v>
      </c>
      <c r="AW1267" s="13" t="s">
        <v>37</v>
      </c>
      <c r="AX1267" s="13" t="s">
        <v>83</v>
      </c>
      <c r="AY1267" s="245" t="s">
        <v>182</v>
      </c>
    </row>
    <row r="1268" s="14" customFormat="1">
      <c r="A1268" s="14"/>
      <c r="B1268" s="246"/>
      <c r="C1268" s="247"/>
      <c r="D1268" s="236" t="s">
        <v>193</v>
      </c>
      <c r="E1268" s="248" t="s">
        <v>19</v>
      </c>
      <c r="F1268" s="249" t="s">
        <v>1892</v>
      </c>
      <c r="G1268" s="247"/>
      <c r="H1268" s="248" t="s">
        <v>19</v>
      </c>
      <c r="I1268" s="250"/>
      <c r="J1268" s="247"/>
      <c r="K1268" s="247"/>
      <c r="L1268" s="251"/>
      <c r="M1268" s="252"/>
      <c r="N1268" s="253"/>
      <c r="O1268" s="253"/>
      <c r="P1268" s="253"/>
      <c r="Q1268" s="253"/>
      <c r="R1268" s="253"/>
      <c r="S1268" s="253"/>
      <c r="T1268" s="254"/>
      <c r="U1268" s="14"/>
      <c r="V1268" s="14"/>
      <c r="W1268" s="14"/>
      <c r="X1268" s="14"/>
      <c r="Y1268" s="14"/>
      <c r="Z1268" s="14"/>
      <c r="AA1268" s="14"/>
      <c r="AB1268" s="14"/>
      <c r="AC1268" s="14"/>
      <c r="AD1268" s="14"/>
      <c r="AE1268" s="14"/>
      <c r="AT1268" s="255" t="s">
        <v>193</v>
      </c>
      <c r="AU1268" s="255" t="s">
        <v>86</v>
      </c>
      <c r="AV1268" s="14" t="s">
        <v>83</v>
      </c>
      <c r="AW1268" s="14" t="s">
        <v>37</v>
      </c>
      <c r="AX1268" s="14" t="s">
        <v>76</v>
      </c>
      <c r="AY1268" s="255" t="s">
        <v>182</v>
      </c>
    </row>
    <row r="1269" s="2" customFormat="1" ht="24.15" customHeight="1">
      <c r="A1269" s="42"/>
      <c r="B1269" s="43"/>
      <c r="C1269" s="216" t="s">
        <v>1920</v>
      </c>
      <c r="D1269" s="216" t="s">
        <v>184</v>
      </c>
      <c r="E1269" s="217" t="s">
        <v>1921</v>
      </c>
      <c r="F1269" s="218" t="s">
        <v>1922</v>
      </c>
      <c r="G1269" s="219" t="s">
        <v>187</v>
      </c>
      <c r="H1269" s="220">
        <v>26.184000000000001</v>
      </c>
      <c r="I1269" s="221"/>
      <c r="J1269" s="222">
        <f>ROUND(I1269*H1269,2)</f>
        <v>0</v>
      </c>
      <c r="K1269" s="218" t="s">
        <v>188</v>
      </c>
      <c r="L1269" s="48"/>
      <c r="M1269" s="223" t="s">
        <v>19</v>
      </c>
      <c r="N1269" s="224" t="s">
        <v>47</v>
      </c>
      <c r="O1269" s="88"/>
      <c r="P1269" s="225">
        <f>O1269*H1269</f>
        <v>0</v>
      </c>
      <c r="Q1269" s="225">
        <v>0.00076999999999999996</v>
      </c>
      <c r="R1269" s="225">
        <f>Q1269*H1269</f>
        <v>0.020161680000000001</v>
      </c>
      <c r="S1269" s="225">
        <v>0</v>
      </c>
      <c r="T1269" s="226">
        <f>S1269*H1269</f>
        <v>0</v>
      </c>
      <c r="U1269" s="42"/>
      <c r="V1269" s="42"/>
      <c r="W1269" s="42"/>
      <c r="X1269" s="42"/>
      <c r="Y1269" s="42"/>
      <c r="Z1269" s="42"/>
      <c r="AA1269" s="42"/>
      <c r="AB1269" s="42"/>
      <c r="AC1269" s="42"/>
      <c r="AD1269" s="42"/>
      <c r="AE1269" s="42"/>
      <c r="AR1269" s="227" t="s">
        <v>299</v>
      </c>
      <c r="AT1269" s="227" t="s">
        <v>184</v>
      </c>
      <c r="AU1269" s="227" t="s">
        <v>86</v>
      </c>
      <c r="AY1269" s="21" t="s">
        <v>182</v>
      </c>
      <c r="BE1269" s="228">
        <f>IF(N1269="základní",J1269,0)</f>
        <v>0</v>
      </c>
      <c r="BF1269" s="228">
        <f>IF(N1269="snížená",J1269,0)</f>
        <v>0</v>
      </c>
      <c r="BG1269" s="228">
        <f>IF(N1269="zákl. přenesená",J1269,0)</f>
        <v>0</v>
      </c>
      <c r="BH1269" s="228">
        <f>IF(N1269="sníž. přenesená",J1269,0)</f>
        <v>0</v>
      </c>
      <c r="BI1269" s="228">
        <f>IF(N1269="nulová",J1269,0)</f>
        <v>0</v>
      </c>
      <c r="BJ1269" s="21" t="s">
        <v>83</v>
      </c>
      <c r="BK1269" s="228">
        <f>ROUND(I1269*H1269,2)</f>
        <v>0</v>
      </c>
      <c r="BL1269" s="21" t="s">
        <v>299</v>
      </c>
      <c r="BM1269" s="227" t="s">
        <v>1923</v>
      </c>
    </row>
    <row r="1270" s="2" customFormat="1">
      <c r="A1270" s="42"/>
      <c r="B1270" s="43"/>
      <c r="C1270" s="44"/>
      <c r="D1270" s="229" t="s">
        <v>191</v>
      </c>
      <c r="E1270" s="44"/>
      <c r="F1270" s="230" t="s">
        <v>1924</v>
      </c>
      <c r="G1270" s="44"/>
      <c r="H1270" s="44"/>
      <c r="I1270" s="231"/>
      <c r="J1270" s="44"/>
      <c r="K1270" s="44"/>
      <c r="L1270" s="48"/>
      <c r="M1270" s="232"/>
      <c r="N1270" s="233"/>
      <c r="O1270" s="88"/>
      <c r="P1270" s="88"/>
      <c r="Q1270" s="88"/>
      <c r="R1270" s="88"/>
      <c r="S1270" s="88"/>
      <c r="T1270" s="89"/>
      <c r="U1270" s="42"/>
      <c r="V1270" s="42"/>
      <c r="W1270" s="42"/>
      <c r="X1270" s="42"/>
      <c r="Y1270" s="42"/>
      <c r="Z1270" s="42"/>
      <c r="AA1270" s="42"/>
      <c r="AB1270" s="42"/>
      <c r="AC1270" s="42"/>
      <c r="AD1270" s="42"/>
      <c r="AE1270" s="42"/>
      <c r="AT1270" s="21" t="s">
        <v>191</v>
      </c>
      <c r="AU1270" s="21" t="s">
        <v>86</v>
      </c>
    </row>
    <row r="1271" s="13" customFormat="1">
      <c r="A1271" s="13"/>
      <c r="B1271" s="234"/>
      <c r="C1271" s="235"/>
      <c r="D1271" s="236" t="s">
        <v>193</v>
      </c>
      <c r="E1271" s="237" t="s">
        <v>19</v>
      </c>
      <c r="F1271" s="238" t="s">
        <v>1925</v>
      </c>
      <c r="G1271" s="235"/>
      <c r="H1271" s="239">
        <v>26.184000000000001</v>
      </c>
      <c r="I1271" s="240"/>
      <c r="J1271" s="235"/>
      <c r="K1271" s="235"/>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193</v>
      </c>
      <c r="AU1271" s="245" t="s">
        <v>86</v>
      </c>
      <c r="AV1271" s="13" t="s">
        <v>86</v>
      </c>
      <c r="AW1271" s="13" t="s">
        <v>37</v>
      </c>
      <c r="AX1271" s="13" t="s">
        <v>83</v>
      </c>
      <c r="AY1271" s="245" t="s">
        <v>182</v>
      </c>
    </row>
    <row r="1272" s="14" customFormat="1">
      <c r="A1272" s="14"/>
      <c r="B1272" s="246"/>
      <c r="C1272" s="247"/>
      <c r="D1272" s="236" t="s">
        <v>193</v>
      </c>
      <c r="E1272" s="248" t="s">
        <v>19</v>
      </c>
      <c r="F1272" s="249" t="s">
        <v>1892</v>
      </c>
      <c r="G1272" s="247"/>
      <c r="H1272" s="248" t="s">
        <v>19</v>
      </c>
      <c r="I1272" s="250"/>
      <c r="J1272" s="247"/>
      <c r="K1272" s="247"/>
      <c r="L1272" s="251"/>
      <c r="M1272" s="252"/>
      <c r="N1272" s="253"/>
      <c r="O1272" s="253"/>
      <c r="P1272" s="253"/>
      <c r="Q1272" s="253"/>
      <c r="R1272" s="253"/>
      <c r="S1272" s="253"/>
      <c r="T1272" s="254"/>
      <c r="U1272" s="14"/>
      <c r="V1272" s="14"/>
      <c r="W1272" s="14"/>
      <c r="X1272" s="14"/>
      <c r="Y1272" s="14"/>
      <c r="Z1272" s="14"/>
      <c r="AA1272" s="14"/>
      <c r="AB1272" s="14"/>
      <c r="AC1272" s="14"/>
      <c r="AD1272" s="14"/>
      <c r="AE1272" s="14"/>
      <c r="AT1272" s="255" t="s">
        <v>193</v>
      </c>
      <c r="AU1272" s="255" t="s">
        <v>86</v>
      </c>
      <c r="AV1272" s="14" t="s">
        <v>83</v>
      </c>
      <c r="AW1272" s="14" t="s">
        <v>37</v>
      </c>
      <c r="AX1272" s="14" t="s">
        <v>76</v>
      </c>
      <c r="AY1272" s="255" t="s">
        <v>182</v>
      </c>
    </row>
    <row r="1273" s="2" customFormat="1" ht="33" customHeight="1">
      <c r="A1273" s="42"/>
      <c r="B1273" s="43"/>
      <c r="C1273" s="267" t="s">
        <v>1926</v>
      </c>
      <c r="D1273" s="267" t="s">
        <v>349</v>
      </c>
      <c r="E1273" s="268" t="s">
        <v>1927</v>
      </c>
      <c r="F1273" s="269" t="s">
        <v>1928</v>
      </c>
      <c r="G1273" s="270" t="s">
        <v>187</v>
      </c>
      <c r="H1273" s="271">
        <v>77.144999999999996</v>
      </c>
      <c r="I1273" s="272"/>
      <c r="J1273" s="273">
        <f>ROUND(I1273*H1273,2)</f>
        <v>0</v>
      </c>
      <c r="K1273" s="269" t="s">
        <v>19</v>
      </c>
      <c r="L1273" s="274"/>
      <c r="M1273" s="275" t="s">
        <v>19</v>
      </c>
      <c r="N1273" s="276" t="s">
        <v>47</v>
      </c>
      <c r="O1273" s="88"/>
      <c r="P1273" s="225">
        <f>O1273*H1273</f>
        <v>0</v>
      </c>
      <c r="Q1273" s="225">
        <v>0.0016800000000000001</v>
      </c>
      <c r="R1273" s="225">
        <f>Q1273*H1273</f>
        <v>0.12960359999999999</v>
      </c>
      <c r="S1273" s="225">
        <v>0</v>
      </c>
      <c r="T1273" s="226">
        <f>S1273*H1273</f>
        <v>0</v>
      </c>
      <c r="U1273" s="42"/>
      <c r="V1273" s="42"/>
      <c r="W1273" s="42"/>
      <c r="X1273" s="42"/>
      <c r="Y1273" s="42"/>
      <c r="Z1273" s="42"/>
      <c r="AA1273" s="42"/>
      <c r="AB1273" s="42"/>
      <c r="AC1273" s="42"/>
      <c r="AD1273" s="42"/>
      <c r="AE1273" s="42"/>
      <c r="AR1273" s="227" t="s">
        <v>398</v>
      </c>
      <c r="AT1273" s="227" t="s">
        <v>349</v>
      </c>
      <c r="AU1273" s="227" t="s">
        <v>86</v>
      </c>
      <c r="AY1273" s="21" t="s">
        <v>182</v>
      </c>
      <c r="BE1273" s="228">
        <f>IF(N1273="základní",J1273,0)</f>
        <v>0</v>
      </c>
      <c r="BF1273" s="228">
        <f>IF(N1273="snížená",J1273,0)</f>
        <v>0</v>
      </c>
      <c r="BG1273" s="228">
        <f>IF(N1273="zákl. přenesená",J1273,0)</f>
        <v>0</v>
      </c>
      <c r="BH1273" s="228">
        <f>IF(N1273="sníž. přenesená",J1273,0)</f>
        <v>0</v>
      </c>
      <c r="BI1273" s="228">
        <f>IF(N1273="nulová",J1273,0)</f>
        <v>0</v>
      </c>
      <c r="BJ1273" s="21" t="s">
        <v>83</v>
      </c>
      <c r="BK1273" s="228">
        <f>ROUND(I1273*H1273,2)</f>
        <v>0</v>
      </c>
      <c r="BL1273" s="21" t="s">
        <v>299</v>
      </c>
      <c r="BM1273" s="227" t="s">
        <v>1929</v>
      </c>
    </row>
    <row r="1274" s="13" customFormat="1">
      <c r="A1274" s="13"/>
      <c r="B1274" s="234"/>
      <c r="C1274" s="235"/>
      <c r="D1274" s="236" t="s">
        <v>193</v>
      </c>
      <c r="E1274" s="237" t="s">
        <v>19</v>
      </c>
      <c r="F1274" s="238" t="s">
        <v>1930</v>
      </c>
      <c r="G1274" s="235"/>
      <c r="H1274" s="239">
        <v>77.144999999999996</v>
      </c>
      <c r="I1274" s="240"/>
      <c r="J1274" s="235"/>
      <c r="K1274" s="235"/>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193</v>
      </c>
      <c r="AU1274" s="245" t="s">
        <v>86</v>
      </c>
      <c r="AV1274" s="13" t="s">
        <v>86</v>
      </c>
      <c r="AW1274" s="13" t="s">
        <v>37</v>
      </c>
      <c r="AX1274" s="13" t="s">
        <v>83</v>
      </c>
      <c r="AY1274" s="245" t="s">
        <v>182</v>
      </c>
    </row>
    <row r="1275" s="2" customFormat="1" ht="24.15" customHeight="1">
      <c r="A1275" s="42"/>
      <c r="B1275" s="43"/>
      <c r="C1275" s="216" t="s">
        <v>1931</v>
      </c>
      <c r="D1275" s="216" t="s">
        <v>184</v>
      </c>
      <c r="E1275" s="217" t="s">
        <v>1932</v>
      </c>
      <c r="F1275" s="218" t="s">
        <v>1933</v>
      </c>
      <c r="G1275" s="219" t="s">
        <v>598</v>
      </c>
      <c r="H1275" s="220">
        <v>4</v>
      </c>
      <c r="I1275" s="221"/>
      <c r="J1275" s="222">
        <f>ROUND(I1275*H1275,2)</f>
        <v>0</v>
      </c>
      <c r="K1275" s="218" t="s">
        <v>188</v>
      </c>
      <c r="L1275" s="48"/>
      <c r="M1275" s="223" t="s">
        <v>19</v>
      </c>
      <c r="N1275" s="224" t="s">
        <v>47</v>
      </c>
      <c r="O1275" s="88"/>
      <c r="P1275" s="225">
        <f>O1275*H1275</f>
        <v>0</v>
      </c>
      <c r="Q1275" s="225">
        <v>6.9999999999999994E-05</v>
      </c>
      <c r="R1275" s="225">
        <f>Q1275*H1275</f>
        <v>0.00027999999999999998</v>
      </c>
      <c r="S1275" s="225">
        <v>0</v>
      </c>
      <c r="T1275" s="226">
        <f>S1275*H1275</f>
        <v>0</v>
      </c>
      <c r="U1275" s="42"/>
      <c r="V1275" s="42"/>
      <c r="W1275" s="42"/>
      <c r="X1275" s="42"/>
      <c r="Y1275" s="42"/>
      <c r="Z1275" s="42"/>
      <c r="AA1275" s="42"/>
      <c r="AB1275" s="42"/>
      <c r="AC1275" s="42"/>
      <c r="AD1275" s="42"/>
      <c r="AE1275" s="42"/>
      <c r="AR1275" s="227" t="s">
        <v>299</v>
      </c>
      <c r="AT1275" s="227" t="s">
        <v>184</v>
      </c>
      <c r="AU1275" s="227" t="s">
        <v>86</v>
      </c>
      <c r="AY1275" s="21" t="s">
        <v>182</v>
      </c>
      <c r="BE1275" s="228">
        <f>IF(N1275="základní",J1275,0)</f>
        <v>0</v>
      </c>
      <c r="BF1275" s="228">
        <f>IF(N1275="snížená",J1275,0)</f>
        <v>0</v>
      </c>
      <c r="BG1275" s="228">
        <f>IF(N1275="zákl. přenesená",J1275,0)</f>
        <v>0</v>
      </c>
      <c r="BH1275" s="228">
        <f>IF(N1275="sníž. přenesená",J1275,0)</f>
        <v>0</v>
      </c>
      <c r="BI1275" s="228">
        <f>IF(N1275="nulová",J1275,0)</f>
        <v>0</v>
      </c>
      <c r="BJ1275" s="21" t="s">
        <v>83</v>
      </c>
      <c r="BK1275" s="228">
        <f>ROUND(I1275*H1275,2)</f>
        <v>0</v>
      </c>
      <c r="BL1275" s="21" t="s">
        <v>299</v>
      </c>
      <c r="BM1275" s="227" t="s">
        <v>1934</v>
      </c>
    </row>
    <row r="1276" s="2" customFormat="1">
      <c r="A1276" s="42"/>
      <c r="B1276" s="43"/>
      <c r="C1276" s="44"/>
      <c r="D1276" s="229" t="s">
        <v>191</v>
      </c>
      <c r="E1276" s="44"/>
      <c r="F1276" s="230" t="s">
        <v>1935</v>
      </c>
      <c r="G1276" s="44"/>
      <c r="H1276" s="44"/>
      <c r="I1276" s="231"/>
      <c r="J1276" s="44"/>
      <c r="K1276" s="44"/>
      <c r="L1276" s="48"/>
      <c r="M1276" s="232"/>
      <c r="N1276" s="233"/>
      <c r="O1276" s="88"/>
      <c r="P1276" s="88"/>
      <c r="Q1276" s="88"/>
      <c r="R1276" s="88"/>
      <c r="S1276" s="88"/>
      <c r="T1276" s="89"/>
      <c r="U1276" s="42"/>
      <c r="V1276" s="42"/>
      <c r="W1276" s="42"/>
      <c r="X1276" s="42"/>
      <c r="Y1276" s="42"/>
      <c r="Z1276" s="42"/>
      <c r="AA1276" s="42"/>
      <c r="AB1276" s="42"/>
      <c r="AC1276" s="42"/>
      <c r="AD1276" s="42"/>
      <c r="AE1276" s="42"/>
      <c r="AT1276" s="21" t="s">
        <v>191</v>
      </c>
      <c r="AU1276" s="21" t="s">
        <v>86</v>
      </c>
    </row>
    <row r="1277" s="13" customFormat="1">
      <c r="A1277" s="13"/>
      <c r="B1277" s="234"/>
      <c r="C1277" s="235"/>
      <c r="D1277" s="236" t="s">
        <v>193</v>
      </c>
      <c r="E1277" s="237" t="s">
        <v>19</v>
      </c>
      <c r="F1277" s="238" t="s">
        <v>1936</v>
      </c>
      <c r="G1277" s="235"/>
      <c r="H1277" s="239">
        <v>4</v>
      </c>
      <c r="I1277" s="240"/>
      <c r="J1277" s="235"/>
      <c r="K1277" s="235"/>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193</v>
      </c>
      <c r="AU1277" s="245" t="s">
        <v>86</v>
      </c>
      <c r="AV1277" s="13" t="s">
        <v>86</v>
      </c>
      <c r="AW1277" s="13" t="s">
        <v>37</v>
      </c>
      <c r="AX1277" s="13" t="s">
        <v>83</v>
      </c>
      <c r="AY1277" s="245" t="s">
        <v>182</v>
      </c>
    </row>
    <row r="1278" s="2" customFormat="1" ht="24.15" customHeight="1">
      <c r="A1278" s="42"/>
      <c r="B1278" s="43"/>
      <c r="C1278" s="216" t="s">
        <v>1937</v>
      </c>
      <c r="D1278" s="216" t="s">
        <v>184</v>
      </c>
      <c r="E1278" s="217" t="s">
        <v>1938</v>
      </c>
      <c r="F1278" s="218" t="s">
        <v>1939</v>
      </c>
      <c r="G1278" s="219" t="s">
        <v>598</v>
      </c>
      <c r="H1278" s="220">
        <v>4</v>
      </c>
      <c r="I1278" s="221"/>
      <c r="J1278" s="222">
        <f>ROUND(I1278*H1278,2)</f>
        <v>0</v>
      </c>
      <c r="K1278" s="218" t="s">
        <v>188</v>
      </c>
      <c r="L1278" s="48"/>
      <c r="M1278" s="223" t="s">
        <v>19</v>
      </c>
      <c r="N1278" s="224" t="s">
        <v>47</v>
      </c>
      <c r="O1278" s="88"/>
      <c r="P1278" s="225">
        <f>O1278*H1278</f>
        <v>0</v>
      </c>
      <c r="Q1278" s="225">
        <v>0</v>
      </c>
      <c r="R1278" s="225">
        <f>Q1278*H1278</f>
        <v>0</v>
      </c>
      <c r="S1278" s="225">
        <v>0</v>
      </c>
      <c r="T1278" s="226">
        <f>S1278*H1278</f>
        <v>0</v>
      </c>
      <c r="U1278" s="42"/>
      <c r="V1278" s="42"/>
      <c r="W1278" s="42"/>
      <c r="X1278" s="42"/>
      <c r="Y1278" s="42"/>
      <c r="Z1278" s="42"/>
      <c r="AA1278" s="42"/>
      <c r="AB1278" s="42"/>
      <c r="AC1278" s="42"/>
      <c r="AD1278" s="42"/>
      <c r="AE1278" s="42"/>
      <c r="AR1278" s="227" t="s">
        <v>299</v>
      </c>
      <c r="AT1278" s="227" t="s">
        <v>184</v>
      </c>
      <c r="AU1278" s="227" t="s">
        <v>86</v>
      </c>
      <c r="AY1278" s="21" t="s">
        <v>182</v>
      </c>
      <c r="BE1278" s="228">
        <f>IF(N1278="základní",J1278,0)</f>
        <v>0</v>
      </c>
      <c r="BF1278" s="228">
        <f>IF(N1278="snížená",J1278,0)</f>
        <v>0</v>
      </c>
      <c r="BG1278" s="228">
        <f>IF(N1278="zákl. přenesená",J1278,0)</f>
        <v>0</v>
      </c>
      <c r="BH1278" s="228">
        <f>IF(N1278="sníž. přenesená",J1278,0)</f>
        <v>0</v>
      </c>
      <c r="BI1278" s="228">
        <f>IF(N1278="nulová",J1278,0)</f>
        <v>0</v>
      </c>
      <c r="BJ1278" s="21" t="s">
        <v>83</v>
      </c>
      <c r="BK1278" s="228">
        <f>ROUND(I1278*H1278,2)</f>
        <v>0</v>
      </c>
      <c r="BL1278" s="21" t="s">
        <v>299</v>
      </c>
      <c r="BM1278" s="227" t="s">
        <v>1940</v>
      </c>
    </row>
    <row r="1279" s="2" customFormat="1">
      <c r="A1279" s="42"/>
      <c r="B1279" s="43"/>
      <c r="C1279" s="44"/>
      <c r="D1279" s="229" t="s">
        <v>191</v>
      </c>
      <c r="E1279" s="44"/>
      <c r="F1279" s="230" t="s">
        <v>1941</v>
      </c>
      <c r="G1279" s="44"/>
      <c r="H1279" s="44"/>
      <c r="I1279" s="231"/>
      <c r="J1279" s="44"/>
      <c r="K1279" s="44"/>
      <c r="L1279" s="48"/>
      <c r="M1279" s="232"/>
      <c r="N1279" s="233"/>
      <c r="O1279" s="88"/>
      <c r="P1279" s="88"/>
      <c r="Q1279" s="88"/>
      <c r="R1279" s="88"/>
      <c r="S1279" s="88"/>
      <c r="T1279" s="89"/>
      <c r="U1279" s="42"/>
      <c r="V1279" s="42"/>
      <c r="W1279" s="42"/>
      <c r="X1279" s="42"/>
      <c r="Y1279" s="42"/>
      <c r="Z1279" s="42"/>
      <c r="AA1279" s="42"/>
      <c r="AB1279" s="42"/>
      <c r="AC1279" s="42"/>
      <c r="AD1279" s="42"/>
      <c r="AE1279" s="42"/>
      <c r="AT1279" s="21" t="s">
        <v>191</v>
      </c>
      <c r="AU1279" s="21" t="s">
        <v>86</v>
      </c>
    </row>
    <row r="1280" s="13" customFormat="1">
      <c r="A1280" s="13"/>
      <c r="B1280" s="234"/>
      <c r="C1280" s="235"/>
      <c r="D1280" s="236" t="s">
        <v>193</v>
      </c>
      <c r="E1280" s="237" t="s">
        <v>19</v>
      </c>
      <c r="F1280" s="238" t="s">
        <v>1936</v>
      </c>
      <c r="G1280" s="235"/>
      <c r="H1280" s="239">
        <v>4</v>
      </c>
      <c r="I1280" s="240"/>
      <c r="J1280" s="235"/>
      <c r="K1280" s="235"/>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193</v>
      </c>
      <c r="AU1280" s="245" t="s">
        <v>86</v>
      </c>
      <c r="AV1280" s="13" t="s">
        <v>86</v>
      </c>
      <c r="AW1280" s="13" t="s">
        <v>37</v>
      </c>
      <c r="AX1280" s="13" t="s">
        <v>83</v>
      </c>
      <c r="AY1280" s="245" t="s">
        <v>182</v>
      </c>
    </row>
    <row r="1281" s="2" customFormat="1" ht="16.5" customHeight="1">
      <c r="A1281" s="42"/>
      <c r="B1281" s="43"/>
      <c r="C1281" s="267" t="s">
        <v>1942</v>
      </c>
      <c r="D1281" s="267" t="s">
        <v>349</v>
      </c>
      <c r="E1281" s="268" t="s">
        <v>1943</v>
      </c>
      <c r="F1281" s="269" t="s">
        <v>1944</v>
      </c>
      <c r="G1281" s="270" t="s">
        <v>598</v>
      </c>
      <c r="H1281" s="271">
        <v>4</v>
      </c>
      <c r="I1281" s="272"/>
      <c r="J1281" s="273">
        <f>ROUND(I1281*H1281,2)</f>
        <v>0</v>
      </c>
      <c r="K1281" s="269" t="s">
        <v>188</v>
      </c>
      <c r="L1281" s="274"/>
      <c r="M1281" s="275" t="s">
        <v>19</v>
      </c>
      <c r="N1281" s="276" t="s">
        <v>47</v>
      </c>
      <c r="O1281" s="88"/>
      <c r="P1281" s="225">
        <f>O1281*H1281</f>
        <v>0</v>
      </c>
      <c r="Q1281" s="225">
        <v>0.00089999999999999998</v>
      </c>
      <c r="R1281" s="225">
        <f>Q1281*H1281</f>
        <v>0.0035999999999999999</v>
      </c>
      <c r="S1281" s="225">
        <v>0</v>
      </c>
      <c r="T1281" s="226">
        <f>S1281*H1281</f>
        <v>0</v>
      </c>
      <c r="U1281" s="42"/>
      <c r="V1281" s="42"/>
      <c r="W1281" s="42"/>
      <c r="X1281" s="42"/>
      <c r="Y1281" s="42"/>
      <c r="Z1281" s="42"/>
      <c r="AA1281" s="42"/>
      <c r="AB1281" s="42"/>
      <c r="AC1281" s="42"/>
      <c r="AD1281" s="42"/>
      <c r="AE1281" s="42"/>
      <c r="AR1281" s="227" t="s">
        <v>398</v>
      </c>
      <c r="AT1281" s="227" t="s">
        <v>349</v>
      </c>
      <c r="AU1281" s="227" t="s">
        <v>86</v>
      </c>
      <c r="AY1281" s="21" t="s">
        <v>182</v>
      </c>
      <c r="BE1281" s="228">
        <f>IF(N1281="základní",J1281,0)</f>
        <v>0</v>
      </c>
      <c r="BF1281" s="228">
        <f>IF(N1281="snížená",J1281,0)</f>
        <v>0</v>
      </c>
      <c r="BG1281" s="228">
        <f>IF(N1281="zákl. přenesená",J1281,0)</f>
        <v>0</v>
      </c>
      <c r="BH1281" s="228">
        <f>IF(N1281="sníž. přenesená",J1281,0)</f>
        <v>0</v>
      </c>
      <c r="BI1281" s="228">
        <f>IF(N1281="nulová",J1281,0)</f>
        <v>0</v>
      </c>
      <c r="BJ1281" s="21" t="s">
        <v>83</v>
      </c>
      <c r="BK1281" s="228">
        <f>ROUND(I1281*H1281,2)</f>
        <v>0</v>
      </c>
      <c r="BL1281" s="21" t="s">
        <v>299</v>
      </c>
      <c r="BM1281" s="227" t="s">
        <v>1945</v>
      </c>
    </row>
    <row r="1282" s="2" customFormat="1" ht="16.5" customHeight="1">
      <c r="A1282" s="42"/>
      <c r="B1282" s="43"/>
      <c r="C1282" s="267" t="s">
        <v>1946</v>
      </c>
      <c r="D1282" s="267" t="s">
        <v>349</v>
      </c>
      <c r="E1282" s="268" t="s">
        <v>1947</v>
      </c>
      <c r="F1282" s="269" t="s">
        <v>1948</v>
      </c>
      <c r="G1282" s="270" t="s">
        <v>598</v>
      </c>
      <c r="H1282" s="271">
        <v>4</v>
      </c>
      <c r="I1282" s="272"/>
      <c r="J1282" s="273">
        <f>ROUND(I1282*H1282,2)</f>
        <v>0</v>
      </c>
      <c r="K1282" s="269" t="s">
        <v>188</v>
      </c>
      <c r="L1282" s="274"/>
      <c r="M1282" s="275" t="s">
        <v>19</v>
      </c>
      <c r="N1282" s="276" t="s">
        <v>47</v>
      </c>
      <c r="O1282" s="88"/>
      <c r="P1282" s="225">
        <f>O1282*H1282</f>
        <v>0</v>
      </c>
      <c r="Q1282" s="225">
        <v>0.00032000000000000003</v>
      </c>
      <c r="R1282" s="225">
        <f>Q1282*H1282</f>
        <v>0.0012800000000000001</v>
      </c>
      <c r="S1282" s="225">
        <v>0</v>
      </c>
      <c r="T1282" s="226">
        <f>S1282*H1282</f>
        <v>0</v>
      </c>
      <c r="U1282" s="42"/>
      <c r="V1282" s="42"/>
      <c r="W1282" s="42"/>
      <c r="X1282" s="42"/>
      <c r="Y1282" s="42"/>
      <c r="Z1282" s="42"/>
      <c r="AA1282" s="42"/>
      <c r="AB1282" s="42"/>
      <c r="AC1282" s="42"/>
      <c r="AD1282" s="42"/>
      <c r="AE1282" s="42"/>
      <c r="AR1282" s="227" t="s">
        <v>398</v>
      </c>
      <c r="AT1282" s="227" t="s">
        <v>349</v>
      </c>
      <c r="AU1282" s="227" t="s">
        <v>86</v>
      </c>
      <c r="AY1282" s="21" t="s">
        <v>182</v>
      </c>
      <c r="BE1282" s="228">
        <f>IF(N1282="základní",J1282,0)</f>
        <v>0</v>
      </c>
      <c r="BF1282" s="228">
        <f>IF(N1282="snížená",J1282,0)</f>
        <v>0</v>
      </c>
      <c r="BG1282" s="228">
        <f>IF(N1282="zákl. přenesená",J1282,0)</f>
        <v>0</v>
      </c>
      <c r="BH1282" s="228">
        <f>IF(N1282="sníž. přenesená",J1282,0)</f>
        <v>0</v>
      </c>
      <c r="BI1282" s="228">
        <f>IF(N1282="nulová",J1282,0)</f>
        <v>0</v>
      </c>
      <c r="BJ1282" s="21" t="s">
        <v>83</v>
      </c>
      <c r="BK1282" s="228">
        <f>ROUND(I1282*H1282,2)</f>
        <v>0</v>
      </c>
      <c r="BL1282" s="21" t="s">
        <v>299</v>
      </c>
      <c r="BM1282" s="227" t="s">
        <v>1949</v>
      </c>
    </row>
    <row r="1283" s="2" customFormat="1" ht="24.15" customHeight="1">
      <c r="A1283" s="42"/>
      <c r="B1283" s="43"/>
      <c r="C1283" s="267" t="s">
        <v>1950</v>
      </c>
      <c r="D1283" s="267" t="s">
        <v>349</v>
      </c>
      <c r="E1283" s="268" t="s">
        <v>1951</v>
      </c>
      <c r="F1283" s="269" t="s">
        <v>1952</v>
      </c>
      <c r="G1283" s="270" t="s">
        <v>598</v>
      </c>
      <c r="H1283" s="271">
        <v>4</v>
      </c>
      <c r="I1283" s="272"/>
      <c r="J1283" s="273">
        <f>ROUND(I1283*H1283,2)</f>
        <v>0</v>
      </c>
      <c r="K1283" s="269" t="s">
        <v>19</v>
      </c>
      <c r="L1283" s="274"/>
      <c r="M1283" s="275" t="s">
        <v>19</v>
      </c>
      <c r="N1283" s="276" t="s">
        <v>47</v>
      </c>
      <c r="O1283" s="88"/>
      <c r="P1283" s="225">
        <f>O1283*H1283</f>
        <v>0</v>
      </c>
      <c r="Q1283" s="225">
        <v>0.00095</v>
      </c>
      <c r="R1283" s="225">
        <f>Q1283*H1283</f>
        <v>0.0038</v>
      </c>
      <c r="S1283" s="225">
        <v>0</v>
      </c>
      <c r="T1283" s="226">
        <f>S1283*H1283</f>
        <v>0</v>
      </c>
      <c r="U1283" s="42"/>
      <c r="V1283" s="42"/>
      <c r="W1283" s="42"/>
      <c r="X1283" s="42"/>
      <c r="Y1283" s="42"/>
      <c r="Z1283" s="42"/>
      <c r="AA1283" s="42"/>
      <c r="AB1283" s="42"/>
      <c r="AC1283" s="42"/>
      <c r="AD1283" s="42"/>
      <c r="AE1283" s="42"/>
      <c r="AR1283" s="227" t="s">
        <v>398</v>
      </c>
      <c r="AT1283" s="227" t="s">
        <v>349</v>
      </c>
      <c r="AU1283" s="227" t="s">
        <v>86</v>
      </c>
      <c r="AY1283" s="21" t="s">
        <v>182</v>
      </c>
      <c r="BE1283" s="228">
        <f>IF(N1283="základní",J1283,0)</f>
        <v>0</v>
      </c>
      <c r="BF1283" s="228">
        <f>IF(N1283="snížená",J1283,0)</f>
        <v>0</v>
      </c>
      <c r="BG1283" s="228">
        <f>IF(N1283="zákl. přenesená",J1283,0)</f>
        <v>0</v>
      </c>
      <c r="BH1283" s="228">
        <f>IF(N1283="sníž. přenesená",J1283,0)</f>
        <v>0</v>
      </c>
      <c r="BI1283" s="228">
        <f>IF(N1283="nulová",J1283,0)</f>
        <v>0</v>
      </c>
      <c r="BJ1283" s="21" t="s">
        <v>83</v>
      </c>
      <c r="BK1283" s="228">
        <f>ROUND(I1283*H1283,2)</f>
        <v>0</v>
      </c>
      <c r="BL1283" s="21" t="s">
        <v>299</v>
      </c>
      <c r="BM1283" s="227" t="s">
        <v>1953</v>
      </c>
    </row>
    <row r="1284" s="2" customFormat="1" ht="24.15" customHeight="1">
      <c r="A1284" s="42"/>
      <c r="B1284" s="43"/>
      <c r="C1284" s="216" t="s">
        <v>1954</v>
      </c>
      <c r="D1284" s="216" t="s">
        <v>184</v>
      </c>
      <c r="E1284" s="217" t="s">
        <v>1955</v>
      </c>
      <c r="F1284" s="218" t="s">
        <v>1956</v>
      </c>
      <c r="G1284" s="219" t="s">
        <v>610</v>
      </c>
      <c r="H1284" s="220">
        <v>6.5620000000000003</v>
      </c>
      <c r="I1284" s="221"/>
      <c r="J1284" s="222">
        <f>ROUND(I1284*H1284,2)</f>
        <v>0</v>
      </c>
      <c r="K1284" s="218" t="s">
        <v>188</v>
      </c>
      <c r="L1284" s="48"/>
      <c r="M1284" s="223" t="s">
        <v>19</v>
      </c>
      <c r="N1284" s="224" t="s">
        <v>47</v>
      </c>
      <c r="O1284" s="88"/>
      <c r="P1284" s="225">
        <f>O1284*H1284</f>
        <v>0</v>
      </c>
      <c r="Q1284" s="225">
        <v>0</v>
      </c>
      <c r="R1284" s="225">
        <f>Q1284*H1284</f>
        <v>0</v>
      </c>
      <c r="S1284" s="225">
        <v>0</v>
      </c>
      <c r="T1284" s="226">
        <f>S1284*H1284</f>
        <v>0</v>
      </c>
      <c r="U1284" s="42"/>
      <c r="V1284" s="42"/>
      <c r="W1284" s="42"/>
      <c r="X1284" s="42"/>
      <c r="Y1284" s="42"/>
      <c r="Z1284" s="42"/>
      <c r="AA1284" s="42"/>
      <c r="AB1284" s="42"/>
      <c r="AC1284" s="42"/>
      <c r="AD1284" s="42"/>
      <c r="AE1284" s="42"/>
      <c r="AR1284" s="227" t="s">
        <v>299</v>
      </c>
      <c r="AT1284" s="227" t="s">
        <v>184</v>
      </c>
      <c r="AU1284" s="227" t="s">
        <v>86</v>
      </c>
      <c r="AY1284" s="21" t="s">
        <v>182</v>
      </c>
      <c r="BE1284" s="228">
        <f>IF(N1284="základní",J1284,0)</f>
        <v>0</v>
      </c>
      <c r="BF1284" s="228">
        <f>IF(N1284="snížená",J1284,0)</f>
        <v>0</v>
      </c>
      <c r="BG1284" s="228">
        <f>IF(N1284="zákl. přenesená",J1284,0)</f>
        <v>0</v>
      </c>
      <c r="BH1284" s="228">
        <f>IF(N1284="sníž. přenesená",J1284,0)</f>
        <v>0</v>
      </c>
      <c r="BI1284" s="228">
        <f>IF(N1284="nulová",J1284,0)</f>
        <v>0</v>
      </c>
      <c r="BJ1284" s="21" t="s">
        <v>83</v>
      </c>
      <c r="BK1284" s="228">
        <f>ROUND(I1284*H1284,2)</f>
        <v>0</v>
      </c>
      <c r="BL1284" s="21" t="s">
        <v>299</v>
      </c>
      <c r="BM1284" s="227" t="s">
        <v>1957</v>
      </c>
    </row>
    <row r="1285" s="2" customFormat="1">
      <c r="A1285" s="42"/>
      <c r="B1285" s="43"/>
      <c r="C1285" s="44"/>
      <c r="D1285" s="229" t="s">
        <v>191</v>
      </c>
      <c r="E1285" s="44"/>
      <c r="F1285" s="230" t="s">
        <v>1958</v>
      </c>
      <c r="G1285" s="44"/>
      <c r="H1285" s="44"/>
      <c r="I1285" s="231"/>
      <c r="J1285" s="44"/>
      <c r="K1285" s="44"/>
      <c r="L1285" s="48"/>
      <c r="M1285" s="232"/>
      <c r="N1285" s="233"/>
      <c r="O1285" s="88"/>
      <c r="P1285" s="88"/>
      <c r="Q1285" s="88"/>
      <c r="R1285" s="88"/>
      <c r="S1285" s="88"/>
      <c r="T1285" s="89"/>
      <c r="U1285" s="42"/>
      <c r="V1285" s="42"/>
      <c r="W1285" s="42"/>
      <c r="X1285" s="42"/>
      <c r="Y1285" s="42"/>
      <c r="Z1285" s="42"/>
      <c r="AA1285" s="42"/>
      <c r="AB1285" s="42"/>
      <c r="AC1285" s="42"/>
      <c r="AD1285" s="42"/>
      <c r="AE1285" s="42"/>
      <c r="AT1285" s="21" t="s">
        <v>191</v>
      </c>
      <c r="AU1285" s="21" t="s">
        <v>86</v>
      </c>
    </row>
    <row r="1286" s="12" customFormat="1" ht="22.8" customHeight="1">
      <c r="A1286" s="12"/>
      <c r="B1286" s="200"/>
      <c r="C1286" s="201"/>
      <c r="D1286" s="202" t="s">
        <v>75</v>
      </c>
      <c r="E1286" s="214" t="s">
        <v>1959</v>
      </c>
      <c r="F1286" s="214" t="s">
        <v>1960</v>
      </c>
      <c r="G1286" s="201"/>
      <c r="H1286" s="201"/>
      <c r="I1286" s="204"/>
      <c r="J1286" s="215">
        <f>BK1286</f>
        <v>0</v>
      </c>
      <c r="K1286" s="201"/>
      <c r="L1286" s="206"/>
      <c r="M1286" s="207"/>
      <c r="N1286" s="208"/>
      <c r="O1286" s="208"/>
      <c r="P1286" s="209">
        <f>SUM(P1287:P1350)</f>
        <v>0</v>
      </c>
      <c r="Q1286" s="208"/>
      <c r="R1286" s="209">
        <f>SUM(R1287:R1350)</f>
        <v>2.4131338599999999</v>
      </c>
      <c r="S1286" s="208"/>
      <c r="T1286" s="210">
        <f>SUM(T1287:T1350)</f>
        <v>0</v>
      </c>
      <c r="U1286" s="12"/>
      <c r="V1286" s="12"/>
      <c r="W1286" s="12"/>
      <c r="X1286" s="12"/>
      <c r="Y1286" s="12"/>
      <c r="Z1286" s="12"/>
      <c r="AA1286" s="12"/>
      <c r="AB1286" s="12"/>
      <c r="AC1286" s="12"/>
      <c r="AD1286" s="12"/>
      <c r="AE1286" s="12"/>
      <c r="AR1286" s="211" t="s">
        <v>86</v>
      </c>
      <c r="AT1286" s="212" t="s">
        <v>75</v>
      </c>
      <c r="AU1286" s="212" t="s">
        <v>83</v>
      </c>
      <c r="AY1286" s="211" t="s">
        <v>182</v>
      </c>
      <c r="BK1286" s="213">
        <f>SUM(BK1287:BK1350)</f>
        <v>0</v>
      </c>
    </row>
    <row r="1287" s="2" customFormat="1" ht="24.15" customHeight="1">
      <c r="A1287" s="42"/>
      <c r="B1287" s="43"/>
      <c r="C1287" s="216" t="s">
        <v>1961</v>
      </c>
      <c r="D1287" s="216" t="s">
        <v>184</v>
      </c>
      <c r="E1287" s="217" t="s">
        <v>1962</v>
      </c>
      <c r="F1287" s="218" t="s">
        <v>1963</v>
      </c>
      <c r="G1287" s="219" t="s">
        <v>187</v>
      </c>
      <c r="H1287" s="220">
        <v>96.971999999999994</v>
      </c>
      <c r="I1287" s="221"/>
      <c r="J1287" s="222">
        <f>ROUND(I1287*H1287,2)</f>
        <v>0</v>
      </c>
      <c r="K1287" s="218" t="s">
        <v>188</v>
      </c>
      <c r="L1287" s="48"/>
      <c r="M1287" s="223" t="s">
        <v>19</v>
      </c>
      <c r="N1287" s="224" t="s">
        <v>47</v>
      </c>
      <c r="O1287" s="88"/>
      <c r="P1287" s="225">
        <f>O1287*H1287</f>
        <v>0</v>
      </c>
      <c r="Q1287" s="225">
        <v>0.0060000000000000001</v>
      </c>
      <c r="R1287" s="225">
        <f>Q1287*H1287</f>
        <v>0.58183200000000002</v>
      </c>
      <c r="S1287" s="225">
        <v>0</v>
      </c>
      <c r="T1287" s="226">
        <f>S1287*H1287</f>
        <v>0</v>
      </c>
      <c r="U1287" s="42"/>
      <c r="V1287" s="42"/>
      <c r="W1287" s="42"/>
      <c r="X1287" s="42"/>
      <c r="Y1287" s="42"/>
      <c r="Z1287" s="42"/>
      <c r="AA1287" s="42"/>
      <c r="AB1287" s="42"/>
      <c r="AC1287" s="42"/>
      <c r="AD1287" s="42"/>
      <c r="AE1287" s="42"/>
      <c r="AR1287" s="227" t="s">
        <v>299</v>
      </c>
      <c r="AT1287" s="227" t="s">
        <v>184</v>
      </c>
      <c r="AU1287" s="227" t="s">
        <v>86</v>
      </c>
      <c r="AY1287" s="21" t="s">
        <v>182</v>
      </c>
      <c r="BE1287" s="228">
        <f>IF(N1287="základní",J1287,0)</f>
        <v>0</v>
      </c>
      <c r="BF1287" s="228">
        <f>IF(N1287="snížená",J1287,0)</f>
        <v>0</v>
      </c>
      <c r="BG1287" s="228">
        <f>IF(N1287="zákl. přenesená",J1287,0)</f>
        <v>0</v>
      </c>
      <c r="BH1287" s="228">
        <f>IF(N1287="sníž. přenesená",J1287,0)</f>
        <v>0</v>
      </c>
      <c r="BI1287" s="228">
        <f>IF(N1287="nulová",J1287,0)</f>
        <v>0</v>
      </c>
      <c r="BJ1287" s="21" t="s">
        <v>83</v>
      </c>
      <c r="BK1287" s="228">
        <f>ROUND(I1287*H1287,2)</f>
        <v>0</v>
      </c>
      <c r="BL1287" s="21" t="s">
        <v>299</v>
      </c>
      <c r="BM1287" s="227" t="s">
        <v>1964</v>
      </c>
    </row>
    <row r="1288" s="2" customFormat="1">
      <c r="A1288" s="42"/>
      <c r="B1288" s="43"/>
      <c r="C1288" s="44"/>
      <c r="D1288" s="229" t="s">
        <v>191</v>
      </c>
      <c r="E1288" s="44"/>
      <c r="F1288" s="230" t="s">
        <v>1965</v>
      </c>
      <c r="G1288" s="44"/>
      <c r="H1288" s="44"/>
      <c r="I1288" s="231"/>
      <c r="J1288" s="44"/>
      <c r="K1288" s="44"/>
      <c r="L1288" s="48"/>
      <c r="M1288" s="232"/>
      <c r="N1288" s="233"/>
      <c r="O1288" s="88"/>
      <c r="P1288" s="88"/>
      <c r="Q1288" s="88"/>
      <c r="R1288" s="88"/>
      <c r="S1288" s="88"/>
      <c r="T1288" s="89"/>
      <c r="U1288" s="42"/>
      <c r="V1288" s="42"/>
      <c r="W1288" s="42"/>
      <c r="X1288" s="42"/>
      <c r="Y1288" s="42"/>
      <c r="Z1288" s="42"/>
      <c r="AA1288" s="42"/>
      <c r="AB1288" s="42"/>
      <c r="AC1288" s="42"/>
      <c r="AD1288" s="42"/>
      <c r="AE1288" s="42"/>
      <c r="AT1288" s="21" t="s">
        <v>191</v>
      </c>
      <c r="AU1288" s="21" t="s">
        <v>86</v>
      </c>
    </row>
    <row r="1289" s="13" customFormat="1">
      <c r="A1289" s="13"/>
      <c r="B1289" s="234"/>
      <c r="C1289" s="235"/>
      <c r="D1289" s="236" t="s">
        <v>193</v>
      </c>
      <c r="E1289" s="237" t="s">
        <v>19</v>
      </c>
      <c r="F1289" s="238" t="s">
        <v>1966</v>
      </c>
      <c r="G1289" s="235"/>
      <c r="H1289" s="239">
        <v>18.146999999999998</v>
      </c>
      <c r="I1289" s="240"/>
      <c r="J1289" s="235"/>
      <c r="K1289" s="235"/>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193</v>
      </c>
      <c r="AU1289" s="245" t="s">
        <v>86</v>
      </c>
      <c r="AV1289" s="13" t="s">
        <v>86</v>
      </c>
      <c r="AW1289" s="13" t="s">
        <v>37</v>
      </c>
      <c r="AX1289" s="13" t="s">
        <v>76</v>
      </c>
      <c r="AY1289" s="245" t="s">
        <v>182</v>
      </c>
    </row>
    <row r="1290" s="13" customFormat="1">
      <c r="A1290" s="13"/>
      <c r="B1290" s="234"/>
      <c r="C1290" s="235"/>
      <c r="D1290" s="236" t="s">
        <v>193</v>
      </c>
      <c r="E1290" s="237" t="s">
        <v>19</v>
      </c>
      <c r="F1290" s="238" t="s">
        <v>1967</v>
      </c>
      <c r="G1290" s="235"/>
      <c r="H1290" s="239">
        <v>66.411000000000001</v>
      </c>
      <c r="I1290" s="240"/>
      <c r="J1290" s="235"/>
      <c r="K1290" s="235"/>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193</v>
      </c>
      <c r="AU1290" s="245" t="s">
        <v>86</v>
      </c>
      <c r="AV1290" s="13" t="s">
        <v>86</v>
      </c>
      <c r="AW1290" s="13" t="s">
        <v>37</v>
      </c>
      <c r="AX1290" s="13" t="s">
        <v>76</v>
      </c>
      <c r="AY1290" s="245" t="s">
        <v>182</v>
      </c>
    </row>
    <row r="1291" s="13" customFormat="1">
      <c r="A1291" s="13"/>
      <c r="B1291" s="234"/>
      <c r="C1291" s="235"/>
      <c r="D1291" s="236" t="s">
        <v>193</v>
      </c>
      <c r="E1291" s="237" t="s">
        <v>19</v>
      </c>
      <c r="F1291" s="238" t="s">
        <v>1968</v>
      </c>
      <c r="G1291" s="235"/>
      <c r="H1291" s="239">
        <v>11.07</v>
      </c>
      <c r="I1291" s="240"/>
      <c r="J1291" s="235"/>
      <c r="K1291" s="235"/>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193</v>
      </c>
      <c r="AU1291" s="245" t="s">
        <v>86</v>
      </c>
      <c r="AV1291" s="13" t="s">
        <v>86</v>
      </c>
      <c r="AW1291" s="13" t="s">
        <v>37</v>
      </c>
      <c r="AX1291" s="13" t="s">
        <v>76</v>
      </c>
      <c r="AY1291" s="245" t="s">
        <v>182</v>
      </c>
    </row>
    <row r="1292" s="14" customFormat="1">
      <c r="A1292" s="14"/>
      <c r="B1292" s="246"/>
      <c r="C1292" s="247"/>
      <c r="D1292" s="236" t="s">
        <v>193</v>
      </c>
      <c r="E1292" s="248" t="s">
        <v>19</v>
      </c>
      <c r="F1292" s="249" t="s">
        <v>225</v>
      </c>
      <c r="G1292" s="247"/>
      <c r="H1292" s="248" t="s">
        <v>19</v>
      </c>
      <c r="I1292" s="250"/>
      <c r="J1292" s="247"/>
      <c r="K1292" s="247"/>
      <c r="L1292" s="251"/>
      <c r="M1292" s="252"/>
      <c r="N1292" s="253"/>
      <c r="O1292" s="253"/>
      <c r="P1292" s="253"/>
      <c r="Q1292" s="253"/>
      <c r="R1292" s="253"/>
      <c r="S1292" s="253"/>
      <c r="T1292" s="254"/>
      <c r="U1292" s="14"/>
      <c r="V1292" s="14"/>
      <c r="W1292" s="14"/>
      <c r="X1292" s="14"/>
      <c r="Y1292" s="14"/>
      <c r="Z1292" s="14"/>
      <c r="AA1292" s="14"/>
      <c r="AB1292" s="14"/>
      <c r="AC1292" s="14"/>
      <c r="AD1292" s="14"/>
      <c r="AE1292" s="14"/>
      <c r="AT1292" s="255" t="s">
        <v>193</v>
      </c>
      <c r="AU1292" s="255" t="s">
        <v>86</v>
      </c>
      <c r="AV1292" s="14" t="s">
        <v>83</v>
      </c>
      <c r="AW1292" s="14" t="s">
        <v>37</v>
      </c>
      <c r="AX1292" s="14" t="s">
        <v>76</v>
      </c>
      <c r="AY1292" s="255" t="s">
        <v>182</v>
      </c>
    </row>
    <row r="1293" s="13" customFormat="1">
      <c r="A1293" s="13"/>
      <c r="B1293" s="234"/>
      <c r="C1293" s="235"/>
      <c r="D1293" s="236" t="s">
        <v>193</v>
      </c>
      <c r="E1293" s="237" t="s">
        <v>19</v>
      </c>
      <c r="F1293" s="238" t="s">
        <v>1969</v>
      </c>
      <c r="G1293" s="235"/>
      <c r="H1293" s="239">
        <v>1.3440000000000001</v>
      </c>
      <c r="I1293" s="240"/>
      <c r="J1293" s="235"/>
      <c r="K1293" s="235"/>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193</v>
      </c>
      <c r="AU1293" s="245" t="s">
        <v>86</v>
      </c>
      <c r="AV1293" s="13" t="s">
        <v>86</v>
      </c>
      <c r="AW1293" s="13" t="s">
        <v>37</v>
      </c>
      <c r="AX1293" s="13" t="s">
        <v>76</v>
      </c>
      <c r="AY1293" s="245" t="s">
        <v>182</v>
      </c>
    </row>
    <row r="1294" s="15" customFormat="1">
      <c r="A1294" s="15"/>
      <c r="B1294" s="256"/>
      <c r="C1294" s="257"/>
      <c r="D1294" s="236" t="s">
        <v>193</v>
      </c>
      <c r="E1294" s="258" t="s">
        <v>19</v>
      </c>
      <c r="F1294" s="259" t="s">
        <v>202</v>
      </c>
      <c r="G1294" s="257"/>
      <c r="H1294" s="260">
        <v>96.971999999999994</v>
      </c>
      <c r="I1294" s="261"/>
      <c r="J1294" s="257"/>
      <c r="K1294" s="257"/>
      <c r="L1294" s="262"/>
      <c r="M1294" s="263"/>
      <c r="N1294" s="264"/>
      <c r="O1294" s="264"/>
      <c r="P1294" s="264"/>
      <c r="Q1294" s="264"/>
      <c r="R1294" s="264"/>
      <c r="S1294" s="264"/>
      <c r="T1294" s="265"/>
      <c r="U1294" s="15"/>
      <c r="V1294" s="15"/>
      <c r="W1294" s="15"/>
      <c r="X1294" s="15"/>
      <c r="Y1294" s="15"/>
      <c r="Z1294" s="15"/>
      <c r="AA1294" s="15"/>
      <c r="AB1294" s="15"/>
      <c r="AC1294" s="15"/>
      <c r="AD1294" s="15"/>
      <c r="AE1294" s="15"/>
      <c r="AT1294" s="266" t="s">
        <v>193</v>
      </c>
      <c r="AU1294" s="266" t="s">
        <v>86</v>
      </c>
      <c r="AV1294" s="15" t="s">
        <v>189</v>
      </c>
      <c r="AW1294" s="15" t="s">
        <v>37</v>
      </c>
      <c r="AX1294" s="15" t="s">
        <v>83</v>
      </c>
      <c r="AY1294" s="266" t="s">
        <v>182</v>
      </c>
    </row>
    <row r="1295" s="2" customFormat="1" ht="16.5" customHeight="1">
      <c r="A1295" s="42"/>
      <c r="B1295" s="43"/>
      <c r="C1295" s="267" t="s">
        <v>1970</v>
      </c>
      <c r="D1295" s="267" t="s">
        <v>349</v>
      </c>
      <c r="E1295" s="268" t="s">
        <v>1971</v>
      </c>
      <c r="F1295" s="269" t="s">
        <v>1972</v>
      </c>
      <c r="G1295" s="270" t="s">
        <v>187</v>
      </c>
      <c r="H1295" s="271">
        <v>11.624000000000001</v>
      </c>
      <c r="I1295" s="272"/>
      <c r="J1295" s="273">
        <f>ROUND(I1295*H1295,2)</f>
        <v>0</v>
      </c>
      <c r="K1295" s="269" t="s">
        <v>188</v>
      </c>
      <c r="L1295" s="274"/>
      <c r="M1295" s="275" t="s">
        <v>19</v>
      </c>
      <c r="N1295" s="276" t="s">
        <v>47</v>
      </c>
      <c r="O1295" s="88"/>
      <c r="P1295" s="225">
        <f>O1295*H1295</f>
        <v>0</v>
      </c>
      <c r="Q1295" s="225">
        <v>0.0015</v>
      </c>
      <c r="R1295" s="225">
        <f>Q1295*H1295</f>
        <v>0.017436</v>
      </c>
      <c r="S1295" s="225">
        <v>0</v>
      </c>
      <c r="T1295" s="226">
        <f>S1295*H1295</f>
        <v>0</v>
      </c>
      <c r="U1295" s="42"/>
      <c r="V1295" s="42"/>
      <c r="W1295" s="42"/>
      <c r="X1295" s="42"/>
      <c r="Y1295" s="42"/>
      <c r="Z1295" s="42"/>
      <c r="AA1295" s="42"/>
      <c r="AB1295" s="42"/>
      <c r="AC1295" s="42"/>
      <c r="AD1295" s="42"/>
      <c r="AE1295" s="42"/>
      <c r="AR1295" s="227" t="s">
        <v>398</v>
      </c>
      <c r="AT1295" s="227" t="s">
        <v>349</v>
      </c>
      <c r="AU1295" s="227" t="s">
        <v>86</v>
      </c>
      <c r="AY1295" s="21" t="s">
        <v>182</v>
      </c>
      <c r="BE1295" s="228">
        <f>IF(N1295="základní",J1295,0)</f>
        <v>0</v>
      </c>
      <c r="BF1295" s="228">
        <f>IF(N1295="snížená",J1295,0)</f>
        <v>0</v>
      </c>
      <c r="BG1295" s="228">
        <f>IF(N1295="zákl. přenesená",J1295,0)</f>
        <v>0</v>
      </c>
      <c r="BH1295" s="228">
        <f>IF(N1295="sníž. přenesená",J1295,0)</f>
        <v>0</v>
      </c>
      <c r="BI1295" s="228">
        <f>IF(N1295="nulová",J1295,0)</f>
        <v>0</v>
      </c>
      <c r="BJ1295" s="21" t="s">
        <v>83</v>
      </c>
      <c r="BK1295" s="228">
        <f>ROUND(I1295*H1295,2)</f>
        <v>0</v>
      </c>
      <c r="BL1295" s="21" t="s">
        <v>299</v>
      </c>
      <c r="BM1295" s="227" t="s">
        <v>1973</v>
      </c>
    </row>
    <row r="1296" s="13" customFormat="1">
      <c r="A1296" s="13"/>
      <c r="B1296" s="234"/>
      <c r="C1296" s="235"/>
      <c r="D1296" s="236" t="s">
        <v>193</v>
      </c>
      <c r="E1296" s="237" t="s">
        <v>19</v>
      </c>
      <c r="F1296" s="238" t="s">
        <v>1974</v>
      </c>
      <c r="G1296" s="235"/>
      <c r="H1296" s="239">
        <v>11.624000000000001</v>
      </c>
      <c r="I1296" s="240"/>
      <c r="J1296" s="235"/>
      <c r="K1296" s="235"/>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193</v>
      </c>
      <c r="AU1296" s="245" t="s">
        <v>86</v>
      </c>
      <c r="AV1296" s="13" t="s">
        <v>86</v>
      </c>
      <c r="AW1296" s="13" t="s">
        <v>37</v>
      </c>
      <c r="AX1296" s="13" t="s">
        <v>83</v>
      </c>
      <c r="AY1296" s="245" t="s">
        <v>182</v>
      </c>
    </row>
    <row r="1297" s="2" customFormat="1" ht="24.15" customHeight="1">
      <c r="A1297" s="42"/>
      <c r="B1297" s="43"/>
      <c r="C1297" s="216" t="s">
        <v>1975</v>
      </c>
      <c r="D1297" s="216" t="s">
        <v>184</v>
      </c>
      <c r="E1297" s="217" t="s">
        <v>1976</v>
      </c>
      <c r="F1297" s="218" t="s">
        <v>1977</v>
      </c>
      <c r="G1297" s="219" t="s">
        <v>187</v>
      </c>
      <c r="H1297" s="220">
        <v>10.026</v>
      </c>
      <c r="I1297" s="221"/>
      <c r="J1297" s="222">
        <f>ROUND(I1297*H1297,2)</f>
        <v>0</v>
      </c>
      <c r="K1297" s="218" t="s">
        <v>188</v>
      </c>
      <c r="L1297" s="48"/>
      <c r="M1297" s="223" t="s">
        <v>19</v>
      </c>
      <c r="N1297" s="224" t="s">
        <v>47</v>
      </c>
      <c r="O1297" s="88"/>
      <c r="P1297" s="225">
        <f>O1297*H1297</f>
        <v>0</v>
      </c>
      <c r="Q1297" s="225">
        <v>0</v>
      </c>
      <c r="R1297" s="225">
        <f>Q1297*H1297</f>
        <v>0</v>
      </c>
      <c r="S1297" s="225">
        <v>0</v>
      </c>
      <c r="T1297" s="226">
        <f>S1297*H1297</f>
        <v>0</v>
      </c>
      <c r="U1297" s="42"/>
      <c r="V1297" s="42"/>
      <c r="W1297" s="42"/>
      <c r="X1297" s="42"/>
      <c r="Y1297" s="42"/>
      <c r="Z1297" s="42"/>
      <c r="AA1297" s="42"/>
      <c r="AB1297" s="42"/>
      <c r="AC1297" s="42"/>
      <c r="AD1297" s="42"/>
      <c r="AE1297" s="42"/>
      <c r="AR1297" s="227" t="s">
        <v>299</v>
      </c>
      <c r="AT1297" s="227" t="s">
        <v>184</v>
      </c>
      <c r="AU1297" s="227" t="s">
        <v>86</v>
      </c>
      <c r="AY1297" s="21" t="s">
        <v>182</v>
      </c>
      <c r="BE1297" s="228">
        <f>IF(N1297="základní",J1297,0)</f>
        <v>0</v>
      </c>
      <c r="BF1297" s="228">
        <f>IF(N1297="snížená",J1297,0)</f>
        <v>0</v>
      </c>
      <c r="BG1297" s="228">
        <f>IF(N1297="zákl. přenesená",J1297,0)</f>
        <v>0</v>
      </c>
      <c r="BH1297" s="228">
        <f>IF(N1297="sníž. přenesená",J1297,0)</f>
        <v>0</v>
      </c>
      <c r="BI1297" s="228">
        <f>IF(N1297="nulová",J1297,0)</f>
        <v>0</v>
      </c>
      <c r="BJ1297" s="21" t="s">
        <v>83</v>
      </c>
      <c r="BK1297" s="228">
        <f>ROUND(I1297*H1297,2)</f>
        <v>0</v>
      </c>
      <c r="BL1297" s="21" t="s">
        <v>299</v>
      </c>
      <c r="BM1297" s="227" t="s">
        <v>1978</v>
      </c>
    </row>
    <row r="1298" s="2" customFormat="1">
      <c r="A1298" s="42"/>
      <c r="B1298" s="43"/>
      <c r="C1298" s="44"/>
      <c r="D1298" s="229" t="s">
        <v>191</v>
      </c>
      <c r="E1298" s="44"/>
      <c r="F1298" s="230" t="s">
        <v>1979</v>
      </c>
      <c r="G1298" s="44"/>
      <c r="H1298" s="44"/>
      <c r="I1298" s="231"/>
      <c r="J1298" s="44"/>
      <c r="K1298" s="44"/>
      <c r="L1298" s="48"/>
      <c r="M1298" s="232"/>
      <c r="N1298" s="233"/>
      <c r="O1298" s="88"/>
      <c r="P1298" s="88"/>
      <c r="Q1298" s="88"/>
      <c r="R1298" s="88"/>
      <c r="S1298" s="88"/>
      <c r="T1298" s="89"/>
      <c r="U1298" s="42"/>
      <c r="V1298" s="42"/>
      <c r="W1298" s="42"/>
      <c r="X1298" s="42"/>
      <c r="Y1298" s="42"/>
      <c r="Z1298" s="42"/>
      <c r="AA1298" s="42"/>
      <c r="AB1298" s="42"/>
      <c r="AC1298" s="42"/>
      <c r="AD1298" s="42"/>
      <c r="AE1298" s="42"/>
      <c r="AT1298" s="21" t="s">
        <v>191</v>
      </c>
      <c r="AU1298" s="21" t="s">
        <v>86</v>
      </c>
    </row>
    <row r="1299" s="13" customFormat="1">
      <c r="A1299" s="13"/>
      <c r="B1299" s="234"/>
      <c r="C1299" s="235"/>
      <c r="D1299" s="236" t="s">
        <v>193</v>
      </c>
      <c r="E1299" s="237" t="s">
        <v>19</v>
      </c>
      <c r="F1299" s="238" t="s">
        <v>1980</v>
      </c>
      <c r="G1299" s="235"/>
      <c r="H1299" s="239">
        <v>8.8499999999999996</v>
      </c>
      <c r="I1299" s="240"/>
      <c r="J1299" s="235"/>
      <c r="K1299" s="235"/>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193</v>
      </c>
      <c r="AU1299" s="245" t="s">
        <v>86</v>
      </c>
      <c r="AV1299" s="13" t="s">
        <v>86</v>
      </c>
      <c r="AW1299" s="13" t="s">
        <v>37</v>
      </c>
      <c r="AX1299" s="13" t="s">
        <v>76</v>
      </c>
      <c r="AY1299" s="245" t="s">
        <v>182</v>
      </c>
    </row>
    <row r="1300" s="13" customFormat="1">
      <c r="A1300" s="13"/>
      <c r="B1300" s="234"/>
      <c r="C1300" s="235"/>
      <c r="D1300" s="236" t="s">
        <v>193</v>
      </c>
      <c r="E1300" s="237" t="s">
        <v>19</v>
      </c>
      <c r="F1300" s="238" t="s">
        <v>1981</v>
      </c>
      <c r="G1300" s="235"/>
      <c r="H1300" s="239">
        <v>1.1759999999999999</v>
      </c>
      <c r="I1300" s="240"/>
      <c r="J1300" s="235"/>
      <c r="K1300" s="235"/>
      <c r="L1300" s="241"/>
      <c r="M1300" s="242"/>
      <c r="N1300" s="243"/>
      <c r="O1300" s="243"/>
      <c r="P1300" s="243"/>
      <c r="Q1300" s="243"/>
      <c r="R1300" s="243"/>
      <c r="S1300" s="243"/>
      <c r="T1300" s="244"/>
      <c r="U1300" s="13"/>
      <c r="V1300" s="13"/>
      <c r="W1300" s="13"/>
      <c r="X1300" s="13"/>
      <c r="Y1300" s="13"/>
      <c r="Z1300" s="13"/>
      <c r="AA1300" s="13"/>
      <c r="AB1300" s="13"/>
      <c r="AC1300" s="13"/>
      <c r="AD1300" s="13"/>
      <c r="AE1300" s="13"/>
      <c r="AT1300" s="245" t="s">
        <v>193</v>
      </c>
      <c r="AU1300" s="245" t="s">
        <v>86</v>
      </c>
      <c r="AV1300" s="13" t="s">
        <v>86</v>
      </c>
      <c r="AW1300" s="13" t="s">
        <v>37</v>
      </c>
      <c r="AX1300" s="13" t="s">
        <v>76</v>
      </c>
      <c r="AY1300" s="245" t="s">
        <v>182</v>
      </c>
    </row>
    <row r="1301" s="15" customFormat="1">
      <c r="A1301" s="15"/>
      <c r="B1301" s="256"/>
      <c r="C1301" s="257"/>
      <c r="D1301" s="236" t="s">
        <v>193</v>
      </c>
      <c r="E1301" s="258" t="s">
        <v>19</v>
      </c>
      <c r="F1301" s="259" t="s">
        <v>202</v>
      </c>
      <c r="G1301" s="257"/>
      <c r="H1301" s="260">
        <v>10.026</v>
      </c>
      <c r="I1301" s="261"/>
      <c r="J1301" s="257"/>
      <c r="K1301" s="257"/>
      <c r="L1301" s="262"/>
      <c r="M1301" s="263"/>
      <c r="N1301" s="264"/>
      <c r="O1301" s="264"/>
      <c r="P1301" s="264"/>
      <c r="Q1301" s="264"/>
      <c r="R1301" s="264"/>
      <c r="S1301" s="264"/>
      <c r="T1301" s="265"/>
      <c r="U1301" s="15"/>
      <c r="V1301" s="15"/>
      <c r="W1301" s="15"/>
      <c r="X1301" s="15"/>
      <c r="Y1301" s="15"/>
      <c r="Z1301" s="15"/>
      <c r="AA1301" s="15"/>
      <c r="AB1301" s="15"/>
      <c r="AC1301" s="15"/>
      <c r="AD1301" s="15"/>
      <c r="AE1301" s="15"/>
      <c r="AT1301" s="266" t="s">
        <v>193</v>
      </c>
      <c r="AU1301" s="266" t="s">
        <v>86</v>
      </c>
      <c r="AV1301" s="15" t="s">
        <v>189</v>
      </c>
      <c r="AW1301" s="15" t="s">
        <v>37</v>
      </c>
      <c r="AX1301" s="15" t="s">
        <v>83</v>
      </c>
      <c r="AY1301" s="266" t="s">
        <v>182</v>
      </c>
    </row>
    <row r="1302" s="2" customFormat="1" ht="16.5" customHeight="1">
      <c r="A1302" s="42"/>
      <c r="B1302" s="43"/>
      <c r="C1302" s="267" t="s">
        <v>1982</v>
      </c>
      <c r="D1302" s="267" t="s">
        <v>349</v>
      </c>
      <c r="E1302" s="268" t="s">
        <v>1983</v>
      </c>
      <c r="F1302" s="269" t="s">
        <v>1984</v>
      </c>
      <c r="G1302" s="270" t="s">
        <v>187</v>
      </c>
      <c r="H1302" s="271">
        <v>9.2929999999999993</v>
      </c>
      <c r="I1302" s="272"/>
      <c r="J1302" s="273">
        <f>ROUND(I1302*H1302,2)</f>
        <v>0</v>
      </c>
      <c r="K1302" s="269" t="s">
        <v>188</v>
      </c>
      <c r="L1302" s="274"/>
      <c r="M1302" s="275" t="s">
        <v>19</v>
      </c>
      <c r="N1302" s="276" t="s">
        <v>47</v>
      </c>
      <c r="O1302" s="88"/>
      <c r="P1302" s="225">
        <f>O1302*H1302</f>
        <v>0</v>
      </c>
      <c r="Q1302" s="225">
        <v>0.0010499999999999999</v>
      </c>
      <c r="R1302" s="225">
        <f>Q1302*H1302</f>
        <v>0.0097576499999999979</v>
      </c>
      <c r="S1302" s="225">
        <v>0</v>
      </c>
      <c r="T1302" s="226">
        <f>S1302*H1302</f>
        <v>0</v>
      </c>
      <c r="U1302" s="42"/>
      <c r="V1302" s="42"/>
      <c r="W1302" s="42"/>
      <c r="X1302" s="42"/>
      <c r="Y1302" s="42"/>
      <c r="Z1302" s="42"/>
      <c r="AA1302" s="42"/>
      <c r="AB1302" s="42"/>
      <c r="AC1302" s="42"/>
      <c r="AD1302" s="42"/>
      <c r="AE1302" s="42"/>
      <c r="AR1302" s="227" t="s">
        <v>398</v>
      </c>
      <c r="AT1302" s="227" t="s">
        <v>349</v>
      </c>
      <c r="AU1302" s="227" t="s">
        <v>86</v>
      </c>
      <c r="AY1302" s="21" t="s">
        <v>182</v>
      </c>
      <c r="BE1302" s="228">
        <f>IF(N1302="základní",J1302,0)</f>
        <v>0</v>
      </c>
      <c r="BF1302" s="228">
        <f>IF(N1302="snížená",J1302,0)</f>
        <v>0</v>
      </c>
      <c r="BG1302" s="228">
        <f>IF(N1302="zákl. přenesená",J1302,0)</f>
        <v>0</v>
      </c>
      <c r="BH1302" s="228">
        <f>IF(N1302="sníž. přenesená",J1302,0)</f>
        <v>0</v>
      </c>
      <c r="BI1302" s="228">
        <f>IF(N1302="nulová",J1302,0)</f>
        <v>0</v>
      </c>
      <c r="BJ1302" s="21" t="s">
        <v>83</v>
      </c>
      <c r="BK1302" s="228">
        <f>ROUND(I1302*H1302,2)</f>
        <v>0</v>
      </c>
      <c r="BL1302" s="21" t="s">
        <v>299</v>
      </c>
      <c r="BM1302" s="227" t="s">
        <v>1985</v>
      </c>
    </row>
    <row r="1303" s="13" customFormat="1">
      <c r="A1303" s="13"/>
      <c r="B1303" s="234"/>
      <c r="C1303" s="235"/>
      <c r="D1303" s="236" t="s">
        <v>193</v>
      </c>
      <c r="E1303" s="237" t="s">
        <v>19</v>
      </c>
      <c r="F1303" s="238" t="s">
        <v>1986</v>
      </c>
      <c r="G1303" s="235"/>
      <c r="H1303" s="239">
        <v>9.2929999999999993</v>
      </c>
      <c r="I1303" s="240"/>
      <c r="J1303" s="235"/>
      <c r="K1303" s="235"/>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193</v>
      </c>
      <c r="AU1303" s="245" t="s">
        <v>86</v>
      </c>
      <c r="AV1303" s="13" t="s">
        <v>86</v>
      </c>
      <c r="AW1303" s="13" t="s">
        <v>37</v>
      </c>
      <c r="AX1303" s="13" t="s">
        <v>83</v>
      </c>
      <c r="AY1303" s="245" t="s">
        <v>182</v>
      </c>
    </row>
    <row r="1304" s="2" customFormat="1" ht="16.5" customHeight="1">
      <c r="A1304" s="42"/>
      <c r="B1304" s="43"/>
      <c r="C1304" s="267" t="s">
        <v>1987</v>
      </c>
      <c r="D1304" s="267" t="s">
        <v>349</v>
      </c>
      <c r="E1304" s="268" t="s">
        <v>1988</v>
      </c>
      <c r="F1304" s="269" t="s">
        <v>1989</v>
      </c>
      <c r="G1304" s="270" t="s">
        <v>187</v>
      </c>
      <c r="H1304" s="271">
        <v>3.024</v>
      </c>
      <c r="I1304" s="272"/>
      <c r="J1304" s="273">
        <f>ROUND(I1304*H1304,2)</f>
        <v>0</v>
      </c>
      <c r="K1304" s="269" t="s">
        <v>188</v>
      </c>
      <c r="L1304" s="274"/>
      <c r="M1304" s="275" t="s">
        <v>19</v>
      </c>
      <c r="N1304" s="276" t="s">
        <v>47</v>
      </c>
      <c r="O1304" s="88"/>
      <c r="P1304" s="225">
        <f>O1304*H1304</f>
        <v>0</v>
      </c>
      <c r="Q1304" s="225">
        <v>0.0014</v>
      </c>
      <c r="R1304" s="225">
        <f>Q1304*H1304</f>
        <v>0.0042335999999999997</v>
      </c>
      <c r="S1304" s="225">
        <v>0</v>
      </c>
      <c r="T1304" s="226">
        <f>S1304*H1304</f>
        <v>0</v>
      </c>
      <c r="U1304" s="42"/>
      <c r="V1304" s="42"/>
      <c r="W1304" s="42"/>
      <c r="X1304" s="42"/>
      <c r="Y1304" s="42"/>
      <c r="Z1304" s="42"/>
      <c r="AA1304" s="42"/>
      <c r="AB1304" s="42"/>
      <c r="AC1304" s="42"/>
      <c r="AD1304" s="42"/>
      <c r="AE1304" s="42"/>
      <c r="AR1304" s="227" t="s">
        <v>398</v>
      </c>
      <c r="AT1304" s="227" t="s">
        <v>349</v>
      </c>
      <c r="AU1304" s="227" t="s">
        <v>86</v>
      </c>
      <c r="AY1304" s="21" t="s">
        <v>182</v>
      </c>
      <c r="BE1304" s="228">
        <f>IF(N1304="základní",J1304,0)</f>
        <v>0</v>
      </c>
      <c r="BF1304" s="228">
        <f>IF(N1304="snížená",J1304,0)</f>
        <v>0</v>
      </c>
      <c r="BG1304" s="228">
        <f>IF(N1304="zákl. přenesená",J1304,0)</f>
        <v>0</v>
      </c>
      <c r="BH1304" s="228">
        <f>IF(N1304="sníž. přenesená",J1304,0)</f>
        <v>0</v>
      </c>
      <c r="BI1304" s="228">
        <f>IF(N1304="nulová",J1304,0)</f>
        <v>0</v>
      </c>
      <c r="BJ1304" s="21" t="s">
        <v>83</v>
      </c>
      <c r="BK1304" s="228">
        <f>ROUND(I1304*H1304,2)</f>
        <v>0</v>
      </c>
      <c r="BL1304" s="21" t="s">
        <v>299</v>
      </c>
      <c r="BM1304" s="227" t="s">
        <v>1990</v>
      </c>
    </row>
    <row r="1305" s="13" customFormat="1">
      <c r="A1305" s="13"/>
      <c r="B1305" s="234"/>
      <c r="C1305" s="235"/>
      <c r="D1305" s="236" t="s">
        <v>193</v>
      </c>
      <c r="E1305" s="237" t="s">
        <v>19</v>
      </c>
      <c r="F1305" s="238" t="s">
        <v>1991</v>
      </c>
      <c r="G1305" s="235"/>
      <c r="H1305" s="239">
        <v>3.024</v>
      </c>
      <c r="I1305" s="240"/>
      <c r="J1305" s="235"/>
      <c r="K1305" s="235"/>
      <c r="L1305" s="241"/>
      <c r="M1305" s="242"/>
      <c r="N1305" s="243"/>
      <c r="O1305" s="243"/>
      <c r="P1305" s="243"/>
      <c r="Q1305" s="243"/>
      <c r="R1305" s="243"/>
      <c r="S1305" s="243"/>
      <c r="T1305" s="244"/>
      <c r="U1305" s="13"/>
      <c r="V1305" s="13"/>
      <c r="W1305" s="13"/>
      <c r="X1305" s="13"/>
      <c r="Y1305" s="13"/>
      <c r="Z1305" s="13"/>
      <c r="AA1305" s="13"/>
      <c r="AB1305" s="13"/>
      <c r="AC1305" s="13"/>
      <c r="AD1305" s="13"/>
      <c r="AE1305" s="13"/>
      <c r="AT1305" s="245" t="s">
        <v>193</v>
      </c>
      <c r="AU1305" s="245" t="s">
        <v>86</v>
      </c>
      <c r="AV1305" s="13" t="s">
        <v>86</v>
      </c>
      <c r="AW1305" s="13" t="s">
        <v>37</v>
      </c>
      <c r="AX1305" s="13" t="s">
        <v>83</v>
      </c>
      <c r="AY1305" s="245" t="s">
        <v>182</v>
      </c>
    </row>
    <row r="1306" s="2" customFormat="1" ht="24.15" customHeight="1">
      <c r="A1306" s="42"/>
      <c r="B1306" s="43"/>
      <c r="C1306" s="216" t="s">
        <v>1992</v>
      </c>
      <c r="D1306" s="216" t="s">
        <v>184</v>
      </c>
      <c r="E1306" s="217" t="s">
        <v>1993</v>
      </c>
      <c r="F1306" s="218" t="s">
        <v>1994</v>
      </c>
      <c r="G1306" s="219" t="s">
        <v>187</v>
      </c>
      <c r="H1306" s="220">
        <v>210.65600000000001</v>
      </c>
      <c r="I1306" s="221"/>
      <c r="J1306" s="222">
        <f>ROUND(I1306*H1306,2)</f>
        <v>0</v>
      </c>
      <c r="K1306" s="218" t="s">
        <v>188</v>
      </c>
      <c r="L1306" s="48"/>
      <c r="M1306" s="223" t="s">
        <v>19</v>
      </c>
      <c r="N1306" s="224" t="s">
        <v>47</v>
      </c>
      <c r="O1306" s="88"/>
      <c r="P1306" s="225">
        <f>O1306*H1306</f>
        <v>0</v>
      </c>
      <c r="Q1306" s="225">
        <v>0.00116</v>
      </c>
      <c r="R1306" s="225">
        <f>Q1306*H1306</f>
        <v>0.24436096000000002</v>
      </c>
      <c r="S1306" s="225">
        <v>0</v>
      </c>
      <c r="T1306" s="226">
        <f>S1306*H1306</f>
        <v>0</v>
      </c>
      <c r="U1306" s="42"/>
      <c r="V1306" s="42"/>
      <c r="W1306" s="42"/>
      <c r="X1306" s="42"/>
      <c r="Y1306" s="42"/>
      <c r="Z1306" s="42"/>
      <c r="AA1306" s="42"/>
      <c r="AB1306" s="42"/>
      <c r="AC1306" s="42"/>
      <c r="AD1306" s="42"/>
      <c r="AE1306" s="42"/>
      <c r="AR1306" s="227" t="s">
        <v>299</v>
      </c>
      <c r="AT1306" s="227" t="s">
        <v>184</v>
      </c>
      <c r="AU1306" s="227" t="s">
        <v>86</v>
      </c>
      <c r="AY1306" s="21" t="s">
        <v>182</v>
      </c>
      <c r="BE1306" s="228">
        <f>IF(N1306="základní",J1306,0)</f>
        <v>0</v>
      </c>
      <c r="BF1306" s="228">
        <f>IF(N1306="snížená",J1306,0)</f>
        <v>0</v>
      </c>
      <c r="BG1306" s="228">
        <f>IF(N1306="zákl. přenesená",J1306,0)</f>
        <v>0</v>
      </c>
      <c r="BH1306" s="228">
        <f>IF(N1306="sníž. přenesená",J1306,0)</f>
        <v>0</v>
      </c>
      <c r="BI1306" s="228">
        <f>IF(N1306="nulová",J1306,0)</f>
        <v>0</v>
      </c>
      <c r="BJ1306" s="21" t="s">
        <v>83</v>
      </c>
      <c r="BK1306" s="228">
        <f>ROUND(I1306*H1306,2)</f>
        <v>0</v>
      </c>
      <c r="BL1306" s="21" t="s">
        <v>299</v>
      </c>
      <c r="BM1306" s="227" t="s">
        <v>1995</v>
      </c>
    </row>
    <row r="1307" s="2" customFormat="1">
      <c r="A1307" s="42"/>
      <c r="B1307" s="43"/>
      <c r="C1307" s="44"/>
      <c r="D1307" s="229" t="s">
        <v>191</v>
      </c>
      <c r="E1307" s="44"/>
      <c r="F1307" s="230" t="s">
        <v>1996</v>
      </c>
      <c r="G1307" s="44"/>
      <c r="H1307" s="44"/>
      <c r="I1307" s="231"/>
      <c r="J1307" s="44"/>
      <c r="K1307" s="44"/>
      <c r="L1307" s="48"/>
      <c r="M1307" s="232"/>
      <c r="N1307" s="233"/>
      <c r="O1307" s="88"/>
      <c r="P1307" s="88"/>
      <c r="Q1307" s="88"/>
      <c r="R1307" s="88"/>
      <c r="S1307" s="88"/>
      <c r="T1307" s="89"/>
      <c r="U1307" s="42"/>
      <c r="V1307" s="42"/>
      <c r="W1307" s="42"/>
      <c r="X1307" s="42"/>
      <c r="Y1307" s="42"/>
      <c r="Z1307" s="42"/>
      <c r="AA1307" s="42"/>
      <c r="AB1307" s="42"/>
      <c r="AC1307" s="42"/>
      <c r="AD1307" s="42"/>
      <c r="AE1307" s="42"/>
      <c r="AT1307" s="21" t="s">
        <v>191</v>
      </c>
      <c r="AU1307" s="21" t="s">
        <v>86</v>
      </c>
    </row>
    <row r="1308" s="13" customFormat="1">
      <c r="A1308" s="13"/>
      <c r="B1308" s="234"/>
      <c r="C1308" s="235"/>
      <c r="D1308" s="236" t="s">
        <v>193</v>
      </c>
      <c r="E1308" s="237" t="s">
        <v>19</v>
      </c>
      <c r="F1308" s="238" t="s">
        <v>1997</v>
      </c>
      <c r="G1308" s="235"/>
      <c r="H1308" s="239">
        <v>2.613</v>
      </c>
      <c r="I1308" s="240"/>
      <c r="J1308" s="235"/>
      <c r="K1308" s="235"/>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193</v>
      </c>
      <c r="AU1308" s="245" t="s">
        <v>86</v>
      </c>
      <c r="AV1308" s="13" t="s">
        <v>86</v>
      </c>
      <c r="AW1308" s="13" t="s">
        <v>37</v>
      </c>
      <c r="AX1308" s="13" t="s">
        <v>76</v>
      </c>
      <c r="AY1308" s="245" t="s">
        <v>182</v>
      </c>
    </row>
    <row r="1309" s="13" customFormat="1">
      <c r="A1309" s="13"/>
      <c r="B1309" s="234"/>
      <c r="C1309" s="235"/>
      <c r="D1309" s="236" t="s">
        <v>193</v>
      </c>
      <c r="E1309" s="237" t="s">
        <v>19</v>
      </c>
      <c r="F1309" s="238" t="s">
        <v>1770</v>
      </c>
      <c r="G1309" s="235"/>
      <c r="H1309" s="239">
        <v>208.04300000000001</v>
      </c>
      <c r="I1309" s="240"/>
      <c r="J1309" s="235"/>
      <c r="K1309" s="235"/>
      <c r="L1309" s="241"/>
      <c r="M1309" s="242"/>
      <c r="N1309" s="243"/>
      <c r="O1309" s="243"/>
      <c r="P1309" s="243"/>
      <c r="Q1309" s="243"/>
      <c r="R1309" s="243"/>
      <c r="S1309" s="243"/>
      <c r="T1309" s="244"/>
      <c r="U1309" s="13"/>
      <c r="V1309" s="13"/>
      <c r="W1309" s="13"/>
      <c r="X1309" s="13"/>
      <c r="Y1309" s="13"/>
      <c r="Z1309" s="13"/>
      <c r="AA1309" s="13"/>
      <c r="AB1309" s="13"/>
      <c r="AC1309" s="13"/>
      <c r="AD1309" s="13"/>
      <c r="AE1309" s="13"/>
      <c r="AT1309" s="245" t="s">
        <v>193</v>
      </c>
      <c r="AU1309" s="245" t="s">
        <v>86</v>
      </c>
      <c r="AV1309" s="13" t="s">
        <v>86</v>
      </c>
      <c r="AW1309" s="13" t="s">
        <v>37</v>
      </c>
      <c r="AX1309" s="13" t="s">
        <v>76</v>
      </c>
      <c r="AY1309" s="245" t="s">
        <v>182</v>
      </c>
    </row>
    <row r="1310" s="14" customFormat="1">
      <c r="A1310" s="14"/>
      <c r="B1310" s="246"/>
      <c r="C1310" s="247"/>
      <c r="D1310" s="236" t="s">
        <v>193</v>
      </c>
      <c r="E1310" s="248" t="s">
        <v>19</v>
      </c>
      <c r="F1310" s="249" t="s">
        <v>225</v>
      </c>
      <c r="G1310" s="247"/>
      <c r="H1310" s="248" t="s">
        <v>19</v>
      </c>
      <c r="I1310" s="250"/>
      <c r="J1310" s="247"/>
      <c r="K1310" s="247"/>
      <c r="L1310" s="251"/>
      <c r="M1310" s="252"/>
      <c r="N1310" s="253"/>
      <c r="O1310" s="253"/>
      <c r="P1310" s="253"/>
      <c r="Q1310" s="253"/>
      <c r="R1310" s="253"/>
      <c r="S1310" s="253"/>
      <c r="T1310" s="254"/>
      <c r="U1310" s="14"/>
      <c r="V1310" s="14"/>
      <c r="W1310" s="14"/>
      <c r="X1310" s="14"/>
      <c r="Y1310" s="14"/>
      <c r="Z1310" s="14"/>
      <c r="AA1310" s="14"/>
      <c r="AB1310" s="14"/>
      <c r="AC1310" s="14"/>
      <c r="AD1310" s="14"/>
      <c r="AE1310" s="14"/>
      <c r="AT1310" s="255" t="s">
        <v>193</v>
      </c>
      <c r="AU1310" s="255" t="s">
        <v>86</v>
      </c>
      <c r="AV1310" s="14" t="s">
        <v>83</v>
      </c>
      <c r="AW1310" s="14" t="s">
        <v>37</v>
      </c>
      <c r="AX1310" s="14" t="s">
        <v>76</v>
      </c>
      <c r="AY1310" s="255" t="s">
        <v>182</v>
      </c>
    </row>
    <row r="1311" s="15" customFormat="1">
      <c r="A1311" s="15"/>
      <c r="B1311" s="256"/>
      <c r="C1311" s="257"/>
      <c r="D1311" s="236" t="s">
        <v>193</v>
      </c>
      <c r="E1311" s="258" t="s">
        <v>19</v>
      </c>
      <c r="F1311" s="259" t="s">
        <v>202</v>
      </c>
      <c r="G1311" s="257"/>
      <c r="H1311" s="260">
        <v>210.65600000000001</v>
      </c>
      <c r="I1311" s="261"/>
      <c r="J1311" s="257"/>
      <c r="K1311" s="257"/>
      <c r="L1311" s="262"/>
      <c r="M1311" s="263"/>
      <c r="N1311" s="264"/>
      <c r="O1311" s="264"/>
      <c r="P1311" s="264"/>
      <c r="Q1311" s="264"/>
      <c r="R1311" s="264"/>
      <c r="S1311" s="264"/>
      <c r="T1311" s="265"/>
      <c r="U1311" s="15"/>
      <c r="V1311" s="15"/>
      <c r="W1311" s="15"/>
      <c r="X1311" s="15"/>
      <c r="Y1311" s="15"/>
      <c r="Z1311" s="15"/>
      <c r="AA1311" s="15"/>
      <c r="AB1311" s="15"/>
      <c r="AC1311" s="15"/>
      <c r="AD1311" s="15"/>
      <c r="AE1311" s="15"/>
      <c r="AT1311" s="266" t="s">
        <v>193</v>
      </c>
      <c r="AU1311" s="266" t="s">
        <v>86</v>
      </c>
      <c r="AV1311" s="15" t="s">
        <v>189</v>
      </c>
      <c r="AW1311" s="15" t="s">
        <v>37</v>
      </c>
      <c r="AX1311" s="15" t="s">
        <v>83</v>
      </c>
      <c r="AY1311" s="266" t="s">
        <v>182</v>
      </c>
    </row>
    <row r="1312" s="2" customFormat="1" ht="16.5" customHeight="1">
      <c r="A1312" s="42"/>
      <c r="B1312" s="43"/>
      <c r="C1312" s="267" t="s">
        <v>1998</v>
      </c>
      <c r="D1312" s="267" t="s">
        <v>349</v>
      </c>
      <c r="E1312" s="268" t="s">
        <v>1999</v>
      </c>
      <c r="F1312" s="269" t="s">
        <v>2000</v>
      </c>
      <c r="G1312" s="270" t="s">
        <v>187</v>
      </c>
      <c r="H1312" s="271">
        <v>24.911999999999999</v>
      </c>
      <c r="I1312" s="272"/>
      <c r="J1312" s="273">
        <f>ROUND(I1312*H1312,2)</f>
        <v>0</v>
      </c>
      <c r="K1312" s="269" t="s">
        <v>188</v>
      </c>
      <c r="L1312" s="274"/>
      <c r="M1312" s="275" t="s">
        <v>19</v>
      </c>
      <c r="N1312" s="276" t="s">
        <v>47</v>
      </c>
      <c r="O1312" s="88"/>
      <c r="P1312" s="225">
        <f>O1312*H1312</f>
        <v>0</v>
      </c>
      <c r="Q1312" s="225">
        <v>0.0044999999999999997</v>
      </c>
      <c r="R1312" s="225">
        <f>Q1312*H1312</f>
        <v>0.11210399999999998</v>
      </c>
      <c r="S1312" s="225">
        <v>0</v>
      </c>
      <c r="T1312" s="226">
        <f>S1312*H1312</f>
        <v>0</v>
      </c>
      <c r="U1312" s="42"/>
      <c r="V1312" s="42"/>
      <c r="W1312" s="42"/>
      <c r="X1312" s="42"/>
      <c r="Y1312" s="42"/>
      <c r="Z1312" s="42"/>
      <c r="AA1312" s="42"/>
      <c r="AB1312" s="42"/>
      <c r="AC1312" s="42"/>
      <c r="AD1312" s="42"/>
      <c r="AE1312" s="42"/>
      <c r="AR1312" s="227" t="s">
        <v>398</v>
      </c>
      <c r="AT1312" s="227" t="s">
        <v>349</v>
      </c>
      <c r="AU1312" s="227" t="s">
        <v>86</v>
      </c>
      <c r="AY1312" s="21" t="s">
        <v>182</v>
      </c>
      <c r="BE1312" s="228">
        <f>IF(N1312="základní",J1312,0)</f>
        <v>0</v>
      </c>
      <c r="BF1312" s="228">
        <f>IF(N1312="snížená",J1312,0)</f>
        <v>0</v>
      </c>
      <c r="BG1312" s="228">
        <f>IF(N1312="zákl. přenesená",J1312,0)</f>
        <v>0</v>
      </c>
      <c r="BH1312" s="228">
        <f>IF(N1312="sníž. přenesená",J1312,0)</f>
        <v>0</v>
      </c>
      <c r="BI1312" s="228">
        <f>IF(N1312="nulová",J1312,0)</f>
        <v>0</v>
      </c>
      <c r="BJ1312" s="21" t="s">
        <v>83</v>
      </c>
      <c r="BK1312" s="228">
        <f>ROUND(I1312*H1312,2)</f>
        <v>0</v>
      </c>
      <c r="BL1312" s="21" t="s">
        <v>299</v>
      </c>
      <c r="BM1312" s="227" t="s">
        <v>2001</v>
      </c>
    </row>
    <row r="1313" s="13" customFormat="1">
      <c r="A1313" s="13"/>
      <c r="B1313" s="234"/>
      <c r="C1313" s="235"/>
      <c r="D1313" s="236" t="s">
        <v>193</v>
      </c>
      <c r="E1313" s="237" t="s">
        <v>19</v>
      </c>
      <c r="F1313" s="238" t="s">
        <v>2002</v>
      </c>
      <c r="G1313" s="235"/>
      <c r="H1313" s="239">
        <v>24.911999999999999</v>
      </c>
      <c r="I1313" s="240"/>
      <c r="J1313" s="235"/>
      <c r="K1313" s="235"/>
      <c r="L1313" s="241"/>
      <c r="M1313" s="242"/>
      <c r="N1313" s="243"/>
      <c r="O1313" s="243"/>
      <c r="P1313" s="243"/>
      <c r="Q1313" s="243"/>
      <c r="R1313" s="243"/>
      <c r="S1313" s="243"/>
      <c r="T1313" s="244"/>
      <c r="U1313" s="13"/>
      <c r="V1313" s="13"/>
      <c r="W1313" s="13"/>
      <c r="X1313" s="13"/>
      <c r="Y1313" s="13"/>
      <c r="Z1313" s="13"/>
      <c r="AA1313" s="13"/>
      <c r="AB1313" s="13"/>
      <c r="AC1313" s="13"/>
      <c r="AD1313" s="13"/>
      <c r="AE1313" s="13"/>
      <c r="AT1313" s="245" t="s">
        <v>193</v>
      </c>
      <c r="AU1313" s="245" t="s">
        <v>86</v>
      </c>
      <c r="AV1313" s="13" t="s">
        <v>86</v>
      </c>
      <c r="AW1313" s="13" t="s">
        <v>37</v>
      </c>
      <c r="AX1313" s="13" t="s">
        <v>83</v>
      </c>
      <c r="AY1313" s="245" t="s">
        <v>182</v>
      </c>
    </row>
    <row r="1314" s="2" customFormat="1" ht="16.5" customHeight="1">
      <c r="A1314" s="42"/>
      <c r="B1314" s="43"/>
      <c r="C1314" s="267" t="s">
        <v>2003</v>
      </c>
      <c r="D1314" s="267" t="s">
        <v>349</v>
      </c>
      <c r="E1314" s="268" t="s">
        <v>2004</v>
      </c>
      <c r="F1314" s="269" t="s">
        <v>2005</v>
      </c>
      <c r="G1314" s="270" t="s">
        <v>187</v>
      </c>
      <c r="H1314" s="271">
        <v>318.94299999999998</v>
      </c>
      <c r="I1314" s="272"/>
      <c r="J1314" s="273">
        <f>ROUND(I1314*H1314,2)</f>
        <v>0</v>
      </c>
      <c r="K1314" s="269" t="s">
        <v>188</v>
      </c>
      <c r="L1314" s="274"/>
      <c r="M1314" s="275" t="s">
        <v>19</v>
      </c>
      <c r="N1314" s="276" t="s">
        <v>47</v>
      </c>
      <c r="O1314" s="88"/>
      <c r="P1314" s="225">
        <f>O1314*H1314</f>
        <v>0</v>
      </c>
      <c r="Q1314" s="225">
        <v>0.0030000000000000001</v>
      </c>
      <c r="R1314" s="225">
        <f>Q1314*H1314</f>
        <v>0.95682899999999993</v>
      </c>
      <c r="S1314" s="225">
        <v>0</v>
      </c>
      <c r="T1314" s="226">
        <f>S1314*H1314</f>
        <v>0</v>
      </c>
      <c r="U1314" s="42"/>
      <c r="V1314" s="42"/>
      <c r="W1314" s="42"/>
      <c r="X1314" s="42"/>
      <c r="Y1314" s="42"/>
      <c r="Z1314" s="42"/>
      <c r="AA1314" s="42"/>
      <c r="AB1314" s="42"/>
      <c r="AC1314" s="42"/>
      <c r="AD1314" s="42"/>
      <c r="AE1314" s="42"/>
      <c r="AR1314" s="227" t="s">
        <v>398</v>
      </c>
      <c r="AT1314" s="227" t="s">
        <v>349</v>
      </c>
      <c r="AU1314" s="227" t="s">
        <v>86</v>
      </c>
      <c r="AY1314" s="21" t="s">
        <v>182</v>
      </c>
      <c r="BE1314" s="228">
        <f>IF(N1314="základní",J1314,0)</f>
        <v>0</v>
      </c>
      <c r="BF1314" s="228">
        <f>IF(N1314="snížená",J1314,0)</f>
        <v>0</v>
      </c>
      <c r="BG1314" s="228">
        <f>IF(N1314="zákl. přenesená",J1314,0)</f>
        <v>0</v>
      </c>
      <c r="BH1314" s="228">
        <f>IF(N1314="sníž. přenesená",J1314,0)</f>
        <v>0</v>
      </c>
      <c r="BI1314" s="228">
        <f>IF(N1314="nulová",J1314,0)</f>
        <v>0</v>
      </c>
      <c r="BJ1314" s="21" t="s">
        <v>83</v>
      </c>
      <c r="BK1314" s="228">
        <f>ROUND(I1314*H1314,2)</f>
        <v>0</v>
      </c>
      <c r="BL1314" s="21" t="s">
        <v>299</v>
      </c>
      <c r="BM1314" s="227" t="s">
        <v>2006</v>
      </c>
    </row>
    <row r="1315" s="13" customFormat="1">
      <c r="A1315" s="13"/>
      <c r="B1315" s="234"/>
      <c r="C1315" s="235"/>
      <c r="D1315" s="236" t="s">
        <v>193</v>
      </c>
      <c r="E1315" s="237" t="s">
        <v>19</v>
      </c>
      <c r="F1315" s="238" t="s">
        <v>2007</v>
      </c>
      <c r="G1315" s="235"/>
      <c r="H1315" s="239">
        <v>318.94299999999998</v>
      </c>
      <c r="I1315" s="240"/>
      <c r="J1315" s="235"/>
      <c r="K1315" s="235"/>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193</v>
      </c>
      <c r="AU1315" s="245" t="s">
        <v>86</v>
      </c>
      <c r="AV1315" s="13" t="s">
        <v>86</v>
      </c>
      <c r="AW1315" s="13" t="s">
        <v>37</v>
      </c>
      <c r="AX1315" s="13" t="s">
        <v>83</v>
      </c>
      <c r="AY1315" s="245" t="s">
        <v>182</v>
      </c>
    </row>
    <row r="1316" s="2" customFormat="1" ht="24.15" customHeight="1">
      <c r="A1316" s="42"/>
      <c r="B1316" s="43"/>
      <c r="C1316" s="216" t="s">
        <v>2008</v>
      </c>
      <c r="D1316" s="216" t="s">
        <v>184</v>
      </c>
      <c r="E1316" s="217" t="s">
        <v>2009</v>
      </c>
      <c r="F1316" s="218" t="s">
        <v>2010</v>
      </c>
      <c r="G1316" s="219" t="s">
        <v>187</v>
      </c>
      <c r="H1316" s="220">
        <v>39.759999999999998</v>
      </c>
      <c r="I1316" s="221"/>
      <c r="J1316" s="222">
        <f>ROUND(I1316*H1316,2)</f>
        <v>0</v>
      </c>
      <c r="K1316" s="218" t="s">
        <v>188</v>
      </c>
      <c r="L1316" s="48"/>
      <c r="M1316" s="223" t="s">
        <v>19</v>
      </c>
      <c r="N1316" s="224" t="s">
        <v>47</v>
      </c>
      <c r="O1316" s="88"/>
      <c r="P1316" s="225">
        <f>O1316*H1316</f>
        <v>0</v>
      </c>
      <c r="Q1316" s="225">
        <v>0</v>
      </c>
      <c r="R1316" s="225">
        <f>Q1316*H1316</f>
        <v>0</v>
      </c>
      <c r="S1316" s="225">
        <v>0</v>
      </c>
      <c r="T1316" s="226">
        <f>S1316*H1316</f>
        <v>0</v>
      </c>
      <c r="U1316" s="42"/>
      <c r="V1316" s="42"/>
      <c r="W1316" s="42"/>
      <c r="X1316" s="42"/>
      <c r="Y1316" s="42"/>
      <c r="Z1316" s="42"/>
      <c r="AA1316" s="42"/>
      <c r="AB1316" s="42"/>
      <c r="AC1316" s="42"/>
      <c r="AD1316" s="42"/>
      <c r="AE1316" s="42"/>
      <c r="AR1316" s="227" t="s">
        <v>299</v>
      </c>
      <c r="AT1316" s="227" t="s">
        <v>184</v>
      </c>
      <c r="AU1316" s="227" t="s">
        <v>86</v>
      </c>
      <c r="AY1316" s="21" t="s">
        <v>182</v>
      </c>
      <c r="BE1316" s="228">
        <f>IF(N1316="základní",J1316,0)</f>
        <v>0</v>
      </c>
      <c r="BF1316" s="228">
        <f>IF(N1316="snížená",J1316,0)</f>
        <v>0</v>
      </c>
      <c r="BG1316" s="228">
        <f>IF(N1316="zákl. přenesená",J1316,0)</f>
        <v>0</v>
      </c>
      <c r="BH1316" s="228">
        <f>IF(N1316="sníž. přenesená",J1316,0)</f>
        <v>0</v>
      </c>
      <c r="BI1316" s="228">
        <f>IF(N1316="nulová",J1316,0)</f>
        <v>0</v>
      </c>
      <c r="BJ1316" s="21" t="s">
        <v>83</v>
      </c>
      <c r="BK1316" s="228">
        <f>ROUND(I1316*H1316,2)</f>
        <v>0</v>
      </c>
      <c r="BL1316" s="21" t="s">
        <v>299</v>
      </c>
      <c r="BM1316" s="227" t="s">
        <v>2011</v>
      </c>
    </row>
    <row r="1317" s="2" customFormat="1">
      <c r="A1317" s="42"/>
      <c r="B1317" s="43"/>
      <c r="C1317" s="44"/>
      <c r="D1317" s="229" t="s">
        <v>191</v>
      </c>
      <c r="E1317" s="44"/>
      <c r="F1317" s="230" t="s">
        <v>2012</v>
      </c>
      <c r="G1317" s="44"/>
      <c r="H1317" s="44"/>
      <c r="I1317" s="231"/>
      <c r="J1317" s="44"/>
      <c r="K1317" s="44"/>
      <c r="L1317" s="48"/>
      <c r="M1317" s="232"/>
      <c r="N1317" s="233"/>
      <c r="O1317" s="88"/>
      <c r="P1317" s="88"/>
      <c r="Q1317" s="88"/>
      <c r="R1317" s="88"/>
      <c r="S1317" s="88"/>
      <c r="T1317" s="89"/>
      <c r="U1317" s="42"/>
      <c r="V1317" s="42"/>
      <c r="W1317" s="42"/>
      <c r="X1317" s="42"/>
      <c r="Y1317" s="42"/>
      <c r="Z1317" s="42"/>
      <c r="AA1317" s="42"/>
      <c r="AB1317" s="42"/>
      <c r="AC1317" s="42"/>
      <c r="AD1317" s="42"/>
      <c r="AE1317" s="42"/>
      <c r="AT1317" s="21" t="s">
        <v>191</v>
      </c>
      <c r="AU1317" s="21" t="s">
        <v>86</v>
      </c>
    </row>
    <row r="1318" s="13" customFormat="1">
      <c r="A1318" s="13"/>
      <c r="B1318" s="234"/>
      <c r="C1318" s="235"/>
      <c r="D1318" s="236" t="s">
        <v>193</v>
      </c>
      <c r="E1318" s="237" t="s">
        <v>19</v>
      </c>
      <c r="F1318" s="238" t="s">
        <v>2013</v>
      </c>
      <c r="G1318" s="235"/>
      <c r="H1318" s="239">
        <v>39.759999999999998</v>
      </c>
      <c r="I1318" s="240"/>
      <c r="J1318" s="235"/>
      <c r="K1318" s="235"/>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193</v>
      </c>
      <c r="AU1318" s="245" t="s">
        <v>86</v>
      </c>
      <c r="AV1318" s="13" t="s">
        <v>86</v>
      </c>
      <c r="AW1318" s="13" t="s">
        <v>37</v>
      </c>
      <c r="AX1318" s="13" t="s">
        <v>83</v>
      </c>
      <c r="AY1318" s="245" t="s">
        <v>182</v>
      </c>
    </row>
    <row r="1319" s="2" customFormat="1" ht="16.5" customHeight="1">
      <c r="A1319" s="42"/>
      <c r="B1319" s="43"/>
      <c r="C1319" s="267" t="s">
        <v>2014</v>
      </c>
      <c r="D1319" s="267" t="s">
        <v>349</v>
      </c>
      <c r="E1319" s="268" t="s">
        <v>2015</v>
      </c>
      <c r="F1319" s="269" t="s">
        <v>2016</v>
      </c>
      <c r="G1319" s="270" t="s">
        <v>187</v>
      </c>
      <c r="H1319" s="271">
        <v>41.747999999999998</v>
      </c>
      <c r="I1319" s="272"/>
      <c r="J1319" s="273">
        <f>ROUND(I1319*H1319,2)</f>
        <v>0</v>
      </c>
      <c r="K1319" s="269" t="s">
        <v>188</v>
      </c>
      <c r="L1319" s="274"/>
      <c r="M1319" s="275" t="s">
        <v>19</v>
      </c>
      <c r="N1319" s="276" t="s">
        <v>47</v>
      </c>
      <c r="O1319" s="88"/>
      <c r="P1319" s="225">
        <f>O1319*H1319</f>
        <v>0</v>
      </c>
      <c r="Q1319" s="225">
        <v>0.0047999999999999996</v>
      </c>
      <c r="R1319" s="225">
        <f>Q1319*H1319</f>
        <v>0.20039039999999997</v>
      </c>
      <c r="S1319" s="225">
        <v>0</v>
      </c>
      <c r="T1319" s="226">
        <f>S1319*H1319</f>
        <v>0</v>
      </c>
      <c r="U1319" s="42"/>
      <c r="V1319" s="42"/>
      <c r="W1319" s="42"/>
      <c r="X1319" s="42"/>
      <c r="Y1319" s="42"/>
      <c r="Z1319" s="42"/>
      <c r="AA1319" s="42"/>
      <c r="AB1319" s="42"/>
      <c r="AC1319" s="42"/>
      <c r="AD1319" s="42"/>
      <c r="AE1319" s="42"/>
      <c r="AR1319" s="227" t="s">
        <v>398</v>
      </c>
      <c r="AT1319" s="227" t="s">
        <v>349</v>
      </c>
      <c r="AU1319" s="227" t="s">
        <v>86</v>
      </c>
      <c r="AY1319" s="21" t="s">
        <v>182</v>
      </c>
      <c r="BE1319" s="228">
        <f>IF(N1319="základní",J1319,0)</f>
        <v>0</v>
      </c>
      <c r="BF1319" s="228">
        <f>IF(N1319="snížená",J1319,0)</f>
        <v>0</v>
      </c>
      <c r="BG1319" s="228">
        <f>IF(N1319="zákl. přenesená",J1319,0)</f>
        <v>0</v>
      </c>
      <c r="BH1319" s="228">
        <f>IF(N1319="sníž. přenesená",J1319,0)</f>
        <v>0</v>
      </c>
      <c r="BI1319" s="228">
        <f>IF(N1319="nulová",J1319,0)</f>
        <v>0</v>
      </c>
      <c r="BJ1319" s="21" t="s">
        <v>83</v>
      </c>
      <c r="BK1319" s="228">
        <f>ROUND(I1319*H1319,2)</f>
        <v>0</v>
      </c>
      <c r="BL1319" s="21" t="s">
        <v>299</v>
      </c>
      <c r="BM1319" s="227" t="s">
        <v>2017</v>
      </c>
    </row>
    <row r="1320" s="13" customFormat="1">
      <c r="A1320" s="13"/>
      <c r="B1320" s="234"/>
      <c r="C1320" s="235"/>
      <c r="D1320" s="236" t="s">
        <v>193</v>
      </c>
      <c r="E1320" s="237" t="s">
        <v>19</v>
      </c>
      <c r="F1320" s="238" t="s">
        <v>2018</v>
      </c>
      <c r="G1320" s="235"/>
      <c r="H1320" s="239">
        <v>41.747999999999998</v>
      </c>
      <c r="I1320" s="240"/>
      <c r="J1320" s="235"/>
      <c r="K1320" s="235"/>
      <c r="L1320" s="241"/>
      <c r="M1320" s="242"/>
      <c r="N1320" s="243"/>
      <c r="O1320" s="243"/>
      <c r="P1320" s="243"/>
      <c r="Q1320" s="243"/>
      <c r="R1320" s="243"/>
      <c r="S1320" s="243"/>
      <c r="T1320" s="244"/>
      <c r="U1320" s="13"/>
      <c r="V1320" s="13"/>
      <c r="W1320" s="13"/>
      <c r="X1320" s="13"/>
      <c r="Y1320" s="13"/>
      <c r="Z1320" s="13"/>
      <c r="AA1320" s="13"/>
      <c r="AB1320" s="13"/>
      <c r="AC1320" s="13"/>
      <c r="AD1320" s="13"/>
      <c r="AE1320" s="13"/>
      <c r="AT1320" s="245" t="s">
        <v>193</v>
      </c>
      <c r="AU1320" s="245" t="s">
        <v>86</v>
      </c>
      <c r="AV1320" s="13" t="s">
        <v>86</v>
      </c>
      <c r="AW1320" s="13" t="s">
        <v>37</v>
      </c>
      <c r="AX1320" s="13" t="s">
        <v>83</v>
      </c>
      <c r="AY1320" s="245" t="s">
        <v>182</v>
      </c>
    </row>
    <row r="1321" s="2" customFormat="1" ht="21.75" customHeight="1">
      <c r="A1321" s="42"/>
      <c r="B1321" s="43"/>
      <c r="C1321" s="216" t="s">
        <v>2019</v>
      </c>
      <c r="D1321" s="216" t="s">
        <v>184</v>
      </c>
      <c r="E1321" s="217" t="s">
        <v>2020</v>
      </c>
      <c r="F1321" s="218" t="s">
        <v>2021</v>
      </c>
      <c r="G1321" s="219" t="s">
        <v>560</v>
      </c>
      <c r="H1321" s="220">
        <v>37.25</v>
      </c>
      <c r="I1321" s="221"/>
      <c r="J1321" s="222">
        <f>ROUND(I1321*H1321,2)</f>
        <v>0</v>
      </c>
      <c r="K1321" s="218" t="s">
        <v>188</v>
      </c>
      <c r="L1321" s="48"/>
      <c r="M1321" s="223" t="s">
        <v>19</v>
      </c>
      <c r="N1321" s="224" t="s">
        <v>47</v>
      </c>
      <c r="O1321" s="88"/>
      <c r="P1321" s="225">
        <f>O1321*H1321</f>
        <v>0</v>
      </c>
      <c r="Q1321" s="225">
        <v>3.0000000000000001E-05</v>
      </c>
      <c r="R1321" s="225">
        <f>Q1321*H1321</f>
        <v>0.0011175</v>
      </c>
      <c r="S1321" s="225">
        <v>0</v>
      </c>
      <c r="T1321" s="226">
        <f>S1321*H1321</f>
        <v>0</v>
      </c>
      <c r="U1321" s="42"/>
      <c r="V1321" s="42"/>
      <c r="W1321" s="42"/>
      <c r="X1321" s="42"/>
      <c r="Y1321" s="42"/>
      <c r="Z1321" s="42"/>
      <c r="AA1321" s="42"/>
      <c r="AB1321" s="42"/>
      <c r="AC1321" s="42"/>
      <c r="AD1321" s="42"/>
      <c r="AE1321" s="42"/>
      <c r="AR1321" s="227" t="s">
        <v>299</v>
      </c>
      <c r="AT1321" s="227" t="s">
        <v>184</v>
      </c>
      <c r="AU1321" s="227" t="s">
        <v>86</v>
      </c>
      <c r="AY1321" s="21" t="s">
        <v>182</v>
      </c>
      <c r="BE1321" s="228">
        <f>IF(N1321="základní",J1321,0)</f>
        <v>0</v>
      </c>
      <c r="BF1321" s="228">
        <f>IF(N1321="snížená",J1321,0)</f>
        <v>0</v>
      </c>
      <c r="BG1321" s="228">
        <f>IF(N1321="zákl. přenesená",J1321,0)</f>
        <v>0</v>
      </c>
      <c r="BH1321" s="228">
        <f>IF(N1321="sníž. přenesená",J1321,0)</f>
        <v>0</v>
      </c>
      <c r="BI1321" s="228">
        <f>IF(N1321="nulová",J1321,0)</f>
        <v>0</v>
      </c>
      <c r="BJ1321" s="21" t="s">
        <v>83</v>
      </c>
      <c r="BK1321" s="228">
        <f>ROUND(I1321*H1321,2)</f>
        <v>0</v>
      </c>
      <c r="BL1321" s="21" t="s">
        <v>299</v>
      </c>
      <c r="BM1321" s="227" t="s">
        <v>2022</v>
      </c>
    </row>
    <row r="1322" s="2" customFormat="1">
      <c r="A1322" s="42"/>
      <c r="B1322" s="43"/>
      <c r="C1322" s="44"/>
      <c r="D1322" s="229" t="s">
        <v>191</v>
      </c>
      <c r="E1322" s="44"/>
      <c r="F1322" s="230" t="s">
        <v>2023</v>
      </c>
      <c r="G1322" s="44"/>
      <c r="H1322" s="44"/>
      <c r="I1322" s="231"/>
      <c r="J1322" s="44"/>
      <c r="K1322" s="44"/>
      <c r="L1322" s="48"/>
      <c r="M1322" s="232"/>
      <c r="N1322" s="233"/>
      <c r="O1322" s="88"/>
      <c r="P1322" s="88"/>
      <c r="Q1322" s="88"/>
      <c r="R1322" s="88"/>
      <c r="S1322" s="88"/>
      <c r="T1322" s="89"/>
      <c r="U1322" s="42"/>
      <c r="V1322" s="42"/>
      <c r="W1322" s="42"/>
      <c r="X1322" s="42"/>
      <c r="Y1322" s="42"/>
      <c r="Z1322" s="42"/>
      <c r="AA1322" s="42"/>
      <c r="AB1322" s="42"/>
      <c r="AC1322" s="42"/>
      <c r="AD1322" s="42"/>
      <c r="AE1322" s="42"/>
      <c r="AT1322" s="21" t="s">
        <v>191</v>
      </c>
      <c r="AU1322" s="21" t="s">
        <v>86</v>
      </c>
    </row>
    <row r="1323" s="13" customFormat="1">
      <c r="A1323" s="13"/>
      <c r="B1323" s="234"/>
      <c r="C1323" s="235"/>
      <c r="D1323" s="236" t="s">
        <v>193</v>
      </c>
      <c r="E1323" s="237" t="s">
        <v>19</v>
      </c>
      <c r="F1323" s="238" t="s">
        <v>2024</v>
      </c>
      <c r="G1323" s="235"/>
      <c r="H1323" s="239">
        <v>37.25</v>
      </c>
      <c r="I1323" s="240"/>
      <c r="J1323" s="235"/>
      <c r="K1323" s="235"/>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193</v>
      </c>
      <c r="AU1323" s="245" t="s">
        <v>86</v>
      </c>
      <c r="AV1323" s="13" t="s">
        <v>86</v>
      </c>
      <c r="AW1323" s="13" t="s">
        <v>37</v>
      </c>
      <c r="AX1323" s="13" t="s">
        <v>83</v>
      </c>
      <c r="AY1323" s="245" t="s">
        <v>182</v>
      </c>
    </row>
    <row r="1324" s="2" customFormat="1" ht="16.5" customHeight="1">
      <c r="A1324" s="42"/>
      <c r="B1324" s="43"/>
      <c r="C1324" s="267" t="s">
        <v>2025</v>
      </c>
      <c r="D1324" s="267" t="s">
        <v>349</v>
      </c>
      <c r="E1324" s="268" t="s">
        <v>2026</v>
      </c>
      <c r="F1324" s="269" t="s">
        <v>2027</v>
      </c>
      <c r="G1324" s="270" t="s">
        <v>206</v>
      </c>
      <c r="H1324" s="271">
        <v>8.2289999999999992</v>
      </c>
      <c r="I1324" s="272"/>
      <c r="J1324" s="273">
        <f>ROUND(I1324*H1324,2)</f>
        <v>0</v>
      </c>
      <c r="K1324" s="269" t="s">
        <v>188</v>
      </c>
      <c r="L1324" s="274"/>
      <c r="M1324" s="275" t="s">
        <v>19</v>
      </c>
      <c r="N1324" s="276" t="s">
        <v>47</v>
      </c>
      <c r="O1324" s="88"/>
      <c r="P1324" s="225">
        <f>O1324*H1324</f>
        <v>0</v>
      </c>
      <c r="Q1324" s="225">
        <v>0.025000000000000001</v>
      </c>
      <c r="R1324" s="225">
        <f>Q1324*H1324</f>
        <v>0.20572499999999999</v>
      </c>
      <c r="S1324" s="225">
        <v>0</v>
      </c>
      <c r="T1324" s="226">
        <f>S1324*H1324</f>
        <v>0</v>
      </c>
      <c r="U1324" s="42"/>
      <c r="V1324" s="42"/>
      <c r="W1324" s="42"/>
      <c r="X1324" s="42"/>
      <c r="Y1324" s="42"/>
      <c r="Z1324" s="42"/>
      <c r="AA1324" s="42"/>
      <c r="AB1324" s="42"/>
      <c r="AC1324" s="42"/>
      <c r="AD1324" s="42"/>
      <c r="AE1324" s="42"/>
      <c r="AR1324" s="227" t="s">
        <v>398</v>
      </c>
      <c r="AT1324" s="227" t="s">
        <v>349</v>
      </c>
      <c r="AU1324" s="227" t="s">
        <v>86</v>
      </c>
      <c r="AY1324" s="21" t="s">
        <v>182</v>
      </c>
      <c r="BE1324" s="228">
        <f>IF(N1324="základní",J1324,0)</f>
        <v>0</v>
      </c>
      <c r="BF1324" s="228">
        <f>IF(N1324="snížená",J1324,0)</f>
        <v>0</v>
      </c>
      <c r="BG1324" s="228">
        <f>IF(N1324="zákl. přenesená",J1324,0)</f>
        <v>0</v>
      </c>
      <c r="BH1324" s="228">
        <f>IF(N1324="sníž. přenesená",J1324,0)</f>
        <v>0</v>
      </c>
      <c r="BI1324" s="228">
        <f>IF(N1324="nulová",J1324,0)</f>
        <v>0</v>
      </c>
      <c r="BJ1324" s="21" t="s">
        <v>83</v>
      </c>
      <c r="BK1324" s="228">
        <f>ROUND(I1324*H1324,2)</f>
        <v>0</v>
      </c>
      <c r="BL1324" s="21" t="s">
        <v>299</v>
      </c>
      <c r="BM1324" s="227" t="s">
        <v>2028</v>
      </c>
    </row>
    <row r="1325" s="13" customFormat="1">
      <c r="A1325" s="13"/>
      <c r="B1325" s="234"/>
      <c r="C1325" s="235"/>
      <c r="D1325" s="236" t="s">
        <v>193</v>
      </c>
      <c r="E1325" s="237" t="s">
        <v>19</v>
      </c>
      <c r="F1325" s="238" t="s">
        <v>2029</v>
      </c>
      <c r="G1325" s="235"/>
      <c r="H1325" s="239">
        <v>1.024</v>
      </c>
      <c r="I1325" s="240"/>
      <c r="J1325" s="235"/>
      <c r="K1325" s="235"/>
      <c r="L1325" s="241"/>
      <c r="M1325" s="242"/>
      <c r="N1325" s="243"/>
      <c r="O1325" s="243"/>
      <c r="P1325" s="243"/>
      <c r="Q1325" s="243"/>
      <c r="R1325" s="243"/>
      <c r="S1325" s="243"/>
      <c r="T1325" s="244"/>
      <c r="U1325" s="13"/>
      <c r="V1325" s="13"/>
      <c r="W1325" s="13"/>
      <c r="X1325" s="13"/>
      <c r="Y1325" s="13"/>
      <c r="Z1325" s="13"/>
      <c r="AA1325" s="13"/>
      <c r="AB1325" s="13"/>
      <c r="AC1325" s="13"/>
      <c r="AD1325" s="13"/>
      <c r="AE1325" s="13"/>
      <c r="AT1325" s="245" t="s">
        <v>193</v>
      </c>
      <c r="AU1325" s="245" t="s">
        <v>86</v>
      </c>
      <c r="AV1325" s="13" t="s">
        <v>86</v>
      </c>
      <c r="AW1325" s="13" t="s">
        <v>37</v>
      </c>
      <c r="AX1325" s="13" t="s">
        <v>76</v>
      </c>
      <c r="AY1325" s="245" t="s">
        <v>182</v>
      </c>
    </row>
    <row r="1326" s="13" customFormat="1">
      <c r="A1326" s="13"/>
      <c r="B1326" s="234"/>
      <c r="C1326" s="235"/>
      <c r="D1326" s="236" t="s">
        <v>193</v>
      </c>
      <c r="E1326" s="237" t="s">
        <v>19</v>
      </c>
      <c r="F1326" s="238" t="s">
        <v>2030</v>
      </c>
      <c r="G1326" s="235"/>
      <c r="H1326" s="239">
        <v>7.2050000000000001</v>
      </c>
      <c r="I1326" s="240"/>
      <c r="J1326" s="235"/>
      <c r="K1326" s="235"/>
      <c r="L1326" s="241"/>
      <c r="M1326" s="242"/>
      <c r="N1326" s="243"/>
      <c r="O1326" s="243"/>
      <c r="P1326" s="243"/>
      <c r="Q1326" s="243"/>
      <c r="R1326" s="243"/>
      <c r="S1326" s="243"/>
      <c r="T1326" s="244"/>
      <c r="U1326" s="13"/>
      <c r="V1326" s="13"/>
      <c r="W1326" s="13"/>
      <c r="X1326" s="13"/>
      <c r="Y1326" s="13"/>
      <c r="Z1326" s="13"/>
      <c r="AA1326" s="13"/>
      <c r="AB1326" s="13"/>
      <c r="AC1326" s="13"/>
      <c r="AD1326" s="13"/>
      <c r="AE1326" s="13"/>
      <c r="AT1326" s="245" t="s">
        <v>193</v>
      </c>
      <c r="AU1326" s="245" t="s">
        <v>86</v>
      </c>
      <c r="AV1326" s="13" t="s">
        <v>86</v>
      </c>
      <c r="AW1326" s="13" t="s">
        <v>37</v>
      </c>
      <c r="AX1326" s="13" t="s">
        <v>76</v>
      </c>
      <c r="AY1326" s="245" t="s">
        <v>182</v>
      </c>
    </row>
    <row r="1327" s="15" customFormat="1">
      <c r="A1327" s="15"/>
      <c r="B1327" s="256"/>
      <c r="C1327" s="257"/>
      <c r="D1327" s="236" t="s">
        <v>193</v>
      </c>
      <c r="E1327" s="258" t="s">
        <v>19</v>
      </c>
      <c r="F1327" s="259" t="s">
        <v>202</v>
      </c>
      <c r="G1327" s="257"/>
      <c r="H1327" s="260">
        <v>8.2289999999999992</v>
      </c>
      <c r="I1327" s="261"/>
      <c r="J1327" s="257"/>
      <c r="K1327" s="257"/>
      <c r="L1327" s="262"/>
      <c r="M1327" s="263"/>
      <c r="N1327" s="264"/>
      <c r="O1327" s="264"/>
      <c r="P1327" s="264"/>
      <c r="Q1327" s="264"/>
      <c r="R1327" s="264"/>
      <c r="S1327" s="264"/>
      <c r="T1327" s="265"/>
      <c r="U1327" s="15"/>
      <c r="V1327" s="15"/>
      <c r="W1327" s="15"/>
      <c r="X1327" s="15"/>
      <c r="Y1327" s="15"/>
      <c r="Z1327" s="15"/>
      <c r="AA1327" s="15"/>
      <c r="AB1327" s="15"/>
      <c r="AC1327" s="15"/>
      <c r="AD1327" s="15"/>
      <c r="AE1327" s="15"/>
      <c r="AT1327" s="266" t="s">
        <v>193</v>
      </c>
      <c r="AU1327" s="266" t="s">
        <v>86</v>
      </c>
      <c r="AV1327" s="15" t="s">
        <v>189</v>
      </c>
      <c r="AW1327" s="15" t="s">
        <v>37</v>
      </c>
      <c r="AX1327" s="15" t="s">
        <v>83</v>
      </c>
      <c r="AY1327" s="266" t="s">
        <v>182</v>
      </c>
    </row>
    <row r="1328" s="2" customFormat="1" ht="24.15" customHeight="1">
      <c r="A1328" s="42"/>
      <c r="B1328" s="43"/>
      <c r="C1328" s="216" t="s">
        <v>2031</v>
      </c>
      <c r="D1328" s="216" t="s">
        <v>184</v>
      </c>
      <c r="E1328" s="217" t="s">
        <v>2032</v>
      </c>
      <c r="F1328" s="218" t="s">
        <v>2033</v>
      </c>
      <c r="G1328" s="219" t="s">
        <v>187</v>
      </c>
      <c r="H1328" s="220">
        <v>39.759999999999998</v>
      </c>
      <c r="I1328" s="221"/>
      <c r="J1328" s="222">
        <f>ROUND(I1328*H1328,2)</f>
        <v>0</v>
      </c>
      <c r="K1328" s="218" t="s">
        <v>188</v>
      </c>
      <c r="L1328" s="48"/>
      <c r="M1328" s="223" t="s">
        <v>19</v>
      </c>
      <c r="N1328" s="224" t="s">
        <v>47</v>
      </c>
      <c r="O1328" s="88"/>
      <c r="P1328" s="225">
        <f>O1328*H1328</f>
        <v>0</v>
      </c>
      <c r="Q1328" s="225">
        <v>0.00010000000000000001</v>
      </c>
      <c r="R1328" s="225">
        <f>Q1328*H1328</f>
        <v>0.0039760000000000004</v>
      </c>
      <c r="S1328" s="225">
        <v>0</v>
      </c>
      <c r="T1328" s="226">
        <f>S1328*H1328</f>
        <v>0</v>
      </c>
      <c r="U1328" s="42"/>
      <c r="V1328" s="42"/>
      <c r="W1328" s="42"/>
      <c r="X1328" s="42"/>
      <c r="Y1328" s="42"/>
      <c r="Z1328" s="42"/>
      <c r="AA1328" s="42"/>
      <c r="AB1328" s="42"/>
      <c r="AC1328" s="42"/>
      <c r="AD1328" s="42"/>
      <c r="AE1328" s="42"/>
      <c r="AR1328" s="227" t="s">
        <v>299</v>
      </c>
      <c r="AT1328" s="227" t="s">
        <v>184</v>
      </c>
      <c r="AU1328" s="227" t="s">
        <v>86</v>
      </c>
      <c r="AY1328" s="21" t="s">
        <v>182</v>
      </c>
      <c r="BE1328" s="228">
        <f>IF(N1328="základní",J1328,0)</f>
        <v>0</v>
      </c>
      <c r="BF1328" s="228">
        <f>IF(N1328="snížená",J1328,0)</f>
        <v>0</v>
      </c>
      <c r="BG1328" s="228">
        <f>IF(N1328="zákl. přenesená",J1328,0)</f>
        <v>0</v>
      </c>
      <c r="BH1328" s="228">
        <f>IF(N1328="sníž. přenesená",J1328,0)</f>
        <v>0</v>
      </c>
      <c r="BI1328" s="228">
        <f>IF(N1328="nulová",J1328,0)</f>
        <v>0</v>
      </c>
      <c r="BJ1328" s="21" t="s">
        <v>83</v>
      </c>
      <c r="BK1328" s="228">
        <f>ROUND(I1328*H1328,2)</f>
        <v>0</v>
      </c>
      <c r="BL1328" s="21" t="s">
        <v>299</v>
      </c>
      <c r="BM1328" s="227" t="s">
        <v>2034</v>
      </c>
    </row>
    <row r="1329" s="2" customFormat="1">
      <c r="A1329" s="42"/>
      <c r="B1329" s="43"/>
      <c r="C1329" s="44"/>
      <c r="D1329" s="229" t="s">
        <v>191</v>
      </c>
      <c r="E1329" s="44"/>
      <c r="F1329" s="230" t="s">
        <v>2035</v>
      </c>
      <c r="G1329" s="44"/>
      <c r="H1329" s="44"/>
      <c r="I1329" s="231"/>
      <c r="J1329" s="44"/>
      <c r="K1329" s="44"/>
      <c r="L1329" s="48"/>
      <c r="M1329" s="232"/>
      <c r="N1329" s="233"/>
      <c r="O1329" s="88"/>
      <c r="P1329" s="88"/>
      <c r="Q1329" s="88"/>
      <c r="R1329" s="88"/>
      <c r="S1329" s="88"/>
      <c r="T1329" s="89"/>
      <c r="U1329" s="42"/>
      <c r="V1329" s="42"/>
      <c r="W1329" s="42"/>
      <c r="X1329" s="42"/>
      <c r="Y1329" s="42"/>
      <c r="Z1329" s="42"/>
      <c r="AA1329" s="42"/>
      <c r="AB1329" s="42"/>
      <c r="AC1329" s="42"/>
      <c r="AD1329" s="42"/>
      <c r="AE1329" s="42"/>
      <c r="AT1329" s="21" t="s">
        <v>191</v>
      </c>
      <c r="AU1329" s="21" t="s">
        <v>86</v>
      </c>
    </row>
    <row r="1330" s="13" customFormat="1">
      <c r="A1330" s="13"/>
      <c r="B1330" s="234"/>
      <c r="C1330" s="235"/>
      <c r="D1330" s="236" t="s">
        <v>193</v>
      </c>
      <c r="E1330" s="237" t="s">
        <v>19</v>
      </c>
      <c r="F1330" s="238" t="s">
        <v>2013</v>
      </c>
      <c r="G1330" s="235"/>
      <c r="H1330" s="239">
        <v>39.759999999999998</v>
      </c>
      <c r="I1330" s="240"/>
      <c r="J1330" s="235"/>
      <c r="K1330" s="235"/>
      <c r="L1330" s="241"/>
      <c r="M1330" s="242"/>
      <c r="N1330" s="243"/>
      <c r="O1330" s="243"/>
      <c r="P1330" s="243"/>
      <c r="Q1330" s="243"/>
      <c r="R1330" s="243"/>
      <c r="S1330" s="243"/>
      <c r="T1330" s="244"/>
      <c r="U1330" s="13"/>
      <c r="V1330" s="13"/>
      <c r="W1330" s="13"/>
      <c r="X1330" s="13"/>
      <c r="Y1330" s="13"/>
      <c r="Z1330" s="13"/>
      <c r="AA1330" s="13"/>
      <c r="AB1330" s="13"/>
      <c r="AC1330" s="13"/>
      <c r="AD1330" s="13"/>
      <c r="AE1330" s="13"/>
      <c r="AT1330" s="245" t="s">
        <v>193</v>
      </c>
      <c r="AU1330" s="245" t="s">
        <v>86</v>
      </c>
      <c r="AV1330" s="13" t="s">
        <v>86</v>
      </c>
      <c r="AW1330" s="13" t="s">
        <v>37</v>
      </c>
      <c r="AX1330" s="13" t="s">
        <v>83</v>
      </c>
      <c r="AY1330" s="245" t="s">
        <v>182</v>
      </c>
    </row>
    <row r="1331" s="2" customFormat="1" ht="16.5" customHeight="1">
      <c r="A1331" s="42"/>
      <c r="B1331" s="43"/>
      <c r="C1331" s="216" t="s">
        <v>2036</v>
      </c>
      <c r="D1331" s="216" t="s">
        <v>184</v>
      </c>
      <c r="E1331" s="217" t="s">
        <v>2037</v>
      </c>
      <c r="F1331" s="218" t="s">
        <v>2038</v>
      </c>
      <c r="G1331" s="219" t="s">
        <v>187</v>
      </c>
      <c r="H1331" s="220">
        <v>25.738</v>
      </c>
      <c r="I1331" s="221"/>
      <c r="J1331" s="222">
        <f>ROUND(I1331*H1331,2)</f>
        <v>0</v>
      </c>
      <c r="K1331" s="218" t="s">
        <v>188</v>
      </c>
      <c r="L1331" s="48"/>
      <c r="M1331" s="223" t="s">
        <v>19</v>
      </c>
      <c r="N1331" s="224" t="s">
        <v>47</v>
      </c>
      <c r="O1331" s="88"/>
      <c r="P1331" s="225">
        <f>O1331*H1331</f>
        <v>0</v>
      </c>
      <c r="Q1331" s="225">
        <v>0</v>
      </c>
      <c r="R1331" s="225">
        <f>Q1331*H1331</f>
        <v>0</v>
      </c>
      <c r="S1331" s="225">
        <v>0</v>
      </c>
      <c r="T1331" s="226">
        <f>S1331*H1331</f>
        <v>0</v>
      </c>
      <c r="U1331" s="42"/>
      <c r="V1331" s="42"/>
      <c r="W1331" s="42"/>
      <c r="X1331" s="42"/>
      <c r="Y1331" s="42"/>
      <c r="Z1331" s="42"/>
      <c r="AA1331" s="42"/>
      <c r="AB1331" s="42"/>
      <c r="AC1331" s="42"/>
      <c r="AD1331" s="42"/>
      <c r="AE1331" s="42"/>
      <c r="AR1331" s="227" t="s">
        <v>299</v>
      </c>
      <c r="AT1331" s="227" t="s">
        <v>184</v>
      </c>
      <c r="AU1331" s="227" t="s">
        <v>86</v>
      </c>
      <c r="AY1331" s="21" t="s">
        <v>182</v>
      </c>
      <c r="BE1331" s="228">
        <f>IF(N1331="základní",J1331,0)</f>
        <v>0</v>
      </c>
      <c r="BF1331" s="228">
        <f>IF(N1331="snížená",J1331,0)</f>
        <v>0</v>
      </c>
      <c r="BG1331" s="228">
        <f>IF(N1331="zákl. přenesená",J1331,0)</f>
        <v>0</v>
      </c>
      <c r="BH1331" s="228">
        <f>IF(N1331="sníž. přenesená",J1331,0)</f>
        <v>0</v>
      </c>
      <c r="BI1331" s="228">
        <f>IF(N1331="nulová",J1331,0)</f>
        <v>0</v>
      </c>
      <c r="BJ1331" s="21" t="s">
        <v>83</v>
      </c>
      <c r="BK1331" s="228">
        <f>ROUND(I1331*H1331,2)</f>
        <v>0</v>
      </c>
      <c r="BL1331" s="21" t="s">
        <v>299</v>
      </c>
      <c r="BM1331" s="227" t="s">
        <v>2039</v>
      </c>
    </row>
    <row r="1332" s="2" customFormat="1">
      <c r="A1332" s="42"/>
      <c r="B1332" s="43"/>
      <c r="C1332" s="44"/>
      <c r="D1332" s="229" t="s">
        <v>191</v>
      </c>
      <c r="E1332" s="44"/>
      <c r="F1332" s="230" t="s">
        <v>2040</v>
      </c>
      <c r="G1332" s="44"/>
      <c r="H1332" s="44"/>
      <c r="I1332" s="231"/>
      <c r="J1332" s="44"/>
      <c r="K1332" s="44"/>
      <c r="L1332" s="48"/>
      <c r="M1332" s="232"/>
      <c r="N1332" s="233"/>
      <c r="O1332" s="88"/>
      <c r="P1332" s="88"/>
      <c r="Q1332" s="88"/>
      <c r="R1332" s="88"/>
      <c r="S1332" s="88"/>
      <c r="T1332" s="89"/>
      <c r="U1332" s="42"/>
      <c r="V1332" s="42"/>
      <c r="W1332" s="42"/>
      <c r="X1332" s="42"/>
      <c r="Y1332" s="42"/>
      <c r="Z1332" s="42"/>
      <c r="AA1332" s="42"/>
      <c r="AB1332" s="42"/>
      <c r="AC1332" s="42"/>
      <c r="AD1332" s="42"/>
      <c r="AE1332" s="42"/>
      <c r="AT1332" s="21" t="s">
        <v>191</v>
      </c>
      <c r="AU1332" s="21" t="s">
        <v>86</v>
      </c>
    </row>
    <row r="1333" s="13" customFormat="1">
      <c r="A1333" s="13"/>
      <c r="B1333" s="234"/>
      <c r="C1333" s="235"/>
      <c r="D1333" s="236" t="s">
        <v>193</v>
      </c>
      <c r="E1333" s="237" t="s">
        <v>19</v>
      </c>
      <c r="F1333" s="238" t="s">
        <v>2041</v>
      </c>
      <c r="G1333" s="235"/>
      <c r="H1333" s="239">
        <v>25.738</v>
      </c>
      <c r="I1333" s="240"/>
      <c r="J1333" s="235"/>
      <c r="K1333" s="235"/>
      <c r="L1333" s="241"/>
      <c r="M1333" s="242"/>
      <c r="N1333" s="243"/>
      <c r="O1333" s="243"/>
      <c r="P1333" s="243"/>
      <c r="Q1333" s="243"/>
      <c r="R1333" s="243"/>
      <c r="S1333" s="243"/>
      <c r="T1333" s="244"/>
      <c r="U1333" s="13"/>
      <c r="V1333" s="13"/>
      <c r="W1333" s="13"/>
      <c r="X1333" s="13"/>
      <c r="Y1333" s="13"/>
      <c r="Z1333" s="13"/>
      <c r="AA1333" s="13"/>
      <c r="AB1333" s="13"/>
      <c r="AC1333" s="13"/>
      <c r="AD1333" s="13"/>
      <c r="AE1333" s="13"/>
      <c r="AT1333" s="245" t="s">
        <v>193</v>
      </c>
      <c r="AU1333" s="245" t="s">
        <v>86</v>
      </c>
      <c r="AV1333" s="13" t="s">
        <v>86</v>
      </c>
      <c r="AW1333" s="13" t="s">
        <v>37</v>
      </c>
      <c r="AX1333" s="13" t="s">
        <v>83</v>
      </c>
      <c r="AY1333" s="245" t="s">
        <v>182</v>
      </c>
    </row>
    <row r="1334" s="2" customFormat="1" ht="16.5" customHeight="1">
      <c r="A1334" s="42"/>
      <c r="B1334" s="43"/>
      <c r="C1334" s="216" t="s">
        <v>2042</v>
      </c>
      <c r="D1334" s="216" t="s">
        <v>184</v>
      </c>
      <c r="E1334" s="217" t="s">
        <v>2043</v>
      </c>
      <c r="F1334" s="218" t="s">
        <v>2044</v>
      </c>
      <c r="G1334" s="219" t="s">
        <v>187</v>
      </c>
      <c r="H1334" s="220">
        <v>14.023</v>
      </c>
      <c r="I1334" s="221"/>
      <c r="J1334" s="222">
        <f>ROUND(I1334*H1334,2)</f>
        <v>0</v>
      </c>
      <c r="K1334" s="218" t="s">
        <v>188</v>
      </c>
      <c r="L1334" s="48"/>
      <c r="M1334" s="223" t="s">
        <v>19</v>
      </c>
      <c r="N1334" s="224" t="s">
        <v>47</v>
      </c>
      <c r="O1334" s="88"/>
      <c r="P1334" s="225">
        <f>O1334*H1334</f>
        <v>0</v>
      </c>
      <c r="Q1334" s="225">
        <v>0</v>
      </c>
      <c r="R1334" s="225">
        <f>Q1334*H1334</f>
        <v>0</v>
      </c>
      <c r="S1334" s="225">
        <v>0</v>
      </c>
      <c r="T1334" s="226">
        <f>S1334*H1334</f>
        <v>0</v>
      </c>
      <c r="U1334" s="42"/>
      <c r="V1334" s="42"/>
      <c r="W1334" s="42"/>
      <c r="X1334" s="42"/>
      <c r="Y1334" s="42"/>
      <c r="Z1334" s="42"/>
      <c r="AA1334" s="42"/>
      <c r="AB1334" s="42"/>
      <c r="AC1334" s="42"/>
      <c r="AD1334" s="42"/>
      <c r="AE1334" s="42"/>
      <c r="AR1334" s="227" t="s">
        <v>299</v>
      </c>
      <c r="AT1334" s="227" t="s">
        <v>184</v>
      </c>
      <c r="AU1334" s="227" t="s">
        <v>86</v>
      </c>
      <c r="AY1334" s="21" t="s">
        <v>182</v>
      </c>
      <c r="BE1334" s="228">
        <f>IF(N1334="základní",J1334,0)</f>
        <v>0</v>
      </c>
      <c r="BF1334" s="228">
        <f>IF(N1334="snížená",J1334,0)</f>
        <v>0</v>
      </c>
      <c r="BG1334" s="228">
        <f>IF(N1334="zákl. přenesená",J1334,0)</f>
        <v>0</v>
      </c>
      <c r="BH1334" s="228">
        <f>IF(N1334="sníž. přenesená",J1334,0)</f>
        <v>0</v>
      </c>
      <c r="BI1334" s="228">
        <f>IF(N1334="nulová",J1334,0)</f>
        <v>0</v>
      </c>
      <c r="BJ1334" s="21" t="s">
        <v>83</v>
      </c>
      <c r="BK1334" s="228">
        <f>ROUND(I1334*H1334,2)</f>
        <v>0</v>
      </c>
      <c r="BL1334" s="21" t="s">
        <v>299</v>
      </c>
      <c r="BM1334" s="227" t="s">
        <v>2045</v>
      </c>
    </row>
    <row r="1335" s="2" customFormat="1">
      <c r="A1335" s="42"/>
      <c r="B1335" s="43"/>
      <c r="C1335" s="44"/>
      <c r="D1335" s="229" t="s">
        <v>191</v>
      </c>
      <c r="E1335" s="44"/>
      <c r="F1335" s="230" t="s">
        <v>2046</v>
      </c>
      <c r="G1335" s="44"/>
      <c r="H1335" s="44"/>
      <c r="I1335" s="231"/>
      <c r="J1335" s="44"/>
      <c r="K1335" s="44"/>
      <c r="L1335" s="48"/>
      <c r="M1335" s="232"/>
      <c r="N1335" s="233"/>
      <c r="O1335" s="88"/>
      <c r="P1335" s="88"/>
      <c r="Q1335" s="88"/>
      <c r="R1335" s="88"/>
      <c r="S1335" s="88"/>
      <c r="T1335" s="89"/>
      <c r="U1335" s="42"/>
      <c r="V1335" s="42"/>
      <c r="W1335" s="42"/>
      <c r="X1335" s="42"/>
      <c r="Y1335" s="42"/>
      <c r="Z1335" s="42"/>
      <c r="AA1335" s="42"/>
      <c r="AB1335" s="42"/>
      <c r="AC1335" s="42"/>
      <c r="AD1335" s="42"/>
      <c r="AE1335" s="42"/>
      <c r="AT1335" s="21" t="s">
        <v>191</v>
      </c>
      <c r="AU1335" s="21" t="s">
        <v>86</v>
      </c>
    </row>
    <row r="1336" s="13" customFormat="1">
      <c r="A1336" s="13"/>
      <c r="B1336" s="234"/>
      <c r="C1336" s="235"/>
      <c r="D1336" s="236" t="s">
        <v>193</v>
      </c>
      <c r="E1336" s="237" t="s">
        <v>19</v>
      </c>
      <c r="F1336" s="238" t="s">
        <v>2047</v>
      </c>
      <c r="G1336" s="235"/>
      <c r="H1336" s="239">
        <v>14.023</v>
      </c>
      <c r="I1336" s="240"/>
      <c r="J1336" s="235"/>
      <c r="K1336" s="235"/>
      <c r="L1336" s="241"/>
      <c r="M1336" s="242"/>
      <c r="N1336" s="243"/>
      <c r="O1336" s="243"/>
      <c r="P1336" s="243"/>
      <c r="Q1336" s="243"/>
      <c r="R1336" s="243"/>
      <c r="S1336" s="243"/>
      <c r="T1336" s="244"/>
      <c r="U1336" s="13"/>
      <c r="V1336" s="13"/>
      <c r="W1336" s="13"/>
      <c r="X1336" s="13"/>
      <c r="Y1336" s="13"/>
      <c r="Z1336" s="13"/>
      <c r="AA1336" s="13"/>
      <c r="AB1336" s="13"/>
      <c r="AC1336" s="13"/>
      <c r="AD1336" s="13"/>
      <c r="AE1336" s="13"/>
      <c r="AT1336" s="245" t="s">
        <v>193</v>
      </c>
      <c r="AU1336" s="245" t="s">
        <v>86</v>
      </c>
      <c r="AV1336" s="13" t="s">
        <v>86</v>
      </c>
      <c r="AW1336" s="13" t="s">
        <v>37</v>
      </c>
      <c r="AX1336" s="13" t="s">
        <v>83</v>
      </c>
      <c r="AY1336" s="245" t="s">
        <v>182</v>
      </c>
    </row>
    <row r="1337" s="2" customFormat="1" ht="24.15" customHeight="1">
      <c r="A1337" s="42"/>
      <c r="B1337" s="43"/>
      <c r="C1337" s="216" t="s">
        <v>2048</v>
      </c>
      <c r="D1337" s="216" t="s">
        <v>184</v>
      </c>
      <c r="E1337" s="217" t="s">
        <v>2049</v>
      </c>
      <c r="F1337" s="218" t="s">
        <v>2050</v>
      </c>
      <c r="G1337" s="219" t="s">
        <v>187</v>
      </c>
      <c r="H1337" s="220">
        <v>20.190000000000001</v>
      </c>
      <c r="I1337" s="221"/>
      <c r="J1337" s="222">
        <f>ROUND(I1337*H1337,2)</f>
        <v>0</v>
      </c>
      <c r="K1337" s="218" t="s">
        <v>188</v>
      </c>
      <c r="L1337" s="48"/>
      <c r="M1337" s="223" t="s">
        <v>19</v>
      </c>
      <c r="N1337" s="224" t="s">
        <v>47</v>
      </c>
      <c r="O1337" s="88"/>
      <c r="P1337" s="225">
        <f>O1337*H1337</f>
        <v>0</v>
      </c>
      <c r="Q1337" s="225">
        <v>0.00019000000000000001</v>
      </c>
      <c r="R1337" s="225">
        <f>Q1337*H1337</f>
        <v>0.0038361000000000003</v>
      </c>
      <c r="S1337" s="225">
        <v>0</v>
      </c>
      <c r="T1337" s="226">
        <f>S1337*H1337</f>
        <v>0</v>
      </c>
      <c r="U1337" s="42"/>
      <c r="V1337" s="42"/>
      <c r="W1337" s="42"/>
      <c r="X1337" s="42"/>
      <c r="Y1337" s="42"/>
      <c r="Z1337" s="42"/>
      <c r="AA1337" s="42"/>
      <c r="AB1337" s="42"/>
      <c r="AC1337" s="42"/>
      <c r="AD1337" s="42"/>
      <c r="AE1337" s="42"/>
      <c r="AR1337" s="227" t="s">
        <v>299</v>
      </c>
      <c r="AT1337" s="227" t="s">
        <v>184</v>
      </c>
      <c r="AU1337" s="227" t="s">
        <v>86</v>
      </c>
      <c r="AY1337" s="21" t="s">
        <v>182</v>
      </c>
      <c r="BE1337" s="228">
        <f>IF(N1337="základní",J1337,0)</f>
        <v>0</v>
      </c>
      <c r="BF1337" s="228">
        <f>IF(N1337="snížená",J1337,0)</f>
        <v>0</v>
      </c>
      <c r="BG1337" s="228">
        <f>IF(N1337="zákl. přenesená",J1337,0)</f>
        <v>0</v>
      </c>
      <c r="BH1337" s="228">
        <f>IF(N1337="sníž. přenesená",J1337,0)</f>
        <v>0</v>
      </c>
      <c r="BI1337" s="228">
        <f>IF(N1337="nulová",J1337,0)</f>
        <v>0</v>
      </c>
      <c r="BJ1337" s="21" t="s">
        <v>83</v>
      </c>
      <c r="BK1337" s="228">
        <f>ROUND(I1337*H1337,2)</f>
        <v>0</v>
      </c>
      <c r="BL1337" s="21" t="s">
        <v>299</v>
      </c>
      <c r="BM1337" s="227" t="s">
        <v>2051</v>
      </c>
    </row>
    <row r="1338" s="2" customFormat="1">
      <c r="A1338" s="42"/>
      <c r="B1338" s="43"/>
      <c r="C1338" s="44"/>
      <c r="D1338" s="229" t="s">
        <v>191</v>
      </c>
      <c r="E1338" s="44"/>
      <c r="F1338" s="230" t="s">
        <v>2052</v>
      </c>
      <c r="G1338" s="44"/>
      <c r="H1338" s="44"/>
      <c r="I1338" s="231"/>
      <c r="J1338" s="44"/>
      <c r="K1338" s="44"/>
      <c r="L1338" s="48"/>
      <c r="M1338" s="232"/>
      <c r="N1338" s="233"/>
      <c r="O1338" s="88"/>
      <c r="P1338" s="88"/>
      <c r="Q1338" s="88"/>
      <c r="R1338" s="88"/>
      <c r="S1338" s="88"/>
      <c r="T1338" s="89"/>
      <c r="U1338" s="42"/>
      <c r="V1338" s="42"/>
      <c r="W1338" s="42"/>
      <c r="X1338" s="42"/>
      <c r="Y1338" s="42"/>
      <c r="Z1338" s="42"/>
      <c r="AA1338" s="42"/>
      <c r="AB1338" s="42"/>
      <c r="AC1338" s="42"/>
      <c r="AD1338" s="42"/>
      <c r="AE1338" s="42"/>
      <c r="AT1338" s="21" t="s">
        <v>191</v>
      </c>
      <c r="AU1338" s="21" t="s">
        <v>86</v>
      </c>
    </row>
    <row r="1339" s="13" customFormat="1">
      <c r="A1339" s="13"/>
      <c r="B1339" s="234"/>
      <c r="C1339" s="235"/>
      <c r="D1339" s="236" t="s">
        <v>193</v>
      </c>
      <c r="E1339" s="237" t="s">
        <v>19</v>
      </c>
      <c r="F1339" s="238" t="s">
        <v>2053</v>
      </c>
      <c r="G1339" s="235"/>
      <c r="H1339" s="239">
        <v>20.190000000000001</v>
      </c>
      <c r="I1339" s="240"/>
      <c r="J1339" s="235"/>
      <c r="K1339" s="235"/>
      <c r="L1339" s="241"/>
      <c r="M1339" s="242"/>
      <c r="N1339" s="243"/>
      <c r="O1339" s="243"/>
      <c r="P1339" s="243"/>
      <c r="Q1339" s="243"/>
      <c r="R1339" s="243"/>
      <c r="S1339" s="243"/>
      <c r="T1339" s="244"/>
      <c r="U1339" s="13"/>
      <c r="V1339" s="13"/>
      <c r="W1339" s="13"/>
      <c r="X1339" s="13"/>
      <c r="Y1339" s="13"/>
      <c r="Z1339" s="13"/>
      <c r="AA1339" s="13"/>
      <c r="AB1339" s="13"/>
      <c r="AC1339" s="13"/>
      <c r="AD1339" s="13"/>
      <c r="AE1339" s="13"/>
      <c r="AT1339" s="245" t="s">
        <v>193</v>
      </c>
      <c r="AU1339" s="245" t="s">
        <v>86</v>
      </c>
      <c r="AV1339" s="13" t="s">
        <v>86</v>
      </c>
      <c r="AW1339" s="13" t="s">
        <v>37</v>
      </c>
      <c r="AX1339" s="13" t="s">
        <v>83</v>
      </c>
      <c r="AY1339" s="245" t="s">
        <v>182</v>
      </c>
    </row>
    <row r="1340" s="14" customFormat="1">
      <c r="A1340" s="14"/>
      <c r="B1340" s="246"/>
      <c r="C1340" s="247"/>
      <c r="D1340" s="236" t="s">
        <v>193</v>
      </c>
      <c r="E1340" s="248" t="s">
        <v>19</v>
      </c>
      <c r="F1340" s="249" t="s">
        <v>1892</v>
      </c>
      <c r="G1340" s="247"/>
      <c r="H1340" s="248" t="s">
        <v>19</v>
      </c>
      <c r="I1340" s="250"/>
      <c r="J1340" s="247"/>
      <c r="K1340" s="247"/>
      <c r="L1340" s="251"/>
      <c r="M1340" s="252"/>
      <c r="N1340" s="253"/>
      <c r="O1340" s="253"/>
      <c r="P1340" s="253"/>
      <c r="Q1340" s="253"/>
      <c r="R1340" s="253"/>
      <c r="S1340" s="253"/>
      <c r="T1340" s="254"/>
      <c r="U1340" s="14"/>
      <c r="V1340" s="14"/>
      <c r="W1340" s="14"/>
      <c r="X1340" s="14"/>
      <c r="Y1340" s="14"/>
      <c r="Z1340" s="14"/>
      <c r="AA1340" s="14"/>
      <c r="AB1340" s="14"/>
      <c r="AC1340" s="14"/>
      <c r="AD1340" s="14"/>
      <c r="AE1340" s="14"/>
      <c r="AT1340" s="255" t="s">
        <v>193</v>
      </c>
      <c r="AU1340" s="255" t="s">
        <v>86</v>
      </c>
      <c r="AV1340" s="14" t="s">
        <v>83</v>
      </c>
      <c r="AW1340" s="14" t="s">
        <v>37</v>
      </c>
      <c r="AX1340" s="14" t="s">
        <v>76</v>
      </c>
      <c r="AY1340" s="255" t="s">
        <v>182</v>
      </c>
    </row>
    <row r="1341" s="2" customFormat="1" ht="16.5" customHeight="1">
      <c r="A1341" s="42"/>
      <c r="B1341" s="43"/>
      <c r="C1341" s="267" t="s">
        <v>2054</v>
      </c>
      <c r="D1341" s="267" t="s">
        <v>349</v>
      </c>
      <c r="E1341" s="268" t="s">
        <v>2055</v>
      </c>
      <c r="F1341" s="269" t="s">
        <v>2056</v>
      </c>
      <c r="G1341" s="270" t="s">
        <v>187</v>
      </c>
      <c r="H1341" s="271">
        <v>21.199999999999999</v>
      </c>
      <c r="I1341" s="272"/>
      <c r="J1341" s="273">
        <f>ROUND(I1341*H1341,2)</f>
        <v>0</v>
      </c>
      <c r="K1341" s="269" t="s">
        <v>188</v>
      </c>
      <c r="L1341" s="274"/>
      <c r="M1341" s="275" t="s">
        <v>19</v>
      </c>
      <c r="N1341" s="276" t="s">
        <v>47</v>
      </c>
      <c r="O1341" s="88"/>
      <c r="P1341" s="225">
        <f>O1341*H1341</f>
        <v>0</v>
      </c>
      <c r="Q1341" s="225">
        <v>0.0028999999999999998</v>
      </c>
      <c r="R1341" s="225">
        <f>Q1341*H1341</f>
        <v>0.061479999999999993</v>
      </c>
      <c r="S1341" s="225">
        <v>0</v>
      </c>
      <c r="T1341" s="226">
        <f>S1341*H1341</f>
        <v>0</v>
      </c>
      <c r="U1341" s="42"/>
      <c r="V1341" s="42"/>
      <c r="W1341" s="42"/>
      <c r="X1341" s="42"/>
      <c r="Y1341" s="42"/>
      <c r="Z1341" s="42"/>
      <c r="AA1341" s="42"/>
      <c r="AB1341" s="42"/>
      <c r="AC1341" s="42"/>
      <c r="AD1341" s="42"/>
      <c r="AE1341" s="42"/>
      <c r="AR1341" s="227" t="s">
        <v>398</v>
      </c>
      <c r="AT1341" s="227" t="s">
        <v>349</v>
      </c>
      <c r="AU1341" s="227" t="s">
        <v>86</v>
      </c>
      <c r="AY1341" s="21" t="s">
        <v>182</v>
      </c>
      <c r="BE1341" s="228">
        <f>IF(N1341="základní",J1341,0)</f>
        <v>0</v>
      </c>
      <c r="BF1341" s="228">
        <f>IF(N1341="snížená",J1341,0)</f>
        <v>0</v>
      </c>
      <c r="BG1341" s="228">
        <f>IF(N1341="zákl. přenesená",J1341,0)</f>
        <v>0</v>
      </c>
      <c r="BH1341" s="228">
        <f>IF(N1341="sníž. přenesená",J1341,0)</f>
        <v>0</v>
      </c>
      <c r="BI1341" s="228">
        <f>IF(N1341="nulová",J1341,0)</f>
        <v>0</v>
      </c>
      <c r="BJ1341" s="21" t="s">
        <v>83</v>
      </c>
      <c r="BK1341" s="228">
        <f>ROUND(I1341*H1341,2)</f>
        <v>0</v>
      </c>
      <c r="BL1341" s="21" t="s">
        <v>299</v>
      </c>
      <c r="BM1341" s="227" t="s">
        <v>2057</v>
      </c>
    </row>
    <row r="1342" s="13" customFormat="1">
      <c r="A1342" s="13"/>
      <c r="B1342" s="234"/>
      <c r="C1342" s="235"/>
      <c r="D1342" s="236" t="s">
        <v>193</v>
      </c>
      <c r="E1342" s="237" t="s">
        <v>19</v>
      </c>
      <c r="F1342" s="238" t="s">
        <v>2058</v>
      </c>
      <c r="G1342" s="235"/>
      <c r="H1342" s="239">
        <v>21.199999999999999</v>
      </c>
      <c r="I1342" s="240"/>
      <c r="J1342" s="235"/>
      <c r="K1342" s="235"/>
      <c r="L1342" s="241"/>
      <c r="M1342" s="242"/>
      <c r="N1342" s="243"/>
      <c r="O1342" s="243"/>
      <c r="P1342" s="243"/>
      <c r="Q1342" s="243"/>
      <c r="R1342" s="243"/>
      <c r="S1342" s="243"/>
      <c r="T1342" s="244"/>
      <c r="U1342" s="13"/>
      <c r="V1342" s="13"/>
      <c r="W1342" s="13"/>
      <c r="X1342" s="13"/>
      <c r="Y1342" s="13"/>
      <c r="Z1342" s="13"/>
      <c r="AA1342" s="13"/>
      <c r="AB1342" s="13"/>
      <c r="AC1342" s="13"/>
      <c r="AD1342" s="13"/>
      <c r="AE1342" s="13"/>
      <c r="AT1342" s="245" t="s">
        <v>193</v>
      </c>
      <c r="AU1342" s="245" t="s">
        <v>86</v>
      </c>
      <c r="AV1342" s="13" t="s">
        <v>86</v>
      </c>
      <c r="AW1342" s="13" t="s">
        <v>37</v>
      </c>
      <c r="AX1342" s="13" t="s">
        <v>83</v>
      </c>
      <c r="AY1342" s="245" t="s">
        <v>182</v>
      </c>
    </row>
    <row r="1343" s="2" customFormat="1" ht="37.8" customHeight="1">
      <c r="A1343" s="42"/>
      <c r="B1343" s="43"/>
      <c r="C1343" s="216" t="s">
        <v>2059</v>
      </c>
      <c r="D1343" s="216" t="s">
        <v>184</v>
      </c>
      <c r="E1343" s="217" t="s">
        <v>2060</v>
      </c>
      <c r="F1343" s="218" t="s">
        <v>2061</v>
      </c>
      <c r="G1343" s="219" t="s">
        <v>187</v>
      </c>
      <c r="H1343" s="220">
        <v>25.738</v>
      </c>
      <c r="I1343" s="221"/>
      <c r="J1343" s="222">
        <f>ROUND(I1343*H1343,2)</f>
        <v>0</v>
      </c>
      <c r="K1343" s="218" t="s">
        <v>188</v>
      </c>
      <c r="L1343" s="48"/>
      <c r="M1343" s="223" t="s">
        <v>19</v>
      </c>
      <c r="N1343" s="224" t="s">
        <v>47</v>
      </c>
      <c r="O1343" s="88"/>
      <c r="P1343" s="225">
        <f>O1343*H1343</f>
        <v>0</v>
      </c>
      <c r="Q1343" s="225">
        <v>0.00020000000000000001</v>
      </c>
      <c r="R1343" s="225">
        <f>Q1343*H1343</f>
        <v>0.0051476000000000004</v>
      </c>
      <c r="S1343" s="225">
        <v>0</v>
      </c>
      <c r="T1343" s="226">
        <f>S1343*H1343</f>
        <v>0</v>
      </c>
      <c r="U1343" s="42"/>
      <c r="V1343" s="42"/>
      <c r="W1343" s="42"/>
      <c r="X1343" s="42"/>
      <c r="Y1343" s="42"/>
      <c r="Z1343" s="42"/>
      <c r="AA1343" s="42"/>
      <c r="AB1343" s="42"/>
      <c r="AC1343" s="42"/>
      <c r="AD1343" s="42"/>
      <c r="AE1343" s="42"/>
      <c r="AR1343" s="227" t="s">
        <v>299</v>
      </c>
      <c r="AT1343" s="227" t="s">
        <v>184</v>
      </c>
      <c r="AU1343" s="227" t="s">
        <v>86</v>
      </c>
      <c r="AY1343" s="21" t="s">
        <v>182</v>
      </c>
      <c r="BE1343" s="228">
        <f>IF(N1343="základní",J1343,0)</f>
        <v>0</v>
      </c>
      <c r="BF1343" s="228">
        <f>IF(N1343="snížená",J1343,0)</f>
        <v>0</v>
      </c>
      <c r="BG1343" s="228">
        <f>IF(N1343="zákl. přenesená",J1343,0)</f>
        <v>0</v>
      </c>
      <c r="BH1343" s="228">
        <f>IF(N1343="sníž. přenesená",J1343,0)</f>
        <v>0</v>
      </c>
      <c r="BI1343" s="228">
        <f>IF(N1343="nulová",J1343,0)</f>
        <v>0</v>
      </c>
      <c r="BJ1343" s="21" t="s">
        <v>83</v>
      </c>
      <c r="BK1343" s="228">
        <f>ROUND(I1343*H1343,2)</f>
        <v>0</v>
      </c>
      <c r="BL1343" s="21" t="s">
        <v>299</v>
      </c>
      <c r="BM1343" s="227" t="s">
        <v>2062</v>
      </c>
    </row>
    <row r="1344" s="2" customFormat="1">
      <c r="A1344" s="42"/>
      <c r="B1344" s="43"/>
      <c r="C1344" s="44"/>
      <c r="D1344" s="229" t="s">
        <v>191</v>
      </c>
      <c r="E1344" s="44"/>
      <c r="F1344" s="230" t="s">
        <v>2063</v>
      </c>
      <c r="G1344" s="44"/>
      <c r="H1344" s="44"/>
      <c r="I1344" s="231"/>
      <c r="J1344" s="44"/>
      <c r="K1344" s="44"/>
      <c r="L1344" s="48"/>
      <c r="M1344" s="232"/>
      <c r="N1344" s="233"/>
      <c r="O1344" s="88"/>
      <c r="P1344" s="88"/>
      <c r="Q1344" s="88"/>
      <c r="R1344" s="88"/>
      <c r="S1344" s="88"/>
      <c r="T1344" s="89"/>
      <c r="U1344" s="42"/>
      <c r="V1344" s="42"/>
      <c r="W1344" s="42"/>
      <c r="X1344" s="42"/>
      <c r="Y1344" s="42"/>
      <c r="Z1344" s="42"/>
      <c r="AA1344" s="42"/>
      <c r="AB1344" s="42"/>
      <c r="AC1344" s="42"/>
      <c r="AD1344" s="42"/>
      <c r="AE1344" s="42"/>
      <c r="AT1344" s="21" t="s">
        <v>191</v>
      </c>
      <c r="AU1344" s="21" t="s">
        <v>86</v>
      </c>
    </row>
    <row r="1345" s="13" customFormat="1">
      <c r="A1345" s="13"/>
      <c r="B1345" s="234"/>
      <c r="C1345" s="235"/>
      <c r="D1345" s="236" t="s">
        <v>193</v>
      </c>
      <c r="E1345" s="237" t="s">
        <v>19</v>
      </c>
      <c r="F1345" s="238" t="s">
        <v>2041</v>
      </c>
      <c r="G1345" s="235"/>
      <c r="H1345" s="239">
        <v>25.738</v>
      </c>
      <c r="I1345" s="240"/>
      <c r="J1345" s="235"/>
      <c r="K1345" s="235"/>
      <c r="L1345" s="241"/>
      <c r="M1345" s="242"/>
      <c r="N1345" s="243"/>
      <c r="O1345" s="243"/>
      <c r="P1345" s="243"/>
      <c r="Q1345" s="243"/>
      <c r="R1345" s="243"/>
      <c r="S1345" s="243"/>
      <c r="T1345" s="244"/>
      <c r="U1345" s="13"/>
      <c r="V1345" s="13"/>
      <c r="W1345" s="13"/>
      <c r="X1345" s="13"/>
      <c r="Y1345" s="13"/>
      <c r="Z1345" s="13"/>
      <c r="AA1345" s="13"/>
      <c r="AB1345" s="13"/>
      <c r="AC1345" s="13"/>
      <c r="AD1345" s="13"/>
      <c r="AE1345" s="13"/>
      <c r="AT1345" s="245" t="s">
        <v>193</v>
      </c>
      <c r="AU1345" s="245" t="s">
        <v>86</v>
      </c>
      <c r="AV1345" s="13" t="s">
        <v>86</v>
      </c>
      <c r="AW1345" s="13" t="s">
        <v>37</v>
      </c>
      <c r="AX1345" s="13" t="s">
        <v>83</v>
      </c>
      <c r="AY1345" s="245" t="s">
        <v>182</v>
      </c>
    </row>
    <row r="1346" s="2" customFormat="1" ht="37.8" customHeight="1">
      <c r="A1346" s="42"/>
      <c r="B1346" s="43"/>
      <c r="C1346" s="216" t="s">
        <v>2064</v>
      </c>
      <c r="D1346" s="216" t="s">
        <v>184</v>
      </c>
      <c r="E1346" s="217" t="s">
        <v>2065</v>
      </c>
      <c r="F1346" s="218" t="s">
        <v>2066</v>
      </c>
      <c r="G1346" s="219" t="s">
        <v>187</v>
      </c>
      <c r="H1346" s="220">
        <v>14.023</v>
      </c>
      <c r="I1346" s="221"/>
      <c r="J1346" s="222">
        <f>ROUND(I1346*H1346,2)</f>
        <v>0</v>
      </c>
      <c r="K1346" s="218" t="s">
        <v>188</v>
      </c>
      <c r="L1346" s="48"/>
      <c r="M1346" s="223" t="s">
        <v>19</v>
      </c>
      <c r="N1346" s="224" t="s">
        <v>47</v>
      </c>
      <c r="O1346" s="88"/>
      <c r="P1346" s="225">
        <f>O1346*H1346</f>
        <v>0</v>
      </c>
      <c r="Q1346" s="225">
        <v>0.00035</v>
      </c>
      <c r="R1346" s="225">
        <f>Q1346*H1346</f>
        <v>0.0049080499999999997</v>
      </c>
      <c r="S1346" s="225">
        <v>0</v>
      </c>
      <c r="T1346" s="226">
        <f>S1346*H1346</f>
        <v>0</v>
      </c>
      <c r="U1346" s="42"/>
      <c r="V1346" s="42"/>
      <c r="W1346" s="42"/>
      <c r="X1346" s="42"/>
      <c r="Y1346" s="42"/>
      <c r="Z1346" s="42"/>
      <c r="AA1346" s="42"/>
      <c r="AB1346" s="42"/>
      <c r="AC1346" s="42"/>
      <c r="AD1346" s="42"/>
      <c r="AE1346" s="42"/>
      <c r="AR1346" s="227" t="s">
        <v>299</v>
      </c>
      <c r="AT1346" s="227" t="s">
        <v>184</v>
      </c>
      <c r="AU1346" s="227" t="s">
        <v>86</v>
      </c>
      <c r="AY1346" s="21" t="s">
        <v>182</v>
      </c>
      <c r="BE1346" s="228">
        <f>IF(N1346="základní",J1346,0)</f>
        <v>0</v>
      </c>
      <c r="BF1346" s="228">
        <f>IF(N1346="snížená",J1346,0)</f>
        <v>0</v>
      </c>
      <c r="BG1346" s="228">
        <f>IF(N1346="zákl. přenesená",J1346,0)</f>
        <v>0</v>
      </c>
      <c r="BH1346" s="228">
        <f>IF(N1346="sníž. přenesená",J1346,0)</f>
        <v>0</v>
      </c>
      <c r="BI1346" s="228">
        <f>IF(N1346="nulová",J1346,0)</f>
        <v>0</v>
      </c>
      <c r="BJ1346" s="21" t="s">
        <v>83</v>
      </c>
      <c r="BK1346" s="228">
        <f>ROUND(I1346*H1346,2)</f>
        <v>0</v>
      </c>
      <c r="BL1346" s="21" t="s">
        <v>299</v>
      </c>
      <c r="BM1346" s="227" t="s">
        <v>2067</v>
      </c>
    </row>
    <row r="1347" s="2" customFormat="1">
      <c r="A1347" s="42"/>
      <c r="B1347" s="43"/>
      <c r="C1347" s="44"/>
      <c r="D1347" s="229" t="s">
        <v>191</v>
      </c>
      <c r="E1347" s="44"/>
      <c r="F1347" s="230" t="s">
        <v>2068</v>
      </c>
      <c r="G1347" s="44"/>
      <c r="H1347" s="44"/>
      <c r="I1347" s="231"/>
      <c r="J1347" s="44"/>
      <c r="K1347" s="44"/>
      <c r="L1347" s="48"/>
      <c r="M1347" s="232"/>
      <c r="N1347" s="233"/>
      <c r="O1347" s="88"/>
      <c r="P1347" s="88"/>
      <c r="Q1347" s="88"/>
      <c r="R1347" s="88"/>
      <c r="S1347" s="88"/>
      <c r="T1347" s="89"/>
      <c r="U1347" s="42"/>
      <c r="V1347" s="42"/>
      <c r="W1347" s="42"/>
      <c r="X1347" s="42"/>
      <c r="Y1347" s="42"/>
      <c r="Z1347" s="42"/>
      <c r="AA1347" s="42"/>
      <c r="AB1347" s="42"/>
      <c r="AC1347" s="42"/>
      <c r="AD1347" s="42"/>
      <c r="AE1347" s="42"/>
      <c r="AT1347" s="21" t="s">
        <v>191</v>
      </c>
      <c r="AU1347" s="21" t="s">
        <v>86</v>
      </c>
    </row>
    <row r="1348" s="13" customFormat="1">
      <c r="A1348" s="13"/>
      <c r="B1348" s="234"/>
      <c r="C1348" s="235"/>
      <c r="D1348" s="236" t="s">
        <v>193</v>
      </c>
      <c r="E1348" s="237" t="s">
        <v>19</v>
      </c>
      <c r="F1348" s="238" t="s">
        <v>2047</v>
      </c>
      <c r="G1348" s="235"/>
      <c r="H1348" s="239">
        <v>14.023</v>
      </c>
      <c r="I1348" s="240"/>
      <c r="J1348" s="235"/>
      <c r="K1348" s="235"/>
      <c r="L1348" s="241"/>
      <c r="M1348" s="242"/>
      <c r="N1348" s="243"/>
      <c r="O1348" s="243"/>
      <c r="P1348" s="243"/>
      <c r="Q1348" s="243"/>
      <c r="R1348" s="243"/>
      <c r="S1348" s="243"/>
      <c r="T1348" s="244"/>
      <c r="U1348" s="13"/>
      <c r="V1348" s="13"/>
      <c r="W1348" s="13"/>
      <c r="X1348" s="13"/>
      <c r="Y1348" s="13"/>
      <c r="Z1348" s="13"/>
      <c r="AA1348" s="13"/>
      <c r="AB1348" s="13"/>
      <c r="AC1348" s="13"/>
      <c r="AD1348" s="13"/>
      <c r="AE1348" s="13"/>
      <c r="AT1348" s="245" t="s">
        <v>193</v>
      </c>
      <c r="AU1348" s="245" t="s">
        <v>86</v>
      </c>
      <c r="AV1348" s="13" t="s">
        <v>86</v>
      </c>
      <c r="AW1348" s="13" t="s">
        <v>37</v>
      </c>
      <c r="AX1348" s="13" t="s">
        <v>83</v>
      </c>
      <c r="AY1348" s="245" t="s">
        <v>182</v>
      </c>
    </row>
    <row r="1349" s="2" customFormat="1" ht="24.15" customHeight="1">
      <c r="A1349" s="42"/>
      <c r="B1349" s="43"/>
      <c r="C1349" s="216" t="s">
        <v>2069</v>
      </c>
      <c r="D1349" s="216" t="s">
        <v>184</v>
      </c>
      <c r="E1349" s="217" t="s">
        <v>2070</v>
      </c>
      <c r="F1349" s="218" t="s">
        <v>2071</v>
      </c>
      <c r="G1349" s="219" t="s">
        <v>610</v>
      </c>
      <c r="H1349" s="220">
        <v>2.4129999999999998</v>
      </c>
      <c r="I1349" s="221"/>
      <c r="J1349" s="222">
        <f>ROUND(I1349*H1349,2)</f>
        <v>0</v>
      </c>
      <c r="K1349" s="218" t="s">
        <v>188</v>
      </c>
      <c r="L1349" s="48"/>
      <c r="M1349" s="223" t="s">
        <v>19</v>
      </c>
      <c r="N1349" s="224" t="s">
        <v>47</v>
      </c>
      <c r="O1349" s="88"/>
      <c r="P1349" s="225">
        <f>O1349*H1349</f>
        <v>0</v>
      </c>
      <c r="Q1349" s="225">
        <v>0</v>
      </c>
      <c r="R1349" s="225">
        <f>Q1349*H1349</f>
        <v>0</v>
      </c>
      <c r="S1349" s="225">
        <v>0</v>
      </c>
      <c r="T1349" s="226">
        <f>S1349*H1349</f>
        <v>0</v>
      </c>
      <c r="U1349" s="42"/>
      <c r="V1349" s="42"/>
      <c r="W1349" s="42"/>
      <c r="X1349" s="42"/>
      <c r="Y1349" s="42"/>
      <c r="Z1349" s="42"/>
      <c r="AA1349" s="42"/>
      <c r="AB1349" s="42"/>
      <c r="AC1349" s="42"/>
      <c r="AD1349" s="42"/>
      <c r="AE1349" s="42"/>
      <c r="AR1349" s="227" t="s">
        <v>299</v>
      </c>
      <c r="AT1349" s="227" t="s">
        <v>184</v>
      </c>
      <c r="AU1349" s="227" t="s">
        <v>86</v>
      </c>
      <c r="AY1349" s="21" t="s">
        <v>182</v>
      </c>
      <c r="BE1349" s="228">
        <f>IF(N1349="základní",J1349,0)</f>
        <v>0</v>
      </c>
      <c r="BF1349" s="228">
        <f>IF(N1349="snížená",J1349,0)</f>
        <v>0</v>
      </c>
      <c r="BG1349" s="228">
        <f>IF(N1349="zákl. přenesená",J1349,0)</f>
        <v>0</v>
      </c>
      <c r="BH1349" s="228">
        <f>IF(N1349="sníž. přenesená",J1349,0)</f>
        <v>0</v>
      </c>
      <c r="BI1349" s="228">
        <f>IF(N1349="nulová",J1349,0)</f>
        <v>0</v>
      </c>
      <c r="BJ1349" s="21" t="s">
        <v>83</v>
      </c>
      <c r="BK1349" s="228">
        <f>ROUND(I1349*H1349,2)</f>
        <v>0</v>
      </c>
      <c r="BL1349" s="21" t="s">
        <v>299</v>
      </c>
      <c r="BM1349" s="227" t="s">
        <v>2072</v>
      </c>
    </row>
    <row r="1350" s="2" customFormat="1">
      <c r="A1350" s="42"/>
      <c r="B1350" s="43"/>
      <c r="C1350" s="44"/>
      <c r="D1350" s="229" t="s">
        <v>191</v>
      </c>
      <c r="E1350" s="44"/>
      <c r="F1350" s="230" t="s">
        <v>2073</v>
      </c>
      <c r="G1350" s="44"/>
      <c r="H1350" s="44"/>
      <c r="I1350" s="231"/>
      <c r="J1350" s="44"/>
      <c r="K1350" s="44"/>
      <c r="L1350" s="48"/>
      <c r="M1350" s="232"/>
      <c r="N1350" s="233"/>
      <c r="O1350" s="88"/>
      <c r="P1350" s="88"/>
      <c r="Q1350" s="88"/>
      <c r="R1350" s="88"/>
      <c r="S1350" s="88"/>
      <c r="T1350" s="89"/>
      <c r="U1350" s="42"/>
      <c r="V1350" s="42"/>
      <c r="W1350" s="42"/>
      <c r="X1350" s="42"/>
      <c r="Y1350" s="42"/>
      <c r="Z1350" s="42"/>
      <c r="AA1350" s="42"/>
      <c r="AB1350" s="42"/>
      <c r="AC1350" s="42"/>
      <c r="AD1350" s="42"/>
      <c r="AE1350" s="42"/>
      <c r="AT1350" s="21" t="s">
        <v>191</v>
      </c>
      <c r="AU1350" s="21" t="s">
        <v>86</v>
      </c>
    </row>
    <row r="1351" s="12" customFormat="1" ht="22.8" customHeight="1">
      <c r="A1351" s="12"/>
      <c r="B1351" s="200"/>
      <c r="C1351" s="201"/>
      <c r="D1351" s="202" t="s">
        <v>75</v>
      </c>
      <c r="E1351" s="214" t="s">
        <v>2074</v>
      </c>
      <c r="F1351" s="214" t="s">
        <v>2075</v>
      </c>
      <c r="G1351" s="201"/>
      <c r="H1351" s="201"/>
      <c r="I1351" s="204"/>
      <c r="J1351" s="215">
        <f>BK1351</f>
        <v>0</v>
      </c>
      <c r="K1351" s="201"/>
      <c r="L1351" s="206"/>
      <c r="M1351" s="207"/>
      <c r="N1351" s="208"/>
      <c r="O1351" s="208"/>
      <c r="P1351" s="209">
        <f>SUM(P1352:P1355)</f>
        <v>0</v>
      </c>
      <c r="Q1351" s="208"/>
      <c r="R1351" s="209">
        <f>SUM(R1352:R1355)</f>
        <v>0.1909728</v>
      </c>
      <c r="S1351" s="208"/>
      <c r="T1351" s="210">
        <f>SUM(T1352:T1355)</f>
        <v>0</v>
      </c>
      <c r="U1351" s="12"/>
      <c r="V1351" s="12"/>
      <c r="W1351" s="12"/>
      <c r="X1351" s="12"/>
      <c r="Y1351" s="12"/>
      <c r="Z1351" s="12"/>
      <c r="AA1351" s="12"/>
      <c r="AB1351" s="12"/>
      <c r="AC1351" s="12"/>
      <c r="AD1351" s="12"/>
      <c r="AE1351" s="12"/>
      <c r="AR1351" s="211" t="s">
        <v>86</v>
      </c>
      <c r="AT1351" s="212" t="s">
        <v>75</v>
      </c>
      <c r="AU1351" s="212" t="s">
        <v>83</v>
      </c>
      <c r="AY1351" s="211" t="s">
        <v>182</v>
      </c>
      <c r="BK1351" s="213">
        <f>SUM(BK1352:BK1355)</f>
        <v>0</v>
      </c>
    </row>
    <row r="1352" s="2" customFormat="1" ht="37.8" customHeight="1">
      <c r="A1352" s="42"/>
      <c r="B1352" s="43"/>
      <c r="C1352" s="216" t="s">
        <v>2076</v>
      </c>
      <c r="D1352" s="216" t="s">
        <v>184</v>
      </c>
      <c r="E1352" s="217" t="s">
        <v>2077</v>
      </c>
      <c r="F1352" s="218" t="s">
        <v>2078</v>
      </c>
      <c r="G1352" s="219" t="s">
        <v>187</v>
      </c>
      <c r="H1352" s="220">
        <v>13.68</v>
      </c>
      <c r="I1352" s="221"/>
      <c r="J1352" s="222">
        <f>ROUND(I1352*H1352,2)</f>
        <v>0</v>
      </c>
      <c r="K1352" s="218" t="s">
        <v>19</v>
      </c>
      <c r="L1352" s="48"/>
      <c r="M1352" s="223" t="s">
        <v>19</v>
      </c>
      <c r="N1352" s="224" t="s">
        <v>47</v>
      </c>
      <c r="O1352" s="88"/>
      <c r="P1352" s="225">
        <f>O1352*H1352</f>
        <v>0</v>
      </c>
      <c r="Q1352" s="225">
        <v>0.01396</v>
      </c>
      <c r="R1352" s="225">
        <f>Q1352*H1352</f>
        <v>0.1909728</v>
      </c>
      <c r="S1352" s="225">
        <v>0</v>
      </c>
      <c r="T1352" s="226">
        <f>S1352*H1352</f>
        <v>0</v>
      </c>
      <c r="U1352" s="42"/>
      <c r="V1352" s="42"/>
      <c r="W1352" s="42"/>
      <c r="X1352" s="42"/>
      <c r="Y1352" s="42"/>
      <c r="Z1352" s="42"/>
      <c r="AA1352" s="42"/>
      <c r="AB1352" s="42"/>
      <c r="AC1352" s="42"/>
      <c r="AD1352" s="42"/>
      <c r="AE1352" s="42"/>
      <c r="AR1352" s="227" t="s">
        <v>299</v>
      </c>
      <c r="AT1352" s="227" t="s">
        <v>184</v>
      </c>
      <c r="AU1352" s="227" t="s">
        <v>86</v>
      </c>
      <c r="AY1352" s="21" t="s">
        <v>182</v>
      </c>
      <c r="BE1352" s="228">
        <f>IF(N1352="základní",J1352,0)</f>
        <v>0</v>
      </c>
      <c r="BF1352" s="228">
        <f>IF(N1352="snížená",J1352,0)</f>
        <v>0</v>
      </c>
      <c r="BG1352" s="228">
        <f>IF(N1352="zákl. přenesená",J1352,0)</f>
        <v>0</v>
      </c>
      <c r="BH1352" s="228">
        <f>IF(N1352="sníž. přenesená",J1352,0)</f>
        <v>0</v>
      </c>
      <c r="BI1352" s="228">
        <f>IF(N1352="nulová",J1352,0)</f>
        <v>0</v>
      </c>
      <c r="BJ1352" s="21" t="s">
        <v>83</v>
      </c>
      <c r="BK1352" s="228">
        <f>ROUND(I1352*H1352,2)</f>
        <v>0</v>
      </c>
      <c r="BL1352" s="21" t="s">
        <v>299</v>
      </c>
      <c r="BM1352" s="227" t="s">
        <v>2079</v>
      </c>
    </row>
    <row r="1353" s="13" customFormat="1">
      <c r="A1353" s="13"/>
      <c r="B1353" s="234"/>
      <c r="C1353" s="235"/>
      <c r="D1353" s="236" t="s">
        <v>193</v>
      </c>
      <c r="E1353" s="237" t="s">
        <v>19</v>
      </c>
      <c r="F1353" s="238" t="s">
        <v>2080</v>
      </c>
      <c r="G1353" s="235"/>
      <c r="H1353" s="239">
        <v>13.68</v>
      </c>
      <c r="I1353" s="240"/>
      <c r="J1353" s="235"/>
      <c r="K1353" s="235"/>
      <c r="L1353" s="241"/>
      <c r="M1353" s="242"/>
      <c r="N1353" s="243"/>
      <c r="O1353" s="243"/>
      <c r="P1353" s="243"/>
      <c r="Q1353" s="243"/>
      <c r="R1353" s="243"/>
      <c r="S1353" s="243"/>
      <c r="T1353" s="244"/>
      <c r="U1353" s="13"/>
      <c r="V1353" s="13"/>
      <c r="W1353" s="13"/>
      <c r="X1353" s="13"/>
      <c r="Y1353" s="13"/>
      <c r="Z1353" s="13"/>
      <c r="AA1353" s="13"/>
      <c r="AB1353" s="13"/>
      <c r="AC1353" s="13"/>
      <c r="AD1353" s="13"/>
      <c r="AE1353" s="13"/>
      <c r="AT1353" s="245" t="s">
        <v>193</v>
      </c>
      <c r="AU1353" s="245" t="s">
        <v>86</v>
      </c>
      <c r="AV1353" s="13" t="s">
        <v>86</v>
      </c>
      <c r="AW1353" s="13" t="s">
        <v>37</v>
      </c>
      <c r="AX1353" s="13" t="s">
        <v>83</v>
      </c>
      <c r="AY1353" s="245" t="s">
        <v>182</v>
      </c>
    </row>
    <row r="1354" s="2" customFormat="1" ht="24.15" customHeight="1">
      <c r="A1354" s="42"/>
      <c r="B1354" s="43"/>
      <c r="C1354" s="216" t="s">
        <v>2081</v>
      </c>
      <c r="D1354" s="216" t="s">
        <v>184</v>
      </c>
      <c r="E1354" s="217" t="s">
        <v>2082</v>
      </c>
      <c r="F1354" s="218" t="s">
        <v>2083</v>
      </c>
      <c r="G1354" s="219" t="s">
        <v>610</v>
      </c>
      <c r="H1354" s="220">
        <v>0.191</v>
      </c>
      <c r="I1354" s="221"/>
      <c r="J1354" s="222">
        <f>ROUND(I1354*H1354,2)</f>
        <v>0</v>
      </c>
      <c r="K1354" s="218" t="s">
        <v>188</v>
      </c>
      <c r="L1354" s="48"/>
      <c r="M1354" s="223" t="s">
        <v>19</v>
      </c>
      <c r="N1354" s="224" t="s">
        <v>47</v>
      </c>
      <c r="O1354" s="88"/>
      <c r="P1354" s="225">
        <f>O1354*H1354</f>
        <v>0</v>
      </c>
      <c r="Q1354" s="225">
        <v>0</v>
      </c>
      <c r="R1354" s="225">
        <f>Q1354*H1354</f>
        <v>0</v>
      </c>
      <c r="S1354" s="225">
        <v>0</v>
      </c>
      <c r="T1354" s="226">
        <f>S1354*H1354</f>
        <v>0</v>
      </c>
      <c r="U1354" s="42"/>
      <c r="V1354" s="42"/>
      <c r="W1354" s="42"/>
      <c r="X1354" s="42"/>
      <c r="Y1354" s="42"/>
      <c r="Z1354" s="42"/>
      <c r="AA1354" s="42"/>
      <c r="AB1354" s="42"/>
      <c r="AC1354" s="42"/>
      <c r="AD1354" s="42"/>
      <c r="AE1354" s="42"/>
      <c r="AR1354" s="227" t="s">
        <v>299</v>
      </c>
      <c r="AT1354" s="227" t="s">
        <v>184</v>
      </c>
      <c r="AU1354" s="227" t="s">
        <v>86</v>
      </c>
      <c r="AY1354" s="21" t="s">
        <v>182</v>
      </c>
      <c r="BE1354" s="228">
        <f>IF(N1354="základní",J1354,0)</f>
        <v>0</v>
      </c>
      <c r="BF1354" s="228">
        <f>IF(N1354="snížená",J1354,0)</f>
        <v>0</v>
      </c>
      <c r="BG1354" s="228">
        <f>IF(N1354="zákl. přenesená",J1354,0)</f>
        <v>0</v>
      </c>
      <c r="BH1354" s="228">
        <f>IF(N1354="sníž. přenesená",J1354,0)</f>
        <v>0</v>
      </c>
      <c r="BI1354" s="228">
        <f>IF(N1354="nulová",J1354,0)</f>
        <v>0</v>
      </c>
      <c r="BJ1354" s="21" t="s">
        <v>83</v>
      </c>
      <c r="BK1354" s="228">
        <f>ROUND(I1354*H1354,2)</f>
        <v>0</v>
      </c>
      <c r="BL1354" s="21" t="s">
        <v>299</v>
      </c>
      <c r="BM1354" s="227" t="s">
        <v>2084</v>
      </c>
    </row>
    <row r="1355" s="2" customFormat="1">
      <c r="A1355" s="42"/>
      <c r="B1355" s="43"/>
      <c r="C1355" s="44"/>
      <c r="D1355" s="229" t="s">
        <v>191</v>
      </c>
      <c r="E1355" s="44"/>
      <c r="F1355" s="230" t="s">
        <v>2085</v>
      </c>
      <c r="G1355" s="44"/>
      <c r="H1355" s="44"/>
      <c r="I1355" s="231"/>
      <c r="J1355" s="44"/>
      <c r="K1355" s="44"/>
      <c r="L1355" s="48"/>
      <c r="M1355" s="232"/>
      <c r="N1355" s="233"/>
      <c r="O1355" s="88"/>
      <c r="P1355" s="88"/>
      <c r="Q1355" s="88"/>
      <c r="R1355" s="88"/>
      <c r="S1355" s="88"/>
      <c r="T1355" s="89"/>
      <c r="U1355" s="42"/>
      <c r="V1355" s="42"/>
      <c r="W1355" s="42"/>
      <c r="X1355" s="42"/>
      <c r="Y1355" s="42"/>
      <c r="Z1355" s="42"/>
      <c r="AA1355" s="42"/>
      <c r="AB1355" s="42"/>
      <c r="AC1355" s="42"/>
      <c r="AD1355" s="42"/>
      <c r="AE1355" s="42"/>
      <c r="AT1355" s="21" t="s">
        <v>191</v>
      </c>
      <c r="AU1355" s="21" t="s">
        <v>86</v>
      </c>
    </row>
    <row r="1356" s="12" customFormat="1" ht="22.8" customHeight="1">
      <c r="A1356" s="12"/>
      <c r="B1356" s="200"/>
      <c r="C1356" s="201"/>
      <c r="D1356" s="202" t="s">
        <v>75</v>
      </c>
      <c r="E1356" s="214" t="s">
        <v>2086</v>
      </c>
      <c r="F1356" s="214" t="s">
        <v>2087</v>
      </c>
      <c r="G1356" s="201"/>
      <c r="H1356" s="201"/>
      <c r="I1356" s="204"/>
      <c r="J1356" s="215">
        <f>BK1356</f>
        <v>0</v>
      </c>
      <c r="K1356" s="201"/>
      <c r="L1356" s="206"/>
      <c r="M1356" s="207"/>
      <c r="N1356" s="208"/>
      <c r="O1356" s="208"/>
      <c r="P1356" s="209">
        <f>SUM(P1357:P1384)</f>
        <v>0</v>
      </c>
      <c r="Q1356" s="208"/>
      <c r="R1356" s="209">
        <f>SUM(R1357:R1384)</f>
        <v>0.24027200000000001</v>
      </c>
      <c r="S1356" s="208"/>
      <c r="T1356" s="210">
        <f>SUM(T1357:T1384)</f>
        <v>0</v>
      </c>
      <c r="U1356" s="12"/>
      <c r="V1356" s="12"/>
      <c r="W1356" s="12"/>
      <c r="X1356" s="12"/>
      <c r="Y1356" s="12"/>
      <c r="Z1356" s="12"/>
      <c r="AA1356" s="12"/>
      <c r="AB1356" s="12"/>
      <c r="AC1356" s="12"/>
      <c r="AD1356" s="12"/>
      <c r="AE1356" s="12"/>
      <c r="AR1356" s="211" t="s">
        <v>86</v>
      </c>
      <c r="AT1356" s="212" t="s">
        <v>75</v>
      </c>
      <c r="AU1356" s="212" t="s">
        <v>83</v>
      </c>
      <c r="AY1356" s="211" t="s">
        <v>182</v>
      </c>
      <c r="BK1356" s="213">
        <f>SUM(BK1357:BK1384)</f>
        <v>0</v>
      </c>
    </row>
    <row r="1357" s="2" customFormat="1" ht="16.5" customHeight="1">
      <c r="A1357" s="42"/>
      <c r="B1357" s="43"/>
      <c r="C1357" s="216" t="s">
        <v>2088</v>
      </c>
      <c r="D1357" s="216" t="s">
        <v>184</v>
      </c>
      <c r="E1357" s="217" t="s">
        <v>2089</v>
      </c>
      <c r="F1357" s="218" t="s">
        <v>2090</v>
      </c>
      <c r="G1357" s="219" t="s">
        <v>560</v>
      </c>
      <c r="H1357" s="220">
        <v>38</v>
      </c>
      <c r="I1357" s="221"/>
      <c r="J1357" s="222">
        <f>ROUND(I1357*H1357,2)</f>
        <v>0</v>
      </c>
      <c r="K1357" s="218" t="s">
        <v>188</v>
      </c>
      <c r="L1357" s="48"/>
      <c r="M1357" s="223" t="s">
        <v>19</v>
      </c>
      <c r="N1357" s="224" t="s">
        <v>47</v>
      </c>
      <c r="O1357" s="88"/>
      <c r="P1357" s="225">
        <f>O1357*H1357</f>
        <v>0</v>
      </c>
      <c r="Q1357" s="225">
        <v>0.0029399999999999999</v>
      </c>
      <c r="R1357" s="225">
        <f>Q1357*H1357</f>
        <v>0.11172</v>
      </c>
      <c r="S1357" s="225">
        <v>0</v>
      </c>
      <c r="T1357" s="226">
        <f>S1357*H1357</f>
        <v>0</v>
      </c>
      <c r="U1357" s="42"/>
      <c r="V1357" s="42"/>
      <c r="W1357" s="42"/>
      <c r="X1357" s="42"/>
      <c r="Y1357" s="42"/>
      <c r="Z1357" s="42"/>
      <c r="AA1357" s="42"/>
      <c r="AB1357" s="42"/>
      <c r="AC1357" s="42"/>
      <c r="AD1357" s="42"/>
      <c r="AE1357" s="42"/>
      <c r="AR1357" s="227" t="s">
        <v>299</v>
      </c>
      <c r="AT1357" s="227" t="s">
        <v>184</v>
      </c>
      <c r="AU1357" s="227" t="s">
        <v>86</v>
      </c>
      <c r="AY1357" s="21" t="s">
        <v>182</v>
      </c>
      <c r="BE1357" s="228">
        <f>IF(N1357="základní",J1357,0)</f>
        <v>0</v>
      </c>
      <c r="BF1357" s="228">
        <f>IF(N1357="snížená",J1357,0)</f>
        <v>0</v>
      </c>
      <c r="BG1357" s="228">
        <f>IF(N1357="zákl. přenesená",J1357,0)</f>
        <v>0</v>
      </c>
      <c r="BH1357" s="228">
        <f>IF(N1357="sníž. přenesená",J1357,0)</f>
        <v>0</v>
      </c>
      <c r="BI1357" s="228">
        <f>IF(N1357="nulová",J1357,0)</f>
        <v>0</v>
      </c>
      <c r="BJ1357" s="21" t="s">
        <v>83</v>
      </c>
      <c r="BK1357" s="228">
        <f>ROUND(I1357*H1357,2)</f>
        <v>0</v>
      </c>
      <c r="BL1357" s="21" t="s">
        <v>299</v>
      </c>
      <c r="BM1357" s="227" t="s">
        <v>2091</v>
      </c>
    </row>
    <row r="1358" s="2" customFormat="1">
      <c r="A1358" s="42"/>
      <c r="B1358" s="43"/>
      <c r="C1358" s="44"/>
      <c r="D1358" s="229" t="s">
        <v>191</v>
      </c>
      <c r="E1358" s="44"/>
      <c r="F1358" s="230" t="s">
        <v>2092</v>
      </c>
      <c r="G1358" s="44"/>
      <c r="H1358" s="44"/>
      <c r="I1358" s="231"/>
      <c r="J1358" s="44"/>
      <c r="K1358" s="44"/>
      <c r="L1358" s="48"/>
      <c r="M1358" s="232"/>
      <c r="N1358" s="233"/>
      <c r="O1358" s="88"/>
      <c r="P1358" s="88"/>
      <c r="Q1358" s="88"/>
      <c r="R1358" s="88"/>
      <c r="S1358" s="88"/>
      <c r="T1358" s="89"/>
      <c r="U1358" s="42"/>
      <c r="V1358" s="42"/>
      <c r="W1358" s="42"/>
      <c r="X1358" s="42"/>
      <c r="Y1358" s="42"/>
      <c r="Z1358" s="42"/>
      <c r="AA1358" s="42"/>
      <c r="AB1358" s="42"/>
      <c r="AC1358" s="42"/>
      <c r="AD1358" s="42"/>
      <c r="AE1358" s="42"/>
      <c r="AT1358" s="21" t="s">
        <v>191</v>
      </c>
      <c r="AU1358" s="21" t="s">
        <v>86</v>
      </c>
    </row>
    <row r="1359" s="13" customFormat="1">
      <c r="A1359" s="13"/>
      <c r="B1359" s="234"/>
      <c r="C1359" s="235"/>
      <c r="D1359" s="236" t="s">
        <v>193</v>
      </c>
      <c r="E1359" s="237" t="s">
        <v>19</v>
      </c>
      <c r="F1359" s="238" t="s">
        <v>2093</v>
      </c>
      <c r="G1359" s="235"/>
      <c r="H1359" s="239">
        <v>38</v>
      </c>
      <c r="I1359" s="240"/>
      <c r="J1359" s="235"/>
      <c r="K1359" s="235"/>
      <c r="L1359" s="241"/>
      <c r="M1359" s="242"/>
      <c r="N1359" s="243"/>
      <c r="O1359" s="243"/>
      <c r="P1359" s="243"/>
      <c r="Q1359" s="243"/>
      <c r="R1359" s="243"/>
      <c r="S1359" s="243"/>
      <c r="T1359" s="244"/>
      <c r="U1359" s="13"/>
      <c r="V1359" s="13"/>
      <c r="W1359" s="13"/>
      <c r="X1359" s="13"/>
      <c r="Y1359" s="13"/>
      <c r="Z1359" s="13"/>
      <c r="AA1359" s="13"/>
      <c r="AB1359" s="13"/>
      <c r="AC1359" s="13"/>
      <c r="AD1359" s="13"/>
      <c r="AE1359" s="13"/>
      <c r="AT1359" s="245" t="s">
        <v>193</v>
      </c>
      <c r="AU1359" s="245" t="s">
        <v>86</v>
      </c>
      <c r="AV1359" s="13" t="s">
        <v>86</v>
      </c>
      <c r="AW1359" s="13" t="s">
        <v>37</v>
      </c>
      <c r="AX1359" s="13" t="s">
        <v>83</v>
      </c>
      <c r="AY1359" s="245" t="s">
        <v>182</v>
      </c>
    </row>
    <row r="1360" s="2" customFormat="1" ht="21.75" customHeight="1">
      <c r="A1360" s="42"/>
      <c r="B1360" s="43"/>
      <c r="C1360" s="216" t="s">
        <v>2094</v>
      </c>
      <c r="D1360" s="216" t="s">
        <v>184</v>
      </c>
      <c r="E1360" s="217" t="s">
        <v>2095</v>
      </c>
      <c r="F1360" s="218" t="s">
        <v>2096</v>
      </c>
      <c r="G1360" s="219" t="s">
        <v>560</v>
      </c>
      <c r="H1360" s="220">
        <v>3.6000000000000001</v>
      </c>
      <c r="I1360" s="221"/>
      <c r="J1360" s="222">
        <f>ROUND(I1360*H1360,2)</f>
        <v>0</v>
      </c>
      <c r="K1360" s="218" t="s">
        <v>188</v>
      </c>
      <c r="L1360" s="48"/>
      <c r="M1360" s="223" t="s">
        <v>19</v>
      </c>
      <c r="N1360" s="224" t="s">
        <v>47</v>
      </c>
      <c r="O1360" s="88"/>
      <c r="P1360" s="225">
        <f>O1360*H1360</f>
        <v>0</v>
      </c>
      <c r="Q1360" s="225">
        <v>0.00172</v>
      </c>
      <c r="R1360" s="225">
        <f>Q1360*H1360</f>
        <v>0.0061919999999999996</v>
      </c>
      <c r="S1360" s="225">
        <v>0</v>
      </c>
      <c r="T1360" s="226">
        <f>S1360*H1360</f>
        <v>0</v>
      </c>
      <c r="U1360" s="42"/>
      <c r="V1360" s="42"/>
      <c r="W1360" s="42"/>
      <c r="X1360" s="42"/>
      <c r="Y1360" s="42"/>
      <c r="Z1360" s="42"/>
      <c r="AA1360" s="42"/>
      <c r="AB1360" s="42"/>
      <c r="AC1360" s="42"/>
      <c r="AD1360" s="42"/>
      <c r="AE1360" s="42"/>
      <c r="AR1360" s="227" t="s">
        <v>299</v>
      </c>
      <c r="AT1360" s="227" t="s">
        <v>184</v>
      </c>
      <c r="AU1360" s="227" t="s">
        <v>86</v>
      </c>
      <c r="AY1360" s="21" t="s">
        <v>182</v>
      </c>
      <c r="BE1360" s="228">
        <f>IF(N1360="základní",J1360,0)</f>
        <v>0</v>
      </c>
      <c r="BF1360" s="228">
        <f>IF(N1360="snížená",J1360,0)</f>
        <v>0</v>
      </c>
      <c r="BG1360" s="228">
        <f>IF(N1360="zákl. přenesená",J1360,0)</f>
        <v>0</v>
      </c>
      <c r="BH1360" s="228">
        <f>IF(N1360="sníž. přenesená",J1360,0)</f>
        <v>0</v>
      </c>
      <c r="BI1360" s="228">
        <f>IF(N1360="nulová",J1360,0)</f>
        <v>0</v>
      </c>
      <c r="BJ1360" s="21" t="s">
        <v>83</v>
      </c>
      <c r="BK1360" s="228">
        <f>ROUND(I1360*H1360,2)</f>
        <v>0</v>
      </c>
      <c r="BL1360" s="21" t="s">
        <v>299</v>
      </c>
      <c r="BM1360" s="227" t="s">
        <v>2097</v>
      </c>
    </row>
    <row r="1361" s="2" customFormat="1">
      <c r="A1361" s="42"/>
      <c r="B1361" s="43"/>
      <c r="C1361" s="44"/>
      <c r="D1361" s="229" t="s">
        <v>191</v>
      </c>
      <c r="E1361" s="44"/>
      <c r="F1361" s="230" t="s">
        <v>2098</v>
      </c>
      <c r="G1361" s="44"/>
      <c r="H1361" s="44"/>
      <c r="I1361" s="231"/>
      <c r="J1361" s="44"/>
      <c r="K1361" s="44"/>
      <c r="L1361" s="48"/>
      <c r="M1361" s="232"/>
      <c r="N1361" s="233"/>
      <c r="O1361" s="88"/>
      <c r="P1361" s="88"/>
      <c r="Q1361" s="88"/>
      <c r="R1361" s="88"/>
      <c r="S1361" s="88"/>
      <c r="T1361" s="89"/>
      <c r="U1361" s="42"/>
      <c r="V1361" s="42"/>
      <c r="W1361" s="42"/>
      <c r="X1361" s="42"/>
      <c r="Y1361" s="42"/>
      <c r="Z1361" s="42"/>
      <c r="AA1361" s="42"/>
      <c r="AB1361" s="42"/>
      <c r="AC1361" s="42"/>
      <c r="AD1361" s="42"/>
      <c r="AE1361" s="42"/>
      <c r="AT1361" s="21" t="s">
        <v>191</v>
      </c>
      <c r="AU1361" s="21" t="s">
        <v>86</v>
      </c>
    </row>
    <row r="1362" s="13" customFormat="1">
      <c r="A1362" s="13"/>
      <c r="B1362" s="234"/>
      <c r="C1362" s="235"/>
      <c r="D1362" s="236" t="s">
        <v>193</v>
      </c>
      <c r="E1362" s="237" t="s">
        <v>19</v>
      </c>
      <c r="F1362" s="238" t="s">
        <v>2099</v>
      </c>
      <c r="G1362" s="235"/>
      <c r="H1362" s="239">
        <v>3.6000000000000001</v>
      </c>
      <c r="I1362" s="240"/>
      <c r="J1362" s="235"/>
      <c r="K1362" s="235"/>
      <c r="L1362" s="241"/>
      <c r="M1362" s="242"/>
      <c r="N1362" s="243"/>
      <c r="O1362" s="243"/>
      <c r="P1362" s="243"/>
      <c r="Q1362" s="243"/>
      <c r="R1362" s="243"/>
      <c r="S1362" s="243"/>
      <c r="T1362" s="244"/>
      <c r="U1362" s="13"/>
      <c r="V1362" s="13"/>
      <c r="W1362" s="13"/>
      <c r="X1362" s="13"/>
      <c r="Y1362" s="13"/>
      <c r="Z1362" s="13"/>
      <c r="AA1362" s="13"/>
      <c r="AB1362" s="13"/>
      <c r="AC1362" s="13"/>
      <c r="AD1362" s="13"/>
      <c r="AE1362" s="13"/>
      <c r="AT1362" s="245" t="s">
        <v>193</v>
      </c>
      <c r="AU1362" s="245" t="s">
        <v>86</v>
      </c>
      <c r="AV1362" s="13" t="s">
        <v>86</v>
      </c>
      <c r="AW1362" s="13" t="s">
        <v>37</v>
      </c>
      <c r="AX1362" s="13" t="s">
        <v>83</v>
      </c>
      <c r="AY1362" s="245" t="s">
        <v>182</v>
      </c>
    </row>
    <row r="1363" s="2" customFormat="1" ht="21.75" customHeight="1">
      <c r="A1363" s="42"/>
      <c r="B1363" s="43"/>
      <c r="C1363" s="216" t="s">
        <v>2100</v>
      </c>
      <c r="D1363" s="216" t="s">
        <v>184</v>
      </c>
      <c r="E1363" s="217" t="s">
        <v>2101</v>
      </c>
      <c r="F1363" s="218" t="s">
        <v>2102</v>
      </c>
      <c r="G1363" s="219" t="s">
        <v>560</v>
      </c>
      <c r="H1363" s="220">
        <v>38</v>
      </c>
      <c r="I1363" s="221"/>
      <c r="J1363" s="222">
        <f>ROUND(I1363*H1363,2)</f>
        <v>0</v>
      </c>
      <c r="K1363" s="218" t="s">
        <v>188</v>
      </c>
      <c r="L1363" s="48"/>
      <c r="M1363" s="223" t="s">
        <v>19</v>
      </c>
      <c r="N1363" s="224" t="s">
        <v>47</v>
      </c>
      <c r="O1363" s="88"/>
      <c r="P1363" s="225">
        <f>O1363*H1363</f>
        <v>0</v>
      </c>
      <c r="Q1363" s="225">
        <v>0.0028700000000000002</v>
      </c>
      <c r="R1363" s="225">
        <f>Q1363*H1363</f>
        <v>0.10906</v>
      </c>
      <c r="S1363" s="225">
        <v>0</v>
      </c>
      <c r="T1363" s="226">
        <f>S1363*H1363</f>
        <v>0</v>
      </c>
      <c r="U1363" s="42"/>
      <c r="V1363" s="42"/>
      <c r="W1363" s="42"/>
      <c r="X1363" s="42"/>
      <c r="Y1363" s="42"/>
      <c r="Z1363" s="42"/>
      <c r="AA1363" s="42"/>
      <c r="AB1363" s="42"/>
      <c r="AC1363" s="42"/>
      <c r="AD1363" s="42"/>
      <c r="AE1363" s="42"/>
      <c r="AR1363" s="227" t="s">
        <v>299</v>
      </c>
      <c r="AT1363" s="227" t="s">
        <v>184</v>
      </c>
      <c r="AU1363" s="227" t="s">
        <v>86</v>
      </c>
      <c r="AY1363" s="21" t="s">
        <v>182</v>
      </c>
      <c r="BE1363" s="228">
        <f>IF(N1363="základní",J1363,0)</f>
        <v>0</v>
      </c>
      <c r="BF1363" s="228">
        <f>IF(N1363="snížená",J1363,0)</f>
        <v>0</v>
      </c>
      <c r="BG1363" s="228">
        <f>IF(N1363="zákl. přenesená",J1363,0)</f>
        <v>0</v>
      </c>
      <c r="BH1363" s="228">
        <f>IF(N1363="sníž. přenesená",J1363,0)</f>
        <v>0</v>
      </c>
      <c r="BI1363" s="228">
        <f>IF(N1363="nulová",J1363,0)</f>
        <v>0</v>
      </c>
      <c r="BJ1363" s="21" t="s">
        <v>83</v>
      </c>
      <c r="BK1363" s="228">
        <f>ROUND(I1363*H1363,2)</f>
        <v>0</v>
      </c>
      <c r="BL1363" s="21" t="s">
        <v>299</v>
      </c>
      <c r="BM1363" s="227" t="s">
        <v>2103</v>
      </c>
    </row>
    <row r="1364" s="2" customFormat="1">
      <c r="A1364" s="42"/>
      <c r="B1364" s="43"/>
      <c r="C1364" s="44"/>
      <c r="D1364" s="229" t="s">
        <v>191</v>
      </c>
      <c r="E1364" s="44"/>
      <c r="F1364" s="230" t="s">
        <v>2104</v>
      </c>
      <c r="G1364" s="44"/>
      <c r="H1364" s="44"/>
      <c r="I1364" s="231"/>
      <c r="J1364" s="44"/>
      <c r="K1364" s="44"/>
      <c r="L1364" s="48"/>
      <c r="M1364" s="232"/>
      <c r="N1364" s="233"/>
      <c r="O1364" s="88"/>
      <c r="P1364" s="88"/>
      <c r="Q1364" s="88"/>
      <c r="R1364" s="88"/>
      <c r="S1364" s="88"/>
      <c r="T1364" s="89"/>
      <c r="U1364" s="42"/>
      <c r="V1364" s="42"/>
      <c r="W1364" s="42"/>
      <c r="X1364" s="42"/>
      <c r="Y1364" s="42"/>
      <c r="Z1364" s="42"/>
      <c r="AA1364" s="42"/>
      <c r="AB1364" s="42"/>
      <c r="AC1364" s="42"/>
      <c r="AD1364" s="42"/>
      <c r="AE1364" s="42"/>
      <c r="AT1364" s="21" t="s">
        <v>191</v>
      </c>
      <c r="AU1364" s="21" t="s">
        <v>86</v>
      </c>
    </row>
    <row r="1365" s="13" customFormat="1">
      <c r="A1365" s="13"/>
      <c r="B1365" s="234"/>
      <c r="C1365" s="235"/>
      <c r="D1365" s="236" t="s">
        <v>193</v>
      </c>
      <c r="E1365" s="237" t="s">
        <v>19</v>
      </c>
      <c r="F1365" s="238" t="s">
        <v>2093</v>
      </c>
      <c r="G1365" s="235"/>
      <c r="H1365" s="239">
        <v>38</v>
      </c>
      <c r="I1365" s="240"/>
      <c r="J1365" s="235"/>
      <c r="K1365" s="235"/>
      <c r="L1365" s="241"/>
      <c r="M1365" s="242"/>
      <c r="N1365" s="243"/>
      <c r="O1365" s="243"/>
      <c r="P1365" s="243"/>
      <c r="Q1365" s="243"/>
      <c r="R1365" s="243"/>
      <c r="S1365" s="243"/>
      <c r="T1365" s="244"/>
      <c r="U1365" s="13"/>
      <c r="V1365" s="13"/>
      <c r="W1365" s="13"/>
      <c r="X1365" s="13"/>
      <c r="Y1365" s="13"/>
      <c r="Z1365" s="13"/>
      <c r="AA1365" s="13"/>
      <c r="AB1365" s="13"/>
      <c r="AC1365" s="13"/>
      <c r="AD1365" s="13"/>
      <c r="AE1365" s="13"/>
      <c r="AT1365" s="245" t="s">
        <v>193</v>
      </c>
      <c r="AU1365" s="245" t="s">
        <v>86</v>
      </c>
      <c r="AV1365" s="13" t="s">
        <v>86</v>
      </c>
      <c r="AW1365" s="13" t="s">
        <v>37</v>
      </c>
      <c r="AX1365" s="13" t="s">
        <v>83</v>
      </c>
      <c r="AY1365" s="245" t="s">
        <v>182</v>
      </c>
    </row>
    <row r="1366" s="2" customFormat="1" ht="24.15" customHeight="1">
      <c r="A1366" s="42"/>
      <c r="B1366" s="43"/>
      <c r="C1366" s="216" t="s">
        <v>2105</v>
      </c>
      <c r="D1366" s="216" t="s">
        <v>184</v>
      </c>
      <c r="E1366" s="217" t="s">
        <v>2106</v>
      </c>
      <c r="F1366" s="218" t="s">
        <v>2107</v>
      </c>
      <c r="G1366" s="219" t="s">
        <v>1154</v>
      </c>
      <c r="H1366" s="220">
        <v>1</v>
      </c>
      <c r="I1366" s="221"/>
      <c r="J1366" s="222">
        <f>ROUND(I1366*H1366,2)</f>
        <v>0</v>
      </c>
      <c r="K1366" s="218" t="s">
        <v>19</v>
      </c>
      <c r="L1366" s="48"/>
      <c r="M1366" s="223" t="s">
        <v>19</v>
      </c>
      <c r="N1366" s="224" t="s">
        <v>47</v>
      </c>
      <c r="O1366" s="88"/>
      <c r="P1366" s="225">
        <f>O1366*H1366</f>
        <v>0</v>
      </c>
      <c r="Q1366" s="225">
        <v>0</v>
      </c>
      <c r="R1366" s="225">
        <f>Q1366*H1366</f>
        <v>0</v>
      </c>
      <c r="S1366" s="225">
        <v>0</v>
      </c>
      <c r="T1366" s="226">
        <f>S1366*H1366</f>
        <v>0</v>
      </c>
      <c r="U1366" s="42"/>
      <c r="V1366" s="42"/>
      <c r="W1366" s="42"/>
      <c r="X1366" s="42"/>
      <c r="Y1366" s="42"/>
      <c r="Z1366" s="42"/>
      <c r="AA1366" s="42"/>
      <c r="AB1366" s="42"/>
      <c r="AC1366" s="42"/>
      <c r="AD1366" s="42"/>
      <c r="AE1366" s="42"/>
      <c r="AR1366" s="227" t="s">
        <v>299</v>
      </c>
      <c r="AT1366" s="227" t="s">
        <v>184</v>
      </c>
      <c r="AU1366" s="227" t="s">
        <v>86</v>
      </c>
      <c r="AY1366" s="21" t="s">
        <v>182</v>
      </c>
      <c r="BE1366" s="228">
        <f>IF(N1366="základní",J1366,0)</f>
        <v>0</v>
      </c>
      <c r="BF1366" s="228">
        <f>IF(N1366="snížená",J1366,0)</f>
        <v>0</v>
      </c>
      <c r="BG1366" s="228">
        <f>IF(N1366="zákl. přenesená",J1366,0)</f>
        <v>0</v>
      </c>
      <c r="BH1366" s="228">
        <f>IF(N1366="sníž. přenesená",J1366,0)</f>
        <v>0</v>
      </c>
      <c r="BI1366" s="228">
        <f>IF(N1366="nulová",J1366,0)</f>
        <v>0</v>
      </c>
      <c r="BJ1366" s="21" t="s">
        <v>83</v>
      </c>
      <c r="BK1366" s="228">
        <f>ROUND(I1366*H1366,2)</f>
        <v>0</v>
      </c>
      <c r="BL1366" s="21" t="s">
        <v>299</v>
      </c>
      <c r="BM1366" s="227" t="s">
        <v>2108</v>
      </c>
    </row>
    <row r="1367" s="13" customFormat="1">
      <c r="A1367" s="13"/>
      <c r="B1367" s="234"/>
      <c r="C1367" s="235"/>
      <c r="D1367" s="236" t="s">
        <v>193</v>
      </c>
      <c r="E1367" s="237" t="s">
        <v>19</v>
      </c>
      <c r="F1367" s="238" t="s">
        <v>2109</v>
      </c>
      <c r="G1367" s="235"/>
      <c r="H1367" s="239">
        <v>1</v>
      </c>
      <c r="I1367" s="240"/>
      <c r="J1367" s="235"/>
      <c r="K1367" s="235"/>
      <c r="L1367" s="241"/>
      <c r="M1367" s="242"/>
      <c r="N1367" s="243"/>
      <c r="O1367" s="243"/>
      <c r="P1367" s="243"/>
      <c r="Q1367" s="243"/>
      <c r="R1367" s="243"/>
      <c r="S1367" s="243"/>
      <c r="T1367" s="244"/>
      <c r="U1367" s="13"/>
      <c r="V1367" s="13"/>
      <c r="W1367" s="13"/>
      <c r="X1367" s="13"/>
      <c r="Y1367" s="13"/>
      <c r="Z1367" s="13"/>
      <c r="AA1367" s="13"/>
      <c r="AB1367" s="13"/>
      <c r="AC1367" s="13"/>
      <c r="AD1367" s="13"/>
      <c r="AE1367" s="13"/>
      <c r="AT1367" s="245" t="s">
        <v>193</v>
      </c>
      <c r="AU1367" s="245" t="s">
        <v>86</v>
      </c>
      <c r="AV1367" s="13" t="s">
        <v>86</v>
      </c>
      <c r="AW1367" s="13" t="s">
        <v>37</v>
      </c>
      <c r="AX1367" s="13" t="s">
        <v>83</v>
      </c>
      <c r="AY1367" s="245" t="s">
        <v>182</v>
      </c>
    </row>
    <row r="1368" s="2" customFormat="1" ht="24.15" customHeight="1">
      <c r="A1368" s="42"/>
      <c r="B1368" s="43"/>
      <c r="C1368" s="216" t="s">
        <v>2110</v>
      </c>
      <c r="D1368" s="216" t="s">
        <v>184</v>
      </c>
      <c r="E1368" s="217" t="s">
        <v>2111</v>
      </c>
      <c r="F1368" s="218" t="s">
        <v>2112</v>
      </c>
      <c r="G1368" s="219" t="s">
        <v>1154</v>
      </c>
      <c r="H1368" s="220">
        <v>1</v>
      </c>
      <c r="I1368" s="221"/>
      <c r="J1368" s="222">
        <f>ROUND(I1368*H1368,2)</f>
        <v>0</v>
      </c>
      <c r="K1368" s="218" t="s">
        <v>19</v>
      </c>
      <c r="L1368" s="48"/>
      <c r="M1368" s="223" t="s">
        <v>19</v>
      </c>
      <c r="N1368" s="224" t="s">
        <v>47</v>
      </c>
      <c r="O1368" s="88"/>
      <c r="P1368" s="225">
        <f>O1368*H1368</f>
        <v>0</v>
      </c>
      <c r="Q1368" s="225">
        <v>0</v>
      </c>
      <c r="R1368" s="225">
        <f>Q1368*H1368</f>
        <v>0</v>
      </c>
      <c r="S1368" s="225">
        <v>0</v>
      </c>
      <c r="T1368" s="226">
        <f>S1368*H1368</f>
        <v>0</v>
      </c>
      <c r="U1368" s="42"/>
      <c r="V1368" s="42"/>
      <c r="W1368" s="42"/>
      <c r="X1368" s="42"/>
      <c r="Y1368" s="42"/>
      <c r="Z1368" s="42"/>
      <c r="AA1368" s="42"/>
      <c r="AB1368" s="42"/>
      <c r="AC1368" s="42"/>
      <c r="AD1368" s="42"/>
      <c r="AE1368" s="42"/>
      <c r="AR1368" s="227" t="s">
        <v>299</v>
      </c>
      <c r="AT1368" s="227" t="s">
        <v>184</v>
      </c>
      <c r="AU1368" s="227" t="s">
        <v>86</v>
      </c>
      <c r="AY1368" s="21" t="s">
        <v>182</v>
      </c>
      <c r="BE1368" s="228">
        <f>IF(N1368="základní",J1368,0)</f>
        <v>0</v>
      </c>
      <c r="BF1368" s="228">
        <f>IF(N1368="snížená",J1368,0)</f>
        <v>0</v>
      </c>
      <c r="BG1368" s="228">
        <f>IF(N1368="zákl. přenesená",J1368,0)</f>
        <v>0</v>
      </c>
      <c r="BH1368" s="228">
        <f>IF(N1368="sníž. přenesená",J1368,0)</f>
        <v>0</v>
      </c>
      <c r="BI1368" s="228">
        <f>IF(N1368="nulová",J1368,0)</f>
        <v>0</v>
      </c>
      <c r="BJ1368" s="21" t="s">
        <v>83</v>
      </c>
      <c r="BK1368" s="228">
        <f>ROUND(I1368*H1368,2)</f>
        <v>0</v>
      </c>
      <c r="BL1368" s="21" t="s">
        <v>299</v>
      </c>
      <c r="BM1368" s="227" t="s">
        <v>2113</v>
      </c>
    </row>
    <row r="1369" s="13" customFormat="1">
      <c r="A1369" s="13"/>
      <c r="B1369" s="234"/>
      <c r="C1369" s="235"/>
      <c r="D1369" s="236" t="s">
        <v>193</v>
      </c>
      <c r="E1369" s="237" t="s">
        <v>19</v>
      </c>
      <c r="F1369" s="238" t="s">
        <v>2114</v>
      </c>
      <c r="G1369" s="235"/>
      <c r="H1369" s="239">
        <v>1</v>
      </c>
      <c r="I1369" s="240"/>
      <c r="J1369" s="235"/>
      <c r="K1369" s="235"/>
      <c r="L1369" s="241"/>
      <c r="M1369" s="242"/>
      <c r="N1369" s="243"/>
      <c r="O1369" s="243"/>
      <c r="P1369" s="243"/>
      <c r="Q1369" s="243"/>
      <c r="R1369" s="243"/>
      <c r="S1369" s="243"/>
      <c r="T1369" s="244"/>
      <c r="U1369" s="13"/>
      <c r="V1369" s="13"/>
      <c r="W1369" s="13"/>
      <c r="X1369" s="13"/>
      <c r="Y1369" s="13"/>
      <c r="Z1369" s="13"/>
      <c r="AA1369" s="13"/>
      <c r="AB1369" s="13"/>
      <c r="AC1369" s="13"/>
      <c r="AD1369" s="13"/>
      <c r="AE1369" s="13"/>
      <c r="AT1369" s="245" t="s">
        <v>193</v>
      </c>
      <c r="AU1369" s="245" t="s">
        <v>86</v>
      </c>
      <c r="AV1369" s="13" t="s">
        <v>86</v>
      </c>
      <c r="AW1369" s="13" t="s">
        <v>37</v>
      </c>
      <c r="AX1369" s="13" t="s">
        <v>83</v>
      </c>
      <c r="AY1369" s="245" t="s">
        <v>182</v>
      </c>
    </row>
    <row r="1370" s="2" customFormat="1" ht="24.15" customHeight="1">
      <c r="A1370" s="42"/>
      <c r="B1370" s="43"/>
      <c r="C1370" s="216" t="s">
        <v>2115</v>
      </c>
      <c r="D1370" s="216" t="s">
        <v>184</v>
      </c>
      <c r="E1370" s="217" t="s">
        <v>2116</v>
      </c>
      <c r="F1370" s="218" t="s">
        <v>2117</v>
      </c>
      <c r="G1370" s="219" t="s">
        <v>598</v>
      </c>
      <c r="H1370" s="220">
        <v>2</v>
      </c>
      <c r="I1370" s="221"/>
      <c r="J1370" s="222">
        <f>ROUND(I1370*H1370,2)</f>
        <v>0</v>
      </c>
      <c r="K1370" s="218" t="s">
        <v>188</v>
      </c>
      <c r="L1370" s="48"/>
      <c r="M1370" s="223" t="s">
        <v>19</v>
      </c>
      <c r="N1370" s="224" t="s">
        <v>47</v>
      </c>
      <c r="O1370" s="88"/>
      <c r="P1370" s="225">
        <f>O1370*H1370</f>
        <v>0</v>
      </c>
      <c r="Q1370" s="225">
        <v>0.00044999999999999999</v>
      </c>
      <c r="R1370" s="225">
        <f>Q1370*H1370</f>
        <v>0.00089999999999999998</v>
      </c>
      <c r="S1370" s="225">
        <v>0</v>
      </c>
      <c r="T1370" s="226">
        <f>S1370*H1370</f>
        <v>0</v>
      </c>
      <c r="U1370" s="42"/>
      <c r="V1370" s="42"/>
      <c r="W1370" s="42"/>
      <c r="X1370" s="42"/>
      <c r="Y1370" s="42"/>
      <c r="Z1370" s="42"/>
      <c r="AA1370" s="42"/>
      <c r="AB1370" s="42"/>
      <c r="AC1370" s="42"/>
      <c r="AD1370" s="42"/>
      <c r="AE1370" s="42"/>
      <c r="AR1370" s="227" t="s">
        <v>299</v>
      </c>
      <c r="AT1370" s="227" t="s">
        <v>184</v>
      </c>
      <c r="AU1370" s="227" t="s">
        <v>86</v>
      </c>
      <c r="AY1370" s="21" t="s">
        <v>182</v>
      </c>
      <c r="BE1370" s="228">
        <f>IF(N1370="základní",J1370,0)</f>
        <v>0</v>
      </c>
      <c r="BF1370" s="228">
        <f>IF(N1370="snížená",J1370,0)</f>
        <v>0</v>
      </c>
      <c r="BG1370" s="228">
        <f>IF(N1370="zákl. přenesená",J1370,0)</f>
        <v>0</v>
      </c>
      <c r="BH1370" s="228">
        <f>IF(N1370="sníž. přenesená",J1370,0)</f>
        <v>0</v>
      </c>
      <c r="BI1370" s="228">
        <f>IF(N1370="nulová",J1370,0)</f>
        <v>0</v>
      </c>
      <c r="BJ1370" s="21" t="s">
        <v>83</v>
      </c>
      <c r="BK1370" s="228">
        <f>ROUND(I1370*H1370,2)</f>
        <v>0</v>
      </c>
      <c r="BL1370" s="21" t="s">
        <v>299</v>
      </c>
      <c r="BM1370" s="227" t="s">
        <v>2118</v>
      </c>
    </row>
    <row r="1371" s="2" customFormat="1">
      <c r="A1371" s="42"/>
      <c r="B1371" s="43"/>
      <c r="C1371" s="44"/>
      <c r="D1371" s="229" t="s">
        <v>191</v>
      </c>
      <c r="E1371" s="44"/>
      <c r="F1371" s="230" t="s">
        <v>2119</v>
      </c>
      <c r="G1371" s="44"/>
      <c r="H1371" s="44"/>
      <c r="I1371" s="231"/>
      <c r="J1371" s="44"/>
      <c r="K1371" s="44"/>
      <c r="L1371" s="48"/>
      <c r="M1371" s="232"/>
      <c r="N1371" s="233"/>
      <c r="O1371" s="88"/>
      <c r="P1371" s="88"/>
      <c r="Q1371" s="88"/>
      <c r="R1371" s="88"/>
      <c r="S1371" s="88"/>
      <c r="T1371" s="89"/>
      <c r="U1371" s="42"/>
      <c r="V1371" s="42"/>
      <c r="W1371" s="42"/>
      <c r="X1371" s="42"/>
      <c r="Y1371" s="42"/>
      <c r="Z1371" s="42"/>
      <c r="AA1371" s="42"/>
      <c r="AB1371" s="42"/>
      <c r="AC1371" s="42"/>
      <c r="AD1371" s="42"/>
      <c r="AE1371" s="42"/>
      <c r="AT1371" s="21" t="s">
        <v>191</v>
      </c>
      <c r="AU1371" s="21" t="s">
        <v>86</v>
      </c>
    </row>
    <row r="1372" s="13" customFormat="1">
      <c r="A1372" s="13"/>
      <c r="B1372" s="234"/>
      <c r="C1372" s="235"/>
      <c r="D1372" s="236" t="s">
        <v>193</v>
      </c>
      <c r="E1372" s="237" t="s">
        <v>19</v>
      </c>
      <c r="F1372" s="238" t="s">
        <v>2120</v>
      </c>
      <c r="G1372" s="235"/>
      <c r="H1372" s="239">
        <v>2</v>
      </c>
      <c r="I1372" s="240"/>
      <c r="J1372" s="235"/>
      <c r="K1372" s="235"/>
      <c r="L1372" s="241"/>
      <c r="M1372" s="242"/>
      <c r="N1372" s="243"/>
      <c r="O1372" s="243"/>
      <c r="P1372" s="243"/>
      <c r="Q1372" s="243"/>
      <c r="R1372" s="243"/>
      <c r="S1372" s="243"/>
      <c r="T1372" s="244"/>
      <c r="U1372" s="13"/>
      <c r="V1372" s="13"/>
      <c r="W1372" s="13"/>
      <c r="X1372" s="13"/>
      <c r="Y1372" s="13"/>
      <c r="Z1372" s="13"/>
      <c r="AA1372" s="13"/>
      <c r="AB1372" s="13"/>
      <c r="AC1372" s="13"/>
      <c r="AD1372" s="13"/>
      <c r="AE1372" s="13"/>
      <c r="AT1372" s="245" t="s">
        <v>193</v>
      </c>
      <c r="AU1372" s="245" t="s">
        <v>86</v>
      </c>
      <c r="AV1372" s="13" t="s">
        <v>86</v>
      </c>
      <c r="AW1372" s="13" t="s">
        <v>37</v>
      </c>
      <c r="AX1372" s="13" t="s">
        <v>83</v>
      </c>
      <c r="AY1372" s="245" t="s">
        <v>182</v>
      </c>
    </row>
    <row r="1373" s="2" customFormat="1" ht="24.15" customHeight="1">
      <c r="A1373" s="42"/>
      <c r="B1373" s="43"/>
      <c r="C1373" s="216" t="s">
        <v>2121</v>
      </c>
      <c r="D1373" s="216" t="s">
        <v>184</v>
      </c>
      <c r="E1373" s="217" t="s">
        <v>2122</v>
      </c>
      <c r="F1373" s="218" t="s">
        <v>2123</v>
      </c>
      <c r="G1373" s="219" t="s">
        <v>598</v>
      </c>
      <c r="H1373" s="220">
        <v>1</v>
      </c>
      <c r="I1373" s="221"/>
      <c r="J1373" s="222">
        <f>ROUND(I1373*H1373,2)</f>
        <v>0</v>
      </c>
      <c r="K1373" s="218" t="s">
        <v>19</v>
      </c>
      <c r="L1373" s="48"/>
      <c r="M1373" s="223" t="s">
        <v>19</v>
      </c>
      <c r="N1373" s="224" t="s">
        <v>47</v>
      </c>
      <c r="O1373" s="88"/>
      <c r="P1373" s="225">
        <f>O1373*H1373</f>
        <v>0</v>
      </c>
      <c r="Q1373" s="225">
        <v>0.00055000000000000003</v>
      </c>
      <c r="R1373" s="225">
        <f>Q1373*H1373</f>
        <v>0.00055000000000000003</v>
      </c>
      <c r="S1373" s="225">
        <v>0</v>
      </c>
      <c r="T1373" s="226">
        <f>S1373*H1373</f>
        <v>0</v>
      </c>
      <c r="U1373" s="42"/>
      <c r="V1373" s="42"/>
      <c r="W1373" s="42"/>
      <c r="X1373" s="42"/>
      <c r="Y1373" s="42"/>
      <c r="Z1373" s="42"/>
      <c r="AA1373" s="42"/>
      <c r="AB1373" s="42"/>
      <c r="AC1373" s="42"/>
      <c r="AD1373" s="42"/>
      <c r="AE1373" s="42"/>
      <c r="AR1373" s="227" t="s">
        <v>299</v>
      </c>
      <c r="AT1373" s="227" t="s">
        <v>184</v>
      </c>
      <c r="AU1373" s="227" t="s">
        <v>86</v>
      </c>
      <c r="AY1373" s="21" t="s">
        <v>182</v>
      </c>
      <c r="BE1373" s="228">
        <f>IF(N1373="základní",J1373,0)</f>
        <v>0</v>
      </c>
      <c r="BF1373" s="228">
        <f>IF(N1373="snížená",J1373,0)</f>
        <v>0</v>
      </c>
      <c r="BG1373" s="228">
        <f>IF(N1373="zákl. přenesená",J1373,0)</f>
        <v>0</v>
      </c>
      <c r="BH1373" s="228">
        <f>IF(N1373="sníž. přenesená",J1373,0)</f>
        <v>0</v>
      </c>
      <c r="BI1373" s="228">
        <f>IF(N1373="nulová",J1373,0)</f>
        <v>0</v>
      </c>
      <c r="BJ1373" s="21" t="s">
        <v>83</v>
      </c>
      <c r="BK1373" s="228">
        <f>ROUND(I1373*H1373,2)</f>
        <v>0</v>
      </c>
      <c r="BL1373" s="21" t="s">
        <v>299</v>
      </c>
      <c r="BM1373" s="227" t="s">
        <v>2124</v>
      </c>
    </row>
    <row r="1374" s="13" customFormat="1">
      <c r="A1374" s="13"/>
      <c r="B1374" s="234"/>
      <c r="C1374" s="235"/>
      <c r="D1374" s="236" t="s">
        <v>193</v>
      </c>
      <c r="E1374" s="237" t="s">
        <v>19</v>
      </c>
      <c r="F1374" s="238" t="s">
        <v>2125</v>
      </c>
      <c r="G1374" s="235"/>
      <c r="H1374" s="239">
        <v>1</v>
      </c>
      <c r="I1374" s="240"/>
      <c r="J1374" s="235"/>
      <c r="K1374" s="235"/>
      <c r="L1374" s="241"/>
      <c r="M1374" s="242"/>
      <c r="N1374" s="243"/>
      <c r="O1374" s="243"/>
      <c r="P1374" s="243"/>
      <c r="Q1374" s="243"/>
      <c r="R1374" s="243"/>
      <c r="S1374" s="243"/>
      <c r="T1374" s="244"/>
      <c r="U1374" s="13"/>
      <c r="V1374" s="13"/>
      <c r="W1374" s="13"/>
      <c r="X1374" s="13"/>
      <c r="Y1374" s="13"/>
      <c r="Z1374" s="13"/>
      <c r="AA1374" s="13"/>
      <c r="AB1374" s="13"/>
      <c r="AC1374" s="13"/>
      <c r="AD1374" s="13"/>
      <c r="AE1374" s="13"/>
      <c r="AT1374" s="245" t="s">
        <v>193</v>
      </c>
      <c r="AU1374" s="245" t="s">
        <v>86</v>
      </c>
      <c r="AV1374" s="13" t="s">
        <v>86</v>
      </c>
      <c r="AW1374" s="13" t="s">
        <v>37</v>
      </c>
      <c r="AX1374" s="13" t="s">
        <v>83</v>
      </c>
      <c r="AY1374" s="245" t="s">
        <v>182</v>
      </c>
    </row>
    <row r="1375" s="2" customFormat="1" ht="24.15" customHeight="1">
      <c r="A1375" s="42"/>
      <c r="B1375" s="43"/>
      <c r="C1375" s="216" t="s">
        <v>2126</v>
      </c>
      <c r="D1375" s="216" t="s">
        <v>184</v>
      </c>
      <c r="E1375" s="217" t="s">
        <v>2127</v>
      </c>
      <c r="F1375" s="218" t="s">
        <v>2128</v>
      </c>
      <c r="G1375" s="219" t="s">
        <v>598</v>
      </c>
      <c r="H1375" s="220">
        <v>4</v>
      </c>
      <c r="I1375" s="221"/>
      <c r="J1375" s="222">
        <f>ROUND(I1375*H1375,2)</f>
        <v>0</v>
      </c>
      <c r="K1375" s="218" t="s">
        <v>188</v>
      </c>
      <c r="L1375" s="48"/>
      <c r="M1375" s="223" t="s">
        <v>19</v>
      </c>
      <c r="N1375" s="224" t="s">
        <v>47</v>
      </c>
      <c r="O1375" s="88"/>
      <c r="P1375" s="225">
        <f>O1375*H1375</f>
        <v>0</v>
      </c>
      <c r="Q1375" s="225">
        <v>0.00025000000000000001</v>
      </c>
      <c r="R1375" s="225">
        <f>Q1375*H1375</f>
        <v>0.001</v>
      </c>
      <c r="S1375" s="225">
        <v>0</v>
      </c>
      <c r="T1375" s="226">
        <f>S1375*H1375</f>
        <v>0</v>
      </c>
      <c r="U1375" s="42"/>
      <c r="V1375" s="42"/>
      <c r="W1375" s="42"/>
      <c r="X1375" s="42"/>
      <c r="Y1375" s="42"/>
      <c r="Z1375" s="42"/>
      <c r="AA1375" s="42"/>
      <c r="AB1375" s="42"/>
      <c r="AC1375" s="42"/>
      <c r="AD1375" s="42"/>
      <c r="AE1375" s="42"/>
      <c r="AR1375" s="227" t="s">
        <v>299</v>
      </c>
      <c r="AT1375" s="227" t="s">
        <v>184</v>
      </c>
      <c r="AU1375" s="227" t="s">
        <v>86</v>
      </c>
      <c r="AY1375" s="21" t="s">
        <v>182</v>
      </c>
      <c r="BE1375" s="228">
        <f>IF(N1375="základní",J1375,0)</f>
        <v>0</v>
      </c>
      <c r="BF1375" s="228">
        <f>IF(N1375="snížená",J1375,0)</f>
        <v>0</v>
      </c>
      <c r="BG1375" s="228">
        <f>IF(N1375="zákl. přenesená",J1375,0)</f>
        <v>0</v>
      </c>
      <c r="BH1375" s="228">
        <f>IF(N1375="sníž. přenesená",J1375,0)</f>
        <v>0</v>
      </c>
      <c r="BI1375" s="228">
        <f>IF(N1375="nulová",J1375,0)</f>
        <v>0</v>
      </c>
      <c r="BJ1375" s="21" t="s">
        <v>83</v>
      </c>
      <c r="BK1375" s="228">
        <f>ROUND(I1375*H1375,2)</f>
        <v>0</v>
      </c>
      <c r="BL1375" s="21" t="s">
        <v>299</v>
      </c>
      <c r="BM1375" s="227" t="s">
        <v>2129</v>
      </c>
    </row>
    <row r="1376" s="2" customFormat="1">
      <c r="A1376" s="42"/>
      <c r="B1376" s="43"/>
      <c r="C1376" s="44"/>
      <c r="D1376" s="229" t="s">
        <v>191</v>
      </c>
      <c r="E1376" s="44"/>
      <c r="F1376" s="230" t="s">
        <v>2130</v>
      </c>
      <c r="G1376" s="44"/>
      <c r="H1376" s="44"/>
      <c r="I1376" s="231"/>
      <c r="J1376" s="44"/>
      <c r="K1376" s="44"/>
      <c r="L1376" s="48"/>
      <c r="M1376" s="232"/>
      <c r="N1376" s="233"/>
      <c r="O1376" s="88"/>
      <c r="P1376" s="88"/>
      <c r="Q1376" s="88"/>
      <c r="R1376" s="88"/>
      <c r="S1376" s="88"/>
      <c r="T1376" s="89"/>
      <c r="U1376" s="42"/>
      <c r="V1376" s="42"/>
      <c r="W1376" s="42"/>
      <c r="X1376" s="42"/>
      <c r="Y1376" s="42"/>
      <c r="Z1376" s="42"/>
      <c r="AA1376" s="42"/>
      <c r="AB1376" s="42"/>
      <c r="AC1376" s="42"/>
      <c r="AD1376" s="42"/>
      <c r="AE1376" s="42"/>
      <c r="AT1376" s="21" t="s">
        <v>191</v>
      </c>
      <c r="AU1376" s="21" t="s">
        <v>86</v>
      </c>
    </row>
    <row r="1377" s="13" customFormat="1">
      <c r="A1377" s="13"/>
      <c r="B1377" s="234"/>
      <c r="C1377" s="235"/>
      <c r="D1377" s="236" t="s">
        <v>193</v>
      </c>
      <c r="E1377" s="237" t="s">
        <v>19</v>
      </c>
      <c r="F1377" s="238" t="s">
        <v>2131</v>
      </c>
      <c r="G1377" s="235"/>
      <c r="H1377" s="239">
        <v>4</v>
      </c>
      <c r="I1377" s="240"/>
      <c r="J1377" s="235"/>
      <c r="K1377" s="235"/>
      <c r="L1377" s="241"/>
      <c r="M1377" s="242"/>
      <c r="N1377" s="243"/>
      <c r="O1377" s="243"/>
      <c r="P1377" s="243"/>
      <c r="Q1377" s="243"/>
      <c r="R1377" s="243"/>
      <c r="S1377" s="243"/>
      <c r="T1377" s="244"/>
      <c r="U1377" s="13"/>
      <c r="V1377" s="13"/>
      <c r="W1377" s="13"/>
      <c r="X1377" s="13"/>
      <c r="Y1377" s="13"/>
      <c r="Z1377" s="13"/>
      <c r="AA1377" s="13"/>
      <c r="AB1377" s="13"/>
      <c r="AC1377" s="13"/>
      <c r="AD1377" s="13"/>
      <c r="AE1377" s="13"/>
      <c r="AT1377" s="245" t="s">
        <v>193</v>
      </c>
      <c r="AU1377" s="245" t="s">
        <v>86</v>
      </c>
      <c r="AV1377" s="13" t="s">
        <v>86</v>
      </c>
      <c r="AW1377" s="13" t="s">
        <v>37</v>
      </c>
      <c r="AX1377" s="13" t="s">
        <v>83</v>
      </c>
      <c r="AY1377" s="245" t="s">
        <v>182</v>
      </c>
    </row>
    <row r="1378" s="2" customFormat="1" ht="24.15" customHeight="1">
      <c r="A1378" s="42"/>
      <c r="B1378" s="43"/>
      <c r="C1378" s="216" t="s">
        <v>2132</v>
      </c>
      <c r="D1378" s="216" t="s">
        <v>184</v>
      </c>
      <c r="E1378" s="217" t="s">
        <v>2133</v>
      </c>
      <c r="F1378" s="218" t="s">
        <v>2134</v>
      </c>
      <c r="G1378" s="219" t="s">
        <v>598</v>
      </c>
      <c r="H1378" s="220">
        <v>4</v>
      </c>
      <c r="I1378" s="221"/>
      <c r="J1378" s="222">
        <f>ROUND(I1378*H1378,2)</f>
        <v>0</v>
      </c>
      <c r="K1378" s="218" t="s">
        <v>19</v>
      </c>
      <c r="L1378" s="48"/>
      <c r="M1378" s="223" t="s">
        <v>19</v>
      </c>
      <c r="N1378" s="224" t="s">
        <v>47</v>
      </c>
      <c r="O1378" s="88"/>
      <c r="P1378" s="225">
        <f>O1378*H1378</f>
        <v>0</v>
      </c>
      <c r="Q1378" s="225">
        <v>0</v>
      </c>
      <c r="R1378" s="225">
        <f>Q1378*H1378</f>
        <v>0</v>
      </c>
      <c r="S1378" s="225">
        <v>0</v>
      </c>
      <c r="T1378" s="226">
        <f>S1378*H1378</f>
        <v>0</v>
      </c>
      <c r="U1378" s="42"/>
      <c r="V1378" s="42"/>
      <c r="W1378" s="42"/>
      <c r="X1378" s="42"/>
      <c r="Y1378" s="42"/>
      <c r="Z1378" s="42"/>
      <c r="AA1378" s="42"/>
      <c r="AB1378" s="42"/>
      <c r="AC1378" s="42"/>
      <c r="AD1378" s="42"/>
      <c r="AE1378" s="42"/>
      <c r="AR1378" s="227" t="s">
        <v>299</v>
      </c>
      <c r="AT1378" s="227" t="s">
        <v>184</v>
      </c>
      <c r="AU1378" s="227" t="s">
        <v>86</v>
      </c>
      <c r="AY1378" s="21" t="s">
        <v>182</v>
      </c>
      <c r="BE1378" s="228">
        <f>IF(N1378="základní",J1378,0)</f>
        <v>0</v>
      </c>
      <c r="BF1378" s="228">
        <f>IF(N1378="snížená",J1378,0)</f>
        <v>0</v>
      </c>
      <c r="BG1378" s="228">
        <f>IF(N1378="zákl. přenesená",J1378,0)</f>
        <v>0</v>
      </c>
      <c r="BH1378" s="228">
        <f>IF(N1378="sníž. přenesená",J1378,0)</f>
        <v>0</v>
      </c>
      <c r="BI1378" s="228">
        <f>IF(N1378="nulová",J1378,0)</f>
        <v>0</v>
      </c>
      <c r="BJ1378" s="21" t="s">
        <v>83</v>
      </c>
      <c r="BK1378" s="228">
        <f>ROUND(I1378*H1378,2)</f>
        <v>0</v>
      </c>
      <c r="BL1378" s="21" t="s">
        <v>299</v>
      </c>
      <c r="BM1378" s="227" t="s">
        <v>2135</v>
      </c>
    </row>
    <row r="1379" s="13" customFormat="1">
      <c r="A1379" s="13"/>
      <c r="B1379" s="234"/>
      <c r="C1379" s="235"/>
      <c r="D1379" s="236" t="s">
        <v>193</v>
      </c>
      <c r="E1379" s="237" t="s">
        <v>19</v>
      </c>
      <c r="F1379" s="238" t="s">
        <v>2131</v>
      </c>
      <c r="G1379" s="235"/>
      <c r="H1379" s="239">
        <v>4</v>
      </c>
      <c r="I1379" s="240"/>
      <c r="J1379" s="235"/>
      <c r="K1379" s="235"/>
      <c r="L1379" s="241"/>
      <c r="M1379" s="242"/>
      <c r="N1379" s="243"/>
      <c r="O1379" s="243"/>
      <c r="P1379" s="243"/>
      <c r="Q1379" s="243"/>
      <c r="R1379" s="243"/>
      <c r="S1379" s="243"/>
      <c r="T1379" s="244"/>
      <c r="U1379" s="13"/>
      <c r="V1379" s="13"/>
      <c r="W1379" s="13"/>
      <c r="X1379" s="13"/>
      <c r="Y1379" s="13"/>
      <c r="Z1379" s="13"/>
      <c r="AA1379" s="13"/>
      <c r="AB1379" s="13"/>
      <c r="AC1379" s="13"/>
      <c r="AD1379" s="13"/>
      <c r="AE1379" s="13"/>
      <c r="AT1379" s="245" t="s">
        <v>193</v>
      </c>
      <c r="AU1379" s="245" t="s">
        <v>86</v>
      </c>
      <c r="AV1379" s="13" t="s">
        <v>86</v>
      </c>
      <c r="AW1379" s="13" t="s">
        <v>37</v>
      </c>
      <c r="AX1379" s="13" t="s">
        <v>83</v>
      </c>
      <c r="AY1379" s="245" t="s">
        <v>182</v>
      </c>
    </row>
    <row r="1380" s="2" customFormat="1" ht="24.15" customHeight="1">
      <c r="A1380" s="42"/>
      <c r="B1380" s="43"/>
      <c r="C1380" s="216" t="s">
        <v>2136</v>
      </c>
      <c r="D1380" s="216" t="s">
        <v>184</v>
      </c>
      <c r="E1380" s="217" t="s">
        <v>2137</v>
      </c>
      <c r="F1380" s="218" t="s">
        <v>2138</v>
      </c>
      <c r="G1380" s="219" t="s">
        <v>560</v>
      </c>
      <c r="H1380" s="220">
        <v>5</v>
      </c>
      <c r="I1380" s="221"/>
      <c r="J1380" s="222">
        <f>ROUND(I1380*H1380,2)</f>
        <v>0</v>
      </c>
      <c r="K1380" s="218" t="s">
        <v>188</v>
      </c>
      <c r="L1380" s="48"/>
      <c r="M1380" s="223" t="s">
        <v>19</v>
      </c>
      <c r="N1380" s="224" t="s">
        <v>47</v>
      </c>
      <c r="O1380" s="88"/>
      <c r="P1380" s="225">
        <f>O1380*H1380</f>
        <v>0</v>
      </c>
      <c r="Q1380" s="225">
        <v>0.0021700000000000001</v>
      </c>
      <c r="R1380" s="225">
        <f>Q1380*H1380</f>
        <v>0.01085</v>
      </c>
      <c r="S1380" s="225">
        <v>0</v>
      </c>
      <c r="T1380" s="226">
        <f>S1380*H1380</f>
        <v>0</v>
      </c>
      <c r="U1380" s="42"/>
      <c r="V1380" s="42"/>
      <c r="W1380" s="42"/>
      <c r="X1380" s="42"/>
      <c r="Y1380" s="42"/>
      <c r="Z1380" s="42"/>
      <c r="AA1380" s="42"/>
      <c r="AB1380" s="42"/>
      <c r="AC1380" s="42"/>
      <c r="AD1380" s="42"/>
      <c r="AE1380" s="42"/>
      <c r="AR1380" s="227" t="s">
        <v>299</v>
      </c>
      <c r="AT1380" s="227" t="s">
        <v>184</v>
      </c>
      <c r="AU1380" s="227" t="s">
        <v>86</v>
      </c>
      <c r="AY1380" s="21" t="s">
        <v>182</v>
      </c>
      <c r="BE1380" s="228">
        <f>IF(N1380="základní",J1380,0)</f>
        <v>0</v>
      </c>
      <c r="BF1380" s="228">
        <f>IF(N1380="snížená",J1380,0)</f>
        <v>0</v>
      </c>
      <c r="BG1380" s="228">
        <f>IF(N1380="zákl. přenesená",J1380,0)</f>
        <v>0</v>
      </c>
      <c r="BH1380" s="228">
        <f>IF(N1380="sníž. přenesená",J1380,0)</f>
        <v>0</v>
      </c>
      <c r="BI1380" s="228">
        <f>IF(N1380="nulová",J1380,0)</f>
        <v>0</v>
      </c>
      <c r="BJ1380" s="21" t="s">
        <v>83</v>
      </c>
      <c r="BK1380" s="228">
        <f>ROUND(I1380*H1380,2)</f>
        <v>0</v>
      </c>
      <c r="BL1380" s="21" t="s">
        <v>299</v>
      </c>
      <c r="BM1380" s="227" t="s">
        <v>2139</v>
      </c>
    </row>
    <row r="1381" s="2" customFormat="1">
      <c r="A1381" s="42"/>
      <c r="B1381" s="43"/>
      <c r="C1381" s="44"/>
      <c r="D1381" s="229" t="s">
        <v>191</v>
      </c>
      <c r="E1381" s="44"/>
      <c r="F1381" s="230" t="s">
        <v>2140</v>
      </c>
      <c r="G1381" s="44"/>
      <c r="H1381" s="44"/>
      <c r="I1381" s="231"/>
      <c r="J1381" s="44"/>
      <c r="K1381" s="44"/>
      <c r="L1381" s="48"/>
      <c r="M1381" s="232"/>
      <c r="N1381" s="233"/>
      <c r="O1381" s="88"/>
      <c r="P1381" s="88"/>
      <c r="Q1381" s="88"/>
      <c r="R1381" s="88"/>
      <c r="S1381" s="88"/>
      <c r="T1381" s="89"/>
      <c r="U1381" s="42"/>
      <c r="V1381" s="42"/>
      <c r="W1381" s="42"/>
      <c r="X1381" s="42"/>
      <c r="Y1381" s="42"/>
      <c r="Z1381" s="42"/>
      <c r="AA1381" s="42"/>
      <c r="AB1381" s="42"/>
      <c r="AC1381" s="42"/>
      <c r="AD1381" s="42"/>
      <c r="AE1381" s="42"/>
      <c r="AT1381" s="21" t="s">
        <v>191</v>
      </c>
      <c r="AU1381" s="21" t="s">
        <v>86</v>
      </c>
    </row>
    <row r="1382" s="13" customFormat="1">
      <c r="A1382" s="13"/>
      <c r="B1382" s="234"/>
      <c r="C1382" s="235"/>
      <c r="D1382" s="236" t="s">
        <v>193</v>
      </c>
      <c r="E1382" s="237" t="s">
        <v>19</v>
      </c>
      <c r="F1382" s="238" t="s">
        <v>2141</v>
      </c>
      <c r="G1382" s="235"/>
      <c r="H1382" s="239">
        <v>5</v>
      </c>
      <c r="I1382" s="240"/>
      <c r="J1382" s="235"/>
      <c r="K1382" s="235"/>
      <c r="L1382" s="241"/>
      <c r="M1382" s="242"/>
      <c r="N1382" s="243"/>
      <c r="O1382" s="243"/>
      <c r="P1382" s="243"/>
      <c r="Q1382" s="243"/>
      <c r="R1382" s="243"/>
      <c r="S1382" s="243"/>
      <c r="T1382" s="244"/>
      <c r="U1382" s="13"/>
      <c r="V1382" s="13"/>
      <c r="W1382" s="13"/>
      <c r="X1382" s="13"/>
      <c r="Y1382" s="13"/>
      <c r="Z1382" s="13"/>
      <c r="AA1382" s="13"/>
      <c r="AB1382" s="13"/>
      <c r="AC1382" s="13"/>
      <c r="AD1382" s="13"/>
      <c r="AE1382" s="13"/>
      <c r="AT1382" s="245" t="s">
        <v>193</v>
      </c>
      <c r="AU1382" s="245" t="s">
        <v>86</v>
      </c>
      <c r="AV1382" s="13" t="s">
        <v>86</v>
      </c>
      <c r="AW1382" s="13" t="s">
        <v>37</v>
      </c>
      <c r="AX1382" s="13" t="s">
        <v>83</v>
      </c>
      <c r="AY1382" s="245" t="s">
        <v>182</v>
      </c>
    </row>
    <row r="1383" s="2" customFormat="1" ht="24.15" customHeight="1">
      <c r="A1383" s="42"/>
      <c r="B1383" s="43"/>
      <c r="C1383" s="216" t="s">
        <v>2142</v>
      </c>
      <c r="D1383" s="216" t="s">
        <v>184</v>
      </c>
      <c r="E1383" s="217" t="s">
        <v>2143</v>
      </c>
      <c r="F1383" s="218" t="s">
        <v>2144</v>
      </c>
      <c r="G1383" s="219" t="s">
        <v>610</v>
      </c>
      <c r="H1383" s="220">
        <v>0.23999999999999999</v>
      </c>
      <c r="I1383" s="221"/>
      <c r="J1383" s="222">
        <f>ROUND(I1383*H1383,2)</f>
        <v>0</v>
      </c>
      <c r="K1383" s="218" t="s">
        <v>188</v>
      </c>
      <c r="L1383" s="48"/>
      <c r="M1383" s="223" t="s">
        <v>19</v>
      </c>
      <c r="N1383" s="224" t="s">
        <v>47</v>
      </c>
      <c r="O1383" s="88"/>
      <c r="P1383" s="225">
        <f>O1383*H1383</f>
        <v>0</v>
      </c>
      <c r="Q1383" s="225">
        <v>0</v>
      </c>
      <c r="R1383" s="225">
        <f>Q1383*H1383</f>
        <v>0</v>
      </c>
      <c r="S1383" s="225">
        <v>0</v>
      </c>
      <c r="T1383" s="226">
        <f>S1383*H1383</f>
        <v>0</v>
      </c>
      <c r="U1383" s="42"/>
      <c r="V1383" s="42"/>
      <c r="W1383" s="42"/>
      <c r="X1383" s="42"/>
      <c r="Y1383" s="42"/>
      <c r="Z1383" s="42"/>
      <c r="AA1383" s="42"/>
      <c r="AB1383" s="42"/>
      <c r="AC1383" s="42"/>
      <c r="AD1383" s="42"/>
      <c r="AE1383" s="42"/>
      <c r="AR1383" s="227" t="s">
        <v>299</v>
      </c>
      <c r="AT1383" s="227" t="s">
        <v>184</v>
      </c>
      <c r="AU1383" s="227" t="s">
        <v>86</v>
      </c>
      <c r="AY1383" s="21" t="s">
        <v>182</v>
      </c>
      <c r="BE1383" s="228">
        <f>IF(N1383="základní",J1383,0)</f>
        <v>0</v>
      </c>
      <c r="BF1383" s="228">
        <f>IF(N1383="snížená",J1383,0)</f>
        <v>0</v>
      </c>
      <c r="BG1383" s="228">
        <f>IF(N1383="zákl. přenesená",J1383,0)</f>
        <v>0</v>
      </c>
      <c r="BH1383" s="228">
        <f>IF(N1383="sníž. přenesená",J1383,0)</f>
        <v>0</v>
      </c>
      <c r="BI1383" s="228">
        <f>IF(N1383="nulová",J1383,0)</f>
        <v>0</v>
      </c>
      <c r="BJ1383" s="21" t="s">
        <v>83</v>
      </c>
      <c r="BK1383" s="228">
        <f>ROUND(I1383*H1383,2)</f>
        <v>0</v>
      </c>
      <c r="BL1383" s="21" t="s">
        <v>299</v>
      </c>
      <c r="BM1383" s="227" t="s">
        <v>2145</v>
      </c>
    </row>
    <row r="1384" s="2" customFormat="1">
      <c r="A1384" s="42"/>
      <c r="B1384" s="43"/>
      <c r="C1384" s="44"/>
      <c r="D1384" s="229" t="s">
        <v>191</v>
      </c>
      <c r="E1384" s="44"/>
      <c r="F1384" s="230" t="s">
        <v>2146</v>
      </c>
      <c r="G1384" s="44"/>
      <c r="H1384" s="44"/>
      <c r="I1384" s="231"/>
      <c r="J1384" s="44"/>
      <c r="K1384" s="44"/>
      <c r="L1384" s="48"/>
      <c r="M1384" s="232"/>
      <c r="N1384" s="233"/>
      <c r="O1384" s="88"/>
      <c r="P1384" s="88"/>
      <c r="Q1384" s="88"/>
      <c r="R1384" s="88"/>
      <c r="S1384" s="88"/>
      <c r="T1384" s="89"/>
      <c r="U1384" s="42"/>
      <c r="V1384" s="42"/>
      <c r="W1384" s="42"/>
      <c r="X1384" s="42"/>
      <c r="Y1384" s="42"/>
      <c r="Z1384" s="42"/>
      <c r="AA1384" s="42"/>
      <c r="AB1384" s="42"/>
      <c r="AC1384" s="42"/>
      <c r="AD1384" s="42"/>
      <c r="AE1384" s="42"/>
      <c r="AT1384" s="21" t="s">
        <v>191</v>
      </c>
      <c r="AU1384" s="21" t="s">
        <v>86</v>
      </c>
    </row>
    <row r="1385" s="12" customFormat="1" ht="22.8" customHeight="1">
      <c r="A1385" s="12"/>
      <c r="B1385" s="200"/>
      <c r="C1385" s="201"/>
      <c r="D1385" s="202" t="s">
        <v>75</v>
      </c>
      <c r="E1385" s="214" t="s">
        <v>2147</v>
      </c>
      <c r="F1385" s="214" t="s">
        <v>2148</v>
      </c>
      <c r="G1385" s="201"/>
      <c r="H1385" s="201"/>
      <c r="I1385" s="204"/>
      <c r="J1385" s="215">
        <f>BK1385</f>
        <v>0</v>
      </c>
      <c r="K1385" s="201"/>
      <c r="L1385" s="206"/>
      <c r="M1385" s="207"/>
      <c r="N1385" s="208"/>
      <c r="O1385" s="208"/>
      <c r="P1385" s="209">
        <f>SUM(P1386:P1396)</f>
        <v>0</v>
      </c>
      <c r="Q1385" s="208"/>
      <c r="R1385" s="209">
        <f>SUM(R1386:R1396)</f>
        <v>0.18098</v>
      </c>
      <c r="S1385" s="208"/>
      <c r="T1385" s="210">
        <f>SUM(T1386:T1396)</f>
        <v>0</v>
      </c>
      <c r="U1385" s="12"/>
      <c r="V1385" s="12"/>
      <c r="W1385" s="12"/>
      <c r="X1385" s="12"/>
      <c r="Y1385" s="12"/>
      <c r="Z1385" s="12"/>
      <c r="AA1385" s="12"/>
      <c r="AB1385" s="12"/>
      <c r="AC1385" s="12"/>
      <c r="AD1385" s="12"/>
      <c r="AE1385" s="12"/>
      <c r="AR1385" s="211" t="s">
        <v>86</v>
      </c>
      <c r="AT1385" s="212" t="s">
        <v>75</v>
      </c>
      <c r="AU1385" s="212" t="s">
        <v>83</v>
      </c>
      <c r="AY1385" s="211" t="s">
        <v>182</v>
      </c>
      <c r="BK1385" s="213">
        <f>SUM(BK1386:BK1396)</f>
        <v>0</v>
      </c>
    </row>
    <row r="1386" s="2" customFormat="1" ht="24.15" customHeight="1">
      <c r="A1386" s="42"/>
      <c r="B1386" s="43"/>
      <c r="C1386" s="216" t="s">
        <v>2149</v>
      </c>
      <c r="D1386" s="216" t="s">
        <v>184</v>
      </c>
      <c r="E1386" s="217" t="s">
        <v>2150</v>
      </c>
      <c r="F1386" s="218" t="s">
        <v>2151</v>
      </c>
      <c r="G1386" s="219" t="s">
        <v>598</v>
      </c>
      <c r="H1386" s="220">
        <v>2</v>
      </c>
      <c r="I1386" s="221"/>
      <c r="J1386" s="222">
        <f>ROUND(I1386*H1386,2)</f>
        <v>0</v>
      </c>
      <c r="K1386" s="218" t="s">
        <v>188</v>
      </c>
      <c r="L1386" s="48"/>
      <c r="M1386" s="223" t="s">
        <v>19</v>
      </c>
      <c r="N1386" s="224" t="s">
        <v>47</v>
      </c>
      <c r="O1386" s="88"/>
      <c r="P1386" s="225">
        <f>O1386*H1386</f>
        <v>0</v>
      </c>
      <c r="Q1386" s="225">
        <v>0</v>
      </c>
      <c r="R1386" s="225">
        <f>Q1386*H1386</f>
        <v>0</v>
      </c>
      <c r="S1386" s="225">
        <v>0</v>
      </c>
      <c r="T1386" s="226">
        <f>S1386*H1386</f>
        <v>0</v>
      </c>
      <c r="U1386" s="42"/>
      <c r="V1386" s="42"/>
      <c r="W1386" s="42"/>
      <c r="X1386" s="42"/>
      <c r="Y1386" s="42"/>
      <c r="Z1386" s="42"/>
      <c r="AA1386" s="42"/>
      <c r="AB1386" s="42"/>
      <c r="AC1386" s="42"/>
      <c r="AD1386" s="42"/>
      <c r="AE1386" s="42"/>
      <c r="AR1386" s="227" t="s">
        <v>299</v>
      </c>
      <c r="AT1386" s="227" t="s">
        <v>184</v>
      </c>
      <c r="AU1386" s="227" t="s">
        <v>86</v>
      </c>
      <c r="AY1386" s="21" t="s">
        <v>182</v>
      </c>
      <c r="BE1386" s="228">
        <f>IF(N1386="základní",J1386,0)</f>
        <v>0</v>
      </c>
      <c r="BF1386" s="228">
        <f>IF(N1386="snížená",J1386,0)</f>
        <v>0</v>
      </c>
      <c r="BG1386" s="228">
        <f>IF(N1386="zákl. přenesená",J1386,0)</f>
        <v>0</v>
      </c>
      <c r="BH1386" s="228">
        <f>IF(N1386="sníž. přenesená",J1386,0)</f>
        <v>0</v>
      </c>
      <c r="BI1386" s="228">
        <f>IF(N1386="nulová",J1386,0)</f>
        <v>0</v>
      </c>
      <c r="BJ1386" s="21" t="s">
        <v>83</v>
      </c>
      <c r="BK1386" s="228">
        <f>ROUND(I1386*H1386,2)</f>
        <v>0</v>
      </c>
      <c r="BL1386" s="21" t="s">
        <v>299</v>
      </c>
      <c r="BM1386" s="227" t="s">
        <v>2152</v>
      </c>
    </row>
    <row r="1387" s="2" customFormat="1">
      <c r="A1387" s="42"/>
      <c r="B1387" s="43"/>
      <c r="C1387" s="44"/>
      <c r="D1387" s="229" t="s">
        <v>191</v>
      </c>
      <c r="E1387" s="44"/>
      <c r="F1387" s="230" t="s">
        <v>2153</v>
      </c>
      <c r="G1387" s="44"/>
      <c r="H1387" s="44"/>
      <c r="I1387" s="231"/>
      <c r="J1387" s="44"/>
      <c r="K1387" s="44"/>
      <c r="L1387" s="48"/>
      <c r="M1387" s="232"/>
      <c r="N1387" s="233"/>
      <c r="O1387" s="88"/>
      <c r="P1387" s="88"/>
      <c r="Q1387" s="88"/>
      <c r="R1387" s="88"/>
      <c r="S1387" s="88"/>
      <c r="T1387" s="89"/>
      <c r="U1387" s="42"/>
      <c r="V1387" s="42"/>
      <c r="W1387" s="42"/>
      <c r="X1387" s="42"/>
      <c r="Y1387" s="42"/>
      <c r="Z1387" s="42"/>
      <c r="AA1387" s="42"/>
      <c r="AB1387" s="42"/>
      <c r="AC1387" s="42"/>
      <c r="AD1387" s="42"/>
      <c r="AE1387" s="42"/>
      <c r="AT1387" s="21" t="s">
        <v>191</v>
      </c>
      <c r="AU1387" s="21" t="s">
        <v>86</v>
      </c>
    </row>
    <row r="1388" s="13" customFormat="1">
      <c r="A1388" s="13"/>
      <c r="B1388" s="234"/>
      <c r="C1388" s="235"/>
      <c r="D1388" s="236" t="s">
        <v>193</v>
      </c>
      <c r="E1388" s="237" t="s">
        <v>19</v>
      </c>
      <c r="F1388" s="238" t="s">
        <v>2154</v>
      </c>
      <c r="G1388" s="235"/>
      <c r="H1388" s="239">
        <v>2</v>
      </c>
      <c r="I1388" s="240"/>
      <c r="J1388" s="235"/>
      <c r="K1388" s="235"/>
      <c r="L1388" s="241"/>
      <c r="M1388" s="242"/>
      <c r="N1388" s="243"/>
      <c r="O1388" s="243"/>
      <c r="P1388" s="243"/>
      <c r="Q1388" s="243"/>
      <c r="R1388" s="243"/>
      <c r="S1388" s="243"/>
      <c r="T1388" s="244"/>
      <c r="U1388" s="13"/>
      <c r="V1388" s="13"/>
      <c r="W1388" s="13"/>
      <c r="X1388" s="13"/>
      <c r="Y1388" s="13"/>
      <c r="Z1388" s="13"/>
      <c r="AA1388" s="13"/>
      <c r="AB1388" s="13"/>
      <c r="AC1388" s="13"/>
      <c r="AD1388" s="13"/>
      <c r="AE1388" s="13"/>
      <c r="AT1388" s="245" t="s">
        <v>193</v>
      </c>
      <c r="AU1388" s="245" t="s">
        <v>86</v>
      </c>
      <c r="AV1388" s="13" t="s">
        <v>86</v>
      </c>
      <c r="AW1388" s="13" t="s">
        <v>37</v>
      </c>
      <c r="AX1388" s="13" t="s">
        <v>83</v>
      </c>
      <c r="AY1388" s="245" t="s">
        <v>182</v>
      </c>
    </row>
    <row r="1389" s="2" customFormat="1" ht="37.8" customHeight="1">
      <c r="A1389" s="42"/>
      <c r="B1389" s="43"/>
      <c r="C1389" s="267" t="s">
        <v>2155</v>
      </c>
      <c r="D1389" s="267" t="s">
        <v>349</v>
      </c>
      <c r="E1389" s="268" t="s">
        <v>2156</v>
      </c>
      <c r="F1389" s="269" t="s">
        <v>2157</v>
      </c>
      <c r="G1389" s="270" t="s">
        <v>598</v>
      </c>
      <c r="H1389" s="271">
        <v>1</v>
      </c>
      <c r="I1389" s="272"/>
      <c r="J1389" s="273">
        <f>ROUND(I1389*H1389,2)</f>
        <v>0</v>
      </c>
      <c r="K1389" s="269" t="s">
        <v>19</v>
      </c>
      <c r="L1389" s="274"/>
      <c r="M1389" s="275" t="s">
        <v>19</v>
      </c>
      <c r="N1389" s="276" t="s">
        <v>47</v>
      </c>
      <c r="O1389" s="88"/>
      <c r="P1389" s="225">
        <f>O1389*H1389</f>
        <v>0</v>
      </c>
      <c r="Q1389" s="225">
        <v>0.028490000000000001</v>
      </c>
      <c r="R1389" s="225">
        <f>Q1389*H1389</f>
        <v>0.028490000000000001</v>
      </c>
      <c r="S1389" s="225">
        <v>0</v>
      </c>
      <c r="T1389" s="226">
        <f>S1389*H1389</f>
        <v>0</v>
      </c>
      <c r="U1389" s="42"/>
      <c r="V1389" s="42"/>
      <c r="W1389" s="42"/>
      <c r="X1389" s="42"/>
      <c r="Y1389" s="42"/>
      <c r="Z1389" s="42"/>
      <c r="AA1389" s="42"/>
      <c r="AB1389" s="42"/>
      <c r="AC1389" s="42"/>
      <c r="AD1389" s="42"/>
      <c r="AE1389" s="42"/>
      <c r="AR1389" s="227" t="s">
        <v>398</v>
      </c>
      <c r="AT1389" s="227" t="s">
        <v>349</v>
      </c>
      <c r="AU1389" s="227" t="s">
        <v>86</v>
      </c>
      <c r="AY1389" s="21" t="s">
        <v>182</v>
      </c>
      <c r="BE1389" s="228">
        <f>IF(N1389="základní",J1389,0)</f>
        <v>0</v>
      </c>
      <c r="BF1389" s="228">
        <f>IF(N1389="snížená",J1389,0)</f>
        <v>0</v>
      </c>
      <c r="BG1389" s="228">
        <f>IF(N1389="zákl. přenesená",J1389,0)</f>
        <v>0</v>
      </c>
      <c r="BH1389" s="228">
        <f>IF(N1389="sníž. přenesená",J1389,0)</f>
        <v>0</v>
      </c>
      <c r="BI1389" s="228">
        <f>IF(N1389="nulová",J1389,0)</f>
        <v>0</v>
      </c>
      <c r="BJ1389" s="21" t="s">
        <v>83</v>
      </c>
      <c r="BK1389" s="228">
        <f>ROUND(I1389*H1389,2)</f>
        <v>0</v>
      </c>
      <c r="BL1389" s="21" t="s">
        <v>299</v>
      </c>
      <c r="BM1389" s="227" t="s">
        <v>2158</v>
      </c>
    </row>
    <row r="1390" s="2" customFormat="1" ht="37.8" customHeight="1">
      <c r="A1390" s="42"/>
      <c r="B1390" s="43"/>
      <c r="C1390" s="267" t="s">
        <v>2159</v>
      </c>
      <c r="D1390" s="267" t="s">
        <v>349</v>
      </c>
      <c r="E1390" s="268" t="s">
        <v>2160</v>
      </c>
      <c r="F1390" s="269" t="s">
        <v>2161</v>
      </c>
      <c r="G1390" s="270" t="s">
        <v>598</v>
      </c>
      <c r="H1390" s="271">
        <v>1</v>
      </c>
      <c r="I1390" s="272"/>
      <c r="J1390" s="273">
        <f>ROUND(I1390*H1390,2)</f>
        <v>0</v>
      </c>
      <c r="K1390" s="269" t="s">
        <v>19</v>
      </c>
      <c r="L1390" s="274"/>
      <c r="M1390" s="275" t="s">
        <v>19</v>
      </c>
      <c r="N1390" s="276" t="s">
        <v>47</v>
      </c>
      <c r="O1390" s="88"/>
      <c r="P1390" s="225">
        <f>O1390*H1390</f>
        <v>0</v>
      </c>
      <c r="Q1390" s="225">
        <v>0.028490000000000001</v>
      </c>
      <c r="R1390" s="225">
        <f>Q1390*H1390</f>
        <v>0.028490000000000001</v>
      </c>
      <c r="S1390" s="225">
        <v>0</v>
      </c>
      <c r="T1390" s="226">
        <f>S1390*H1390</f>
        <v>0</v>
      </c>
      <c r="U1390" s="42"/>
      <c r="V1390" s="42"/>
      <c r="W1390" s="42"/>
      <c r="X1390" s="42"/>
      <c r="Y1390" s="42"/>
      <c r="Z1390" s="42"/>
      <c r="AA1390" s="42"/>
      <c r="AB1390" s="42"/>
      <c r="AC1390" s="42"/>
      <c r="AD1390" s="42"/>
      <c r="AE1390" s="42"/>
      <c r="AR1390" s="227" t="s">
        <v>398</v>
      </c>
      <c r="AT1390" s="227" t="s">
        <v>349</v>
      </c>
      <c r="AU1390" s="227" t="s">
        <v>86</v>
      </c>
      <c r="AY1390" s="21" t="s">
        <v>182</v>
      </c>
      <c r="BE1390" s="228">
        <f>IF(N1390="základní",J1390,0)</f>
        <v>0</v>
      </c>
      <c r="BF1390" s="228">
        <f>IF(N1390="snížená",J1390,0)</f>
        <v>0</v>
      </c>
      <c r="BG1390" s="228">
        <f>IF(N1390="zákl. přenesená",J1390,0)</f>
        <v>0</v>
      </c>
      <c r="BH1390" s="228">
        <f>IF(N1390="sníž. přenesená",J1390,0)</f>
        <v>0</v>
      </c>
      <c r="BI1390" s="228">
        <f>IF(N1390="nulová",J1390,0)</f>
        <v>0</v>
      </c>
      <c r="BJ1390" s="21" t="s">
        <v>83</v>
      </c>
      <c r="BK1390" s="228">
        <f>ROUND(I1390*H1390,2)</f>
        <v>0</v>
      </c>
      <c r="BL1390" s="21" t="s">
        <v>299</v>
      </c>
      <c r="BM1390" s="227" t="s">
        <v>2162</v>
      </c>
    </row>
    <row r="1391" s="2" customFormat="1" ht="24.15" customHeight="1">
      <c r="A1391" s="42"/>
      <c r="B1391" s="43"/>
      <c r="C1391" s="216" t="s">
        <v>2163</v>
      </c>
      <c r="D1391" s="216" t="s">
        <v>184</v>
      </c>
      <c r="E1391" s="217" t="s">
        <v>2164</v>
      </c>
      <c r="F1391" s="218" t="s">
        <v>2165</v>
      </c>
      <c r="G1391" s="219" t="s">
        <v>598</v>
      </c>
      <c r="H1391" s="220">
        <v>1</v>
      </c>
      <c r="I1391" s="221"/>
      <c r="J1391" s="222">
        <f>ROUND(I1391*H1391,2)</f>
        <v>0</v>
      </c>
      <c r="K1391" s="218" t="s">
        <v>188</v>
      </c>
      <c r="L1391" s="48"/>
      <c r="M1391" s="223" t="s">
        <v>19</v>
      </c>
      <c r="N1391" s="224" t="s">
        <v>47</v>
      </c>
      <c r="O1391" s="88"/>
      <c r="P1391" s="225">
        <f>O1391*H1391</f>
        <v>0</v>
      </c>
      <c r="Q1391" s="225">
        <v>0</v>
      </c>
      <c r="R1391" s="225">
        <f>Q1391*H1391</f>
        <v>0</v>
      </c>
      <c r="S1391" s="225">
        <v>0</v>
      </c>
      <c r="T1391" s="226">
        <f>S1391*H1391</f>
        <v>0</v>
      </c>
      <c r="U1391" s="42"/>
      <c r="V1391" s="42"/>
      <c r="W1391" s="42"/>
      <c r="X1391" s="42"/>
      <c r="Y1391" s="42"/>
      <c r="Z1391" s="42"/>
      <c r="AA1391" s="42"/>
      <c r="AB1391" s="42"/>
      <c r="AC1391" s="42"/>
      <c r="AD1391" s="42"/>
      <c r="AE1391" s="42"/>
      <c r="AR1391" s="227" t="s">
        <v>299</v>
      </c>
      <c r="AT1391" s="227" t="s">
        <v>184</v>
      </c>
      <c r="AU1391" s="227" t="s">
        <v>86</v>
      </c>
      <c r="AY1391" s="21" t="s">
        <v>182</v>
      </c>
      <c r="BE1391" s="228">
        <f>IF(N1391="základní",J1391,0)</f>
        <v>0</v>
      </c>
      <c r="BF1391" s="228">
        <f>IF(N1391="snížená",J1391,0)</f>
        <v>0</v>
      </c>
      <c r="BG1391" s="228">
        <f>IF(N1391="zákl. přenesená",J1391,0)</f>
        <v>0</v>
      </c>
      <c r="BH1391" s="228">
        <f>IF(N1391="sníž. přenesená",J1391,0)</f>
        <v>0</v>
      </c>
      <c r="BI1391" s="228">
        <f>IF(N1391="nulová",J1391,0)</f>
        <v>0</v>
      </c>
      <c r="BJ1391" s="21" t="s">
        <v>83</v>
      </c>
      <c r="BK1391" s="228">
        <f>ROUND(I1391*H1391,2)</f>
        <v>0</v>
      </c>
      <c r="BL1391" s="21" t="s">
        <v>299</v>
      </c>
      <c r="BM1391" s="227" t="s">
        <v>2166</v>
      </c>
    </row>
    <row r="1392" s="2" customFormat="1">
      <c r="A1392" s="42"/>
      <c r="B1392" s="43"/>
      <c r="C1392" s="44"/>
      <c r="D1392" s="229" t="s">
        <v>191</v>
      </c>
      <c r="E1392" s="44"/>
      <c r="F1392" s="230" t="s">
        <v>2167</v>
      </c>
      <c r="G1392" s="44"/>
      <c r="H1392" s="44"/>
      <c r="I1392" s="231"/>
      <c r="J1392" s="44"/>
      <c r="K1392" s="44"/>
      <c r="L1392" s="48"/>
      <c r="M1392" s="232"/>
      <c r="N1392" s="233"/>
      <c r="O1392" s="88"/>
      <c r="P1392" s="88"/>
      <c r="Q1392" s="88"/>
      <c r="R1392" s="88"/>
      <c r="S1392" s="88"/>
      <c r="T1392" s="89"/>
      <c r="U1392" s="42"/>
      <c r="V1392" s="42"/>
      <c r="W1392" s="42"/>
      <c r="X1392" s="42"/>
      <c r="Y1392" s="42"/>
      <c r="Z1392" s="42"/>
      <c r="AA1392" s="42"/>
      <c r="AB1392" s="42"/>
      <c r="AC1392" s="42"/>
      <c r="AD1392" s="42"/>
      <c r="AE1392" s="42"/>
      <c r="AT1392" s="21" t="s">
        <v>191</v>
      </c>
      <c r="AU1392" s="21" t="s">
        <v>86</v>
      </c>
    </row>
    <row r="1393" s="13" customFormat="1">
      <c r="A1393" s="13"/>
      <c r="B1393" s="234"/>
      <c r="C1393" s="235"/>
      <c r="D1393" s="236" t="s">
        <v>193</v>
      </c>
      <c r="E1393" s="237" t="s">
        <v>19</v>
      </c>
      <c r="F1393" s="238" t="s">
        <v>2168</v>
      </c>
      <c r="G1393" s="235"/>
      <c r="H1393" s="239">
        <v>1</v>
      </c>
      <c r="I1393" s="240"/>
      <c r="J1393" s="235"/>
      <c r="K1393" s="235"/>
      <c r="L1393" s="241"/>
      <c r="M1393" s="242"/>
      <c r="N1393" s="243"/>
      <c r="O1393" s="243"/>
      <c r="P1393" s="243"/>
      <c r="Q1393" s="243"/>
      <c r="R1393" s="243"/>
      <c r="S1393" s="243"/>
      <c r="T1393" s="244"/>
      <c r="U1393" s="13"/>
      <c r="V1393" s="13"/>
      <c r="W1393" s="13"/>
      <c r="X1393" s="13"/>
      <c r="Y1393" s="13"/>
      <c r="Z1393" s="13"/>
      <c r="AA1393" s="13"/>
      <c r="AB1393" s="13"/>
      <c r="AC1393" s="13"/>
      <c r="AD1393" s="13"/>
      <c r="AE1393" s="13"/>
      <c r="AT1393" s="245" t="s">
        <v>193</v>
      </c>
      <c r="AU1393" s="245" t="s">
        <v>86</v>
      </c>
      <c r="AV1393" s="13" t="s">
        <v>86</v>
      </c>
      <c r="AW1393" s="13" t="s">
        <v>37</v>
      </c>
      <c r="AX1393" s="13" t="s">
        <v>83</v>
      </c>
      <c r="AY1393" s="245" t="s">
        <v>182</v>
      </c>
    </row>
    <row r="1394" s="2" customFormat="1" ht="37.8" customHeight="1">
      <c r="A1394" s="42"/>
      <c r="B1394" s="43"/>
      <c r="C1394" s="267" t="s">
        <v>2169</v>
      </c>
      <c r="D1394" s="267" t="s">
        <v>349</v>
      </c>
      <c r="E1394" s="268" t="s">
        <v>2170</v>
      </c>
      <c r="F1394" s="269" t="s">
        <v>2171</v>
      </c>
      <c r="G1394" s="270" t="s">
        <v>598</v>
      </c>
      <c r="H1394" s="271">
        <v>1</v>
      </c>
      <c r="I1394" s="272"/>
      <c r="J1394" s="273">
        <f>ROUND(I1394*H1394,2)</f>
        <v>0</v>
      </c>
      <c r="K1394" s="269" t="s">
        <v>19</v>
      </c>
      <c r="L1394" s="274"/>
      <c r="M1394" s="275" t="s">
        <v>19</v>
      </c>
      <c r="N1394" s="276" t="s">
        <v>47</v>
      </c>
      <c r="O1394" s="88"/>
      <c r="P1394" s="225">
        <f>O1394*H1394</f>
        <v>0</v>
      </c>
      <c r="Q1394" s="225">
        <v>0.124</v>
      </c>
      <c r="R1394" s="225">
        <f>Q1394*H1394</f>
        <v>0.124</v>
      </c>
      <c r="S1394" s="225">
        <v>0</v>
      </c>
      <c r="T1394" s="226">
        <f>S1394*H1394</f>
        <v>0</v>
      </c>
      <c r="U1394" s="42"/>
      <c r="V1394" s="42"/>
      <c r="W1394" s="42"/>
      <c r="X1394" s="42"/>
      <c r="Y1394" s="42"/>
      <c r="Z1394" s="42"/>
      <c r="AA1394" s="42"/>
      <c r="AB1394" s="42"/>
      <c r="AC1394" s="42"/>
      <c r="AD1394" s="42"/>
      <c r="AE1394" s="42"/>
      <c r="AR1394" s="227" t="s">
        <v>398</v>
      </c>
      <c r="AT1394" s="227" t="s">
        <v>349</v>
      </c>
      <c r="AU1394" s="227" t="s">
        <v>86</v>
      </c>
      <c r="AY1394" s="21" t="s">
        <v>182</v>
      </c>
      <c r="BE1394" s="228">
        <f>IF(N1394="základní",J1394,0)</f>
        <v>0</v>
      </c>
      <c r="BF1394" s="228">
        <f>IF(N1394="snížená",J1394,0)</f>
        <v>0</v>
      </c>
      <c r="BG1394" s="228">
        <f>IF(N1394="zákl. přenesená",J1394,0)</f>
        <v>0</v>
      </c>
      <c r="BH1394" s="228">
        <f>IF(N1394="sníž. přenesená",J1394,0)</f>
        <v>0</v>
      </c>
      <c r="BI1394" s="228">
        <f>IF(N1394="nulová",J1394,0)</f>
        <v>0</v>
      </c>
      <c r="BJ1394" s="21" t="s">
        <v>83</v>
      </c>
      <c r="BK1394" s="228">
        <f>ROUND(I1394*H1394,2)</f>
        <v>0</v>
      </c>
      <c r="BL1394" s="21" t="s">
        <v>299</v>
      </c>
      <c r="BM1394" s="227" t="s">
        <v>2172</v>
      </c>
    </row>
    <row r="1395" s="2" customFormat="1" ht="24.15" customHeight="1">
      <c r="A1395" s="42"/>
      <c r="B1395" s="43"/>
      <c r="C1395" s="216" t="s">
        <v>2173</v>
      </c>
      <c r="D1395" s="216" t="s">
        <v>184</v>
      </c>
      <c r="E1395" s="217" t="s">
        <v>2174</v>
      </c>
      <c r="F1395" s="218" t="s">
        <v>2175</v>
      </c>
      <c r="G1395" s="219" t="s">
        <v>610</v>
      </c>
      <c r="H1395" s="220">
        <v>0.18099999999999999</v>
      </c>
      <c r="I1395" s="221"/>
      <c r="J1395" s="222">
        <f>ROUND(I1395*H1395,2)</f>
        <v>0</v>
      </c>
      <c r="K1395" s="218" t="s">
        <v>188</v>
      </c>
      <c r="L1395" s="48"/>
      <c r="M1395" s="223" t="s">
        <v>19</v>
      </c>
      <c r="N1395" s="224" t="s">
        <v>47</v>
      </c>
      <c r="O1395" s="88"/>
      <c r="P1395" s="225">
        <f>O1395*H1395</f>
        <v>0</v>
      </c>
      <c r="Q1395" s="225">
        <v>0</v>
      </c>
      <c r="R1395" s="225">
        <f>Q1395*H1395</f>
        <v>0</v>
      </c>
      <c r="S1395" s="225">
        <v>0</v>
      </c>
      <c r="T1395" s="226">
        <f>S1395*H1395</f>
        <v>0</v>
      </c>
      <c r="U1395" s="42"/>
      <c r="V1395" s="42"/>
      <c r="W1395" s="42"/>
      <c r="X1395" s="42"/>
      <c r="Y1395" s="42"/>
      <c r="Z1395" s="42"/>
      <c r="AA1395" s="42"/>
      <c r="AB1395" s="42"/>
      <c r="AC1395" s="42"/>
      <c r="AD1395" s="42"/>
      <c r="AE1395" s="42"/>
      <c r="AR1395" s="227" t="s">
        <v>299</v>
      </c>
      <c r="AT1395" s="227" t="s">
        <v>184</v>
      </c>
      <c r="AU1395" s="227" t="s">
        <v>86</v>
      </c>
      <c r="AY1395" s="21" t="s">
        <v>182</v>
      </c>
      <c r="BE1395" s="228">
        <f>IF(N1395="základní",J1395,0)</f>
        <v>0</v>
      </c>
      <c r="BF1395" s="228">
        <f>IF(N1395="snížená",J1395,0)</f>
        <v>0</v>
      </c>
      <c r="BG1395" s="228">
        <f>IF(N1395="zákl. přenesená",J1395,0)</f>
        <v>0</v>
      </c>
      <c r="BH1395" s="228">
        <f>IF(N1395="sníž. přenesená",J1395,0)</f>
        <v>0</v>
      </c>
      <c r="BI1395" s="228">
        <f>IF(N1395="nulová",J1395,0)</f>
        <v>0</v>
      </c>
      <c r="BJ1395" s="21" t="s">
        <v>83</v>
      </c>
      <c r="BK1395" s="228">
        <f>ROUND(I1395*H1395,2)</f>
        <v>0</v>
      </c>
      <c r="BL1395" s="21" t="s">
        <v>299</v>
      </c>
      <c r="BM1395" s="227" t="s">
        <v>2176</v>
      </c>
    </row>
    <row r="1396" s="2" customFormat="1">
      <c r="A1396" s="42"/>
      <c r="B1396" s="43"/>
      <c r="C1396" s="44"/>
      <c r="D1396" s="229" t="s">
        <v>191</v>
      </c>
      <c r="E1396" s="44"/>
      <c r="F1396" s="230" t="s">
        <v>2177</v>
      </c>
      <c r="G1396" s="44"/>
      <c r="H1396" s="44"/>
      <c r="I1396" s="231"/>
      <c r="J1396" s="44"/>
      <c r="K1396" s="44"/>
      <c r="L1396" s="48"/>
      <c r="M1396" s="232"/>
      <c r="N1396" s="233"/>
      <c r="O1396" s="88"/>
      <c r="P1396" s="88"/>
      <c r="Q1396" s="88"/>
      <c r="R1396" s="88"/>
      <c r="S1396" s="88"/>
      <c r="T1396" s="89"/>
      <c r="U1396" s="42"/>
      <c r="V1396" s="42"/>
      <c r="W1396" s="42"/>
      <c r="X1396" s="42"/>
      <c r="Y1396" s="42"/>
      <c r="Z1396" s="42"/>
      <c r="AA1396" s="42"/>
      <c r="AB1396" s="42"/>
      <c r="AC1396" s="42"/>
      <c r="AD1396" s="42"/>
      <c r="AE1396" s="42"/>
      <c r="AT1396" s="21" t="s">
        <v>191</v>
      </c>
      <c r="AU1396" s="21" t="s">
        <v>86</v>
      </c>
    </row>
    <row r="1397" s="12" customFormat="1" ht="22.8" customHeight="1">
      <c r="A1397" s="12"/>
      <c r="B1397" s="200"/>
      <c r="C1397" s="201"/>
      <c r="D1397" s="202" t="s">
        <v>75</v>
      </c>
      <c r="E1397" s="214" t="s">
        <v>2178</v>
      </c>
      <c r="F1397" s="214" t="s">
        <v>2179</v>
      </c>
      <c r="G1397" s="201"/>
      <c r="H1397" s="201"/>
      <c r="I1397" s="204"/>
      <c r="J1397" s="215">
        <f>BK1397</f>
        <v>0</v>
      </c>
      <c r="K1397" s="201"/>
      <c r="L1397" s="206"/>
      <c r="M1397" s="207"/>
      <c r="N1397" s="208"/>
      <c r="O1397" s="208"/>
      <c r="P1397" s="209">
        <f>SUM(P1398:P1464)</f>
        <v>0</v>
      </c>
      <c r="Q1397" s="208"/>
      <c r="R1397" s="209">
        <f>SUM(R1398:R1464)</f>
        <v>1.3266746000000003</v>
      </c>
      <c r="S1397" s="208"/>
      <c r="T1397" s="210">
        <f>SUM(T1398:T1464)</f>
        <v>0.87000000000000011</v>
      </c>
      <c r="U1397" s="12"/>
      <c r="V1397" s="12"/>
      <c r="W1397" s="12"/>
      <c r="X1397" s="12"/>
      <c r="Y1397" s="12"/>
      <c r="Z1397" s="12"/>
      <c r="AA1397" s="12"/>
      <c r="AB1397" s="12"/>
      <c r="AC1397" s="12"/>
      <c r="AD1397" s="12"/>
      <c r="AE1397" s="12"/>
      <c r="AR1397" s="211" t="s">
        <v>86</v>
      </c>
      <c r="AT1397" s="212" t="s">
        <v>75</v>
      </c>
      <c r="AU1397" s="212" t="s">
        <v>83</v>
      </c>
      <c r="AY1397" s="211" t="s">
        <v>182</v>
      </c>
      <c r="BK1397" s="213">
        <f>SUM(BK1398:BK1464)</f>
        <v>0</v>
      </c>
    </row>
    <row r="1398" s="2" customFormat="1" ht="24.15" customHeight="1">
      <c r="A1398" s="42"/>
      <c r="B1398" s="43"/>
      <c r="C1398" s="216" t="s">
        <v>2180</v>
      </c>
      <c r="D1398" s="216" t="s">
        <v>184</v>
      </c>
      <c r="E1398" s="217" t="s">
        <v>2181</v>
      </c>
      <c r="F1398" s="218" t="s">
        <v>2182</v>
      </c>
      <c r="G1398" s="219" t="s">
        <v>560</v>
      </c>
      <c r="H1398" s="220">
        <v>11</v>
      </c>
      <c r="I1398" s="221"/>
      <c r="J1398" s="222">
        <f>ROUND(I1398*H1398,2)</f>
        <v>0</v>
      </c>
      <c r="K1398" s="218" t="s">
        <v>188</v>
      </c>
      <c r="L1398" s="48"/>
      <c r="M1398" s="223" t="s">
        <v>19</v>
      </c>
      <c r="N1398" s="224" t="s">
        <v>47</v>
      </c>
      <c r="O1398" s="88"/>
      <c r="P1398" s="225">
        <f>O1398*H1398</f>
        <v>0</v>
      </c>
      <c r="Q1398" s="225">
        <v>6.0000000000000002E-05</v>
      </c>
      <c r="R1398" s="225">
        <f>Q1398*H1398</f>
        <v>0.00066</v>
      </c>
      <c r="S1398" s="225">
        <v>0</v>
      </c>
      <c r="T1398" s="226">
        <f>S1398*H1398</f>
        <v>0</v>
      </c>
      <c r="U1398" s="42"/>
      <c r="V1398" s="42"/>
      <c r="W1398" s="42"/>
      <c r="X1398" s="42"/>
      <c r="Y1398" s="42"/>
      <c r="Z1398" s="42"/>
      <c r="AA1398" s="42"/>
      <c r="AB1398" s="42"/>
      <c r="AC1398" s="42"/>
      <c r="AD1398" s="42"/>
      <c r="AE1398" s="42"/>
      <c r="AR1398" s="227" t="s">
        <v>299</v>
      </c>
      <c r="AT1398" s="227" t="s">
        <v>184</v>
      </c>
      <c r="AU1398" s="227" t="s">
        <v>86</v>
      </c>
      <c r="AY1398" s="21" t="s">
        <v>182</v>
      </c>
      <c r="BE1398" s="228">
        <f>IF(N1398="základní",J1398,0)</f>
        <v>0</v>
      </c>
      <c r="BF1398" s="228">
        <f>IF(N1398="snížená",J1398,0)</f>
        <v>0</v>
      </c>
      <c r="BG1398" s="228">
        <f>IF(N1398="zákl. přenesená",J1398,0)</f>
        <v>0</v>
      </c>
      <c r="BH1398" s="228">
        <f>IF(N1398="sníž. přenesená",J1398,0)</f>
        <v>0</v>
      </c>
      <c r="BI1398" s="228">
        <f>IF(N1398="nulová",J1398,0)</f>
        <v>0</v>
      </c>
      <c r="BJ1398" s="21" t="s">
        <v>83</v>
      </c>
      <c r="BK1398" s="228">
        <f>ROUND(I1398*H1398,2)</f>
        <v>0</v>
      </c>
      <c r="BL1398" s="21" t="s">
        <v>299</v>
      </c>
      <c r="BM1398" s="227" t="s">
        <v>2183</v>
      </c>
    </row>
    <row r="1399" s="2" customFormat="1">
      <c r="A1399" s="42"/>
      <c r="B1399" s="43"/>
      <c r="C1399" s="44"/>
      <c r="D1399" s="229" t="s">
        <v>191</v>
      </c>
      <c r="E1399" s="44"/>
      <c r="F1399" s="230" t="s">
        <v>2184</v>
      </c>
      <c r="G1399" s="44"/>
      <c r="H1399" s="44"/>
      <c r="I1399" s="231"/>
      <c r="J1399" s="44"/>
      <c r="K1399" s="44"/>
      <c r="L1399" s="48"/>
      <c r="M1399" s="232"/>
      <c r="N1399" s="233"/>
      <c r="O1399" s="88"/>
      <c r="P1399" s="88"/>
      <c r="Q1399" s="88"/>
      <c r="R1399" s="88"/>
      <c r="S1399" s="88"/>
      <c r="T1399" s="89"/>
      <c r="U1399" s="42"/>
      <c r="V1399" s="42"/>
      <c r="W1399" s="42"/>
      <c r="X1399" s="42"/>
      <c r="Y1399" s="42"/>
      <c r="Z1399" s="42"/>
      <c r="AA1399" s="42"/>
      <c r="AB1399" s="42"/>
      <c r="AC1399" s="42"/>
      <c r="AD1399" s="42"/>
      <c r="AE1399" s="42"/>
      <c r="AT1399" s="21" t="s">
        <v>191</v>
      </c>
      <c r="AU1399" s="21" t="s">
        <v>86</v>
      </c>
    </row>
    <row r="1400" s="13" customFormat="1">
      <c r="A1400" s="13"/>
      <c r="B1400" s="234"/>
      <c r="C1400" s="235"/>
      <c r="D1400" s="236" t="s">
        <v>193</v>
      </c>
      <c r="E1400" s="237" t="s">
        <v>19</v>
      </c>
      <c r="F1400" s="238" t="s">
        <v>2185</v>
      </c>
      <c r="G1400" s="235"/>
      <c r="H1400" s="239">
        <v>11</v>
      </c>
      <c r="I1400" s="240"/>
      <c r="J1400" s="235"/>
      <c r="K1400" s="235"/>
      <c r="L1400" s="241"/>
      <c r="M1400" s="242"/>
      <c r="N1400" s="243"/>
      <c r="O1400" s="243"/>
      <c r="P1400" s="243"/>
      <c r="Q1400" s="243"/>
      <c r="R1400" s="243"/>
      <c r="S1400" s="243"/>
      <c r="T1400" s="244"/>
      <c r="U1400" s="13"/>
      <c r="V1400" s="13"/>
      <c r="W1400" s="13"/>
      <c r="X1400" s="13"/>
      <c r="Y1400" s="13"/>
      <c r="Z1400" s="13"/>
      <c r="AA1400" s="13"/>
      <c r="AB1400" s="13"/>
      <c r="AC1400" s="13"/>
      <c r="AD1400" s="13"/>
      <c r="AE1400" s="13"/>
      <c r="AT1400" s="245" t="s">
        <v>193</v>
      </c>
      <c r="AU1400" s="245" t="s">
        <v>86</v>
      </c>
      <c r="AV1400" s="13" t="s">
        <v>86</v>
      </c>
      <c r="AW1400" s="13" t="s">
        <v>37</v>
      </c>
      <c r="AX1400" s="13" t="s">
        <v>83</v>
      </c>
      <c r="AY1400" s="245" t="s">
        <v>182</v>
      </c>
    </row>
    <row r="1401" s="2" customFormat="1" ht="16.5" customHeight="1">
      <c r="A1401" s="42"/>
      <c r="B1401" s="43"/>
      <c r="C1401" s="216" t="s">
        <v>2186</v>
      </c>
      <c r="D1401" s="216" t="s">
        <v>184</v>
      </c>
      <c r="E1401" s="217" t="s">
        <v>2187</v>
      </c>
      <c r="F1401" s="218" t="s">
        <v>2188</v>
      </c>
      <c r="G1401" s="219" t="s">
        <v>598</v>
      </c>
      <c r="H1401" s="220">
        <v>1</v>
      </c>
      <c r="I1401" s="221"/>
      <c r="J1401" s="222">
        <f>ROUND(I1401*H1401,2)</f>
        <v>0</v>
      </c>
      <c r="K1401" s="218" t="s">
        <v>188</v>
      </c>
      <c r="L1401" s="48"/>
      <c r="M1401" s="223" t="s">
        <v>19</v>
      </c>
      <c r="N1401" s="224" t="s">
        <v>47</v>
      </c>
      <c r="O1401" s="88"/>
      <c r="P1401" s="225">
        <f>O1401*H1401</f>
        <v>0</v>
      </c>
      <c r="Q1401" s="225">
        <v>0</v>
      </c>
      <c r="R1401" s="225">
        <f>Q1401*H1401</f>
        <v>0</v>
      </c>
      <c r="S1401" s="225">
        <v>0</v>
      </c>
      <c r="T1401" s="226">
        <f>S1401*H1401</f>
        <v>0</v>
      </c>
      <c r="U1401" s="42"/>
      <c r="V1401" s="42"/>
      <c r="W1401" s="42"/>
      <c r="X1401" s="42"/>
      <c r="Y1401" s="42"/>
      <c r="Z1401" s="42"/>
      <c r="AA1401" s="42"/>
      <c r="AB1401" s="42"/>
      <c r="AC1401" s="42"/>
      <c r="AD1401" s="42"/>
      <c r="AE1401" s="42"/>
      <c r="AR1401" s="227" t="s">
        <v>299</v>
      </c>
      <c r="AT1401" s="227" t="s">
        <v>184</v>
      </c>
      <c r="AU1401" s="227" t="s">
        <v>86</v>
      </c>
      <c r="AY1401" s="21" t="s">
        <v>182</v>
      </c>
      <c r="BE1401" s="228">
        <f>IF(N1401="základní",J1401,0)</f>
        <v>0</v>
      </c>
      <c r="BF1401" s="228">
        <f>IF(N1401="snížená",J1401,0)</f>
        <v>0</v>
      </c>
      <c r="BG1401" s="228">
        <f>IF(N1401="zákl. přenesená",J1401,0)</f>
        <v>0</v>
      </c>
      <c r="BH1401" s="228">
        <f>IF(N1401="sníž. přenesená",J1401,0)</f>
        <v>0</v>
      </c>
      <c r="BI1401" s="228">
        <f>IF(N1401="nulová",J1401,0)</f>
        <v>0</v>
      </c>
      <c r="BJ1401" s="21" t="s">
        <v>83</v>
      </c>
      <c r="BK1401" s="228">
        <f>ROUND(I1401*H1401,2)</f>
        <v>0</v>
      </c>
      <c r="BL1401" s="21" t="s">
        <v>299</v>
      </c>
      <c r="BM1401" s="227" t="s">
        <v>2189</v>
      </c>
    </row>
    <row r="1402" s="2" customFormat="1">
      <c r="A1402" s="42"/>
      <c r="B1402" s="43"/>
      <c r="C1402" s="44"/>
      <c r="D1402" s="229" t="s">
        <v>191</v>
      </c>
      <c r="E1402" s="44"/>
      <c r="F1402" s="230" t="s">
        <v>2190</v>
      </c>
      <c r="G1402" s="44"/>
      <c r="H1402" s="44"/>
      <c r="I1402" s="231"/>
      <c r="J1402" s="44"/>
      <c r="K1402" s="44"/>
      <c r="L1402" s="48"/>
      <c r="M1402" s="232"/>
      <c r="N1402" s="233"/>
      <c r="O1402" s="88"/>
      <c r="P1402" s="88"/>
      <c r="Q1402" s="88"/>
      <c r="R1402" s="88"/>
      <c r="S1402" s="88"/>
      <c r="T1402" s="89"/>
      <c r="U1402" s="42"/>
      <c r="V1402" s="42"/>
      <c r="W1402" s="42"/>
      <c r="X1402" s="42"/>
      <c r="Y1402" s="42"/>
      <c r="Z1402" s="42"/>
      <c r="AA1402" s="42"/>
      <c r="AB1402" s="42"/>
      <c r="AC1402" s="42"/>
      <c r="AD1402" s="42"/>
      <c r="AE1402" s="42"/>
      <c r="AT1402" s="21" t="s">
        <v>191</v>
      </c>
      <c r="AU1402" s="21" t="s">
        <v>86</v>
      </c>
    </row>
    <row r="1403" s="13" customFormat="1">
      <c r="A1403" s="13"/>
      <c r="B1403" s="234"/>
      <c r="C1403" s="235"/>
      <c r="D1403" s="236" t="s">
        <v>193</v>
      </c>
      <c r="E1403" s="237" t="s">
        <v>19</v>
      </c>
      <c r="F1403" s="238" t="s">
        <v>2191</v>
      </c>
      <c r="G1403" s="235"/>
      <c r="H1403" s="239">
        <v>1</v>
      </c>
      <c r="I1403" s="240"/>
      <c r="J1403" s="235"/>
      <c r="K1403" s="235"/>
      <c r="L1403" s="241"/>
      <c r="M1403" s="242"/>
      <c r="N1403" s="243"/>
      <c r="O1403" s="243"/>
      <c r="P1403" s="243"/>
      <c r="Q1403" s="243"/>
      <c r="R1403" s="243"/>
      <c r="S1403" s="243"/>
      <c r="T1403" s="244"/>
      <c r="U1403" s="13"/>
      <c r="V1403" s="13"/>
      <c r="W1403" s="13"/>
      <c r="X1403" s="13"/>
      <c r="Y1403" s="13"/>
      <c r="Z1403" s="13"/>
      <c r="AA1403" s="13"/>
      <c r="AB1403" s="13"/>
      <c r="AC1403" s="13"/>
      <c r="AD1403" s="13"/>
      <c r="AE1403" s="13"/>
      <c r="AT1403" s="245" t="s">
        <v>193</v>
      </c>
      <c r="AU1403" s="245" t="s">
        <v>86</v>
      </c>
      <c r="AV1403" s="13" t="s">
        <v>86</v>
      </c>
      <c r="AW1403" s="13" t="s">
        <v>37</v>
      </c>
      <c r="AX1403" s="13" t="s">
        <v>83</v>
      </c>
      <c r="AY1403" s="245" t="s">
        <v>182</v>
      </c>
    </row>
    <row r="1404" s="2" customFormat="1" ht="21.75" customHeight="1">
      <c r="A1404" s="42"/>
      <c r="B1404" s="43"/>
      <c r="C1404" s="216" t="s">
        <v>2192</v>
      </c>
      <c r="D1404" s="216" t="s">
        <v>184</v>
      </c>
      <c r="E1404" s="217" t="s">
        <v>2193</v>
      </c>
      <c r="F1404" s="218" t="s">
        <v>2194</v>
      </c>
      <c r="G1404" s="219" t="s">
        <v>560</v>
      </c>
      <c r="H1404" s="220">
        <v>4.2000000000000002</v>
      </c>
      <c r="I1404" s="221"/>
      <c r="J1404" s="222">
        <f>ROUND(I1404*H1404,2)</f>
        <v>0</v>
      </c>
      <c r="K1404" s="218" t="s">
        <v>188</v>
      </c>
      <c r="L1404" s="48"/>
      <c r="M1404" s="223" t="s">
        <v>19</v>
      </c>
      <c r="N1404" s="224" t="s">
        <v>47</v>
      </c>
      <c r="O1404" s="88"/>
      <c r="P1404" s="225">
        <f>O1404*H1404</f>
        <v>0</v>
      </c>
      <c r="Q1404" s="225">
        <v>0</v>
      </c>
      <c r="R1404" s="225">
        <f>Q1404*H1404</f>
        <v>0</v>
      </c>
      <c r="S1404" s="225">
        <v>0</v>
      </c>
      <c r="T1404" s="226">
        <f>S1404*H1404</f>
        <v>0</v>
      </c>
      <c r="U1404" s="42"/>
      <c r="V1404" s="42"/>
      <c r="W1404" s="42"/>
      <c r="X1404" s="42"/>
      <c r="Y1404" s="42"/>
      <c r="Z1404" s="42"/>
      <c r="AA1404" s="42"/>
      <c r="AB1404" s="42"/>
      <c r="AC1404" s="42"/>
      <c r="AD1404" s="42"/>
      <c r="AE1404" s="42"/>
      <c r="AR1404" s="227" t="s">
        <v>299</v>
      </c>
      <c r="AT1404" s="227" t="s">
        <v>184</v>
      </c>
      <c r="AU1404" s="227" t="s">
        <v>86</v>
      </c>
      <c r="AY1404" s="21" t="s">
        <v>182</v>
      </c>
      <c r="BE1404" s="228">
        <f>IF(N1404="základní",J1404,0)</f>
        <v>0</v>
      </c>
      <c r="BF1404" s="228">
        <f>IF(N1404="snížená",J1404,0)</f>
        <v>0</v>
      </c>
      <c r="BG1404" s="228">
        <f>IF(N1404="zákl. přenesená",J1404,0)</f>
        <v>0</v>
      </c>
      <c r="BH1404" s="228">
        <f>IF(N1404="sníž. přenesená",J1404,0)</f>
        <v>0</v>
      </c>
      <c r="BI1404" s="228">
        <f>IF(N1404="nulová",J1404,0)</f>
        <v>0</v>
      </c>
      <c r="BJ1404" s="21" t="s">
        <v>83</v>
      </c>
      <c r="BK1404" s="228">
        <f>ROUND(I1404*H1404,2)</f>
        <v>0</v>
      </c>
      <c r="BL1404" s="21" t="s">
        <v>299</v>
      </c>
      <c r="BM1404" s="227" t="s">
        <v>2195</v>
      </c>
    </row>
    <row r="1405" s="2" customFormat="1">
      <c r="A1405" s="42"/>
      <c r="B1405" s="43"/>
      <c r="C1405" s="44"/>
      <c r="D1405" s="229" t="s">
        <v>191</v>
      </c>
      <c r="E1405" s="44"/>
      <c r="F1405" s="230" t="s">
        <v>2196</v>
      </c>
      <c r="G1405" s="44"/>
      <c r="H1405" s="44"/>
      <c r="I1405" s="231"/>
      <c r="J1405" s="44"/>
      <c r="K1405" s="44"/>
      <c r="L1405" s="48"/>
      <c r="M1405" s="232"/>
      <c r="N1405" s="233"/>
      <c r="O1405" s="88"/>
      <c r="P1405" s="88"/>
      <c r="Q1405" s="88"/>
      <c r="R1405" s="88"/>
      <c r="S1405" s="88"/>
      <c r="T1405" s="89"/>
      <c r="U1405" s="42"/>
      <c r="V1405" s="42"/>
      <c r="W1405" s="42"/>
      <c r="X1405" s="42"/>
      <c r="Y1405" s="42"/>
      <c r="Z1405" s="42"/>
      <c r="AA1405" s="42"/>
      <c r="AB1405" s="42"/>
      <c r="AC1405" s="42"/>
      <c r="AD1405" s="42"/>
      <c r="AE1405" s="42"/>
      <c r="AT1405" s="21" t="s">
        <v>191</v>
      </c>
      <c r="AU1405" s="21" t="s">
        <v>86</v>
      </c>
    </row>
    <row r="1406" s="13" customFormat="1">
      <c r="A1406" s="13"/>
      <c r="B1406" s="234"/>
      <c r="C1406" s="235"/>
      <c r="D1406" s="236" t="s">
        <v>193</v>
      </c>
      <c r="E1406" s="237" t="s">
        <v>19</v>
      </c>
      <c r="F1406" s="238" t="s">
        <v>2197</v>
      </c>
      <c r="G1406" s="235"/>
      <c r="H1406" s="239">
        <v>4.2000000000000002</v>
      </c>
      <c r="I1406" s="240"/>
      <c r="J1406" s="235"/>
      <c r="K1406" s="235"/>
      <c r="L1406" s="241"/>
      <c r="M1406" s="242"/>
      <c r="N1406" s="243"/>
      <c r="O1406" s="243"/>
      <c r="P1406" s="243"/>
      <c r="Q1406" s="243"/>
      <c r="R1406" s="243"/>
      <c r="S1406" s="243"/>
      <c r="T1406" s="244"/>
      <c r="U1406" s="13"/>
      <c r="V1406" s="13"/>
      <c r="W1406" s="13"/>
      <c r="X1406" s="13"/>
      <c r="Y1406" s="13"/>
      <c r="Z1406" s="13"/>
      <c r="AA1406" s="13"/>
      <c r="AB1406" s="13"/>
      <c r="AC1406" s="13"/>
      <c r="AD1406" s="13"/>
      <c r="AE1406" s="13"/>
      <c r="AT1406" s="245" t="s">
        <v>193</v>
      </c>
      <c r="AU1406" s="245" t="s">
        <v>86</v>
      </c>
      <c r="AV1406" s="13" t="s">
        <v>86</v>
      </c>
      <c r="AW1406" s="13" t="s">
        <v>37</v>
      </c>
      <c r="AX1406" s="13" t="s">
        <v>83</v>
      </c>
      <c r="AY1406" s="245" t="s">
        <v>182</v>
      </c>
    </row>
    <row r="1407" s="2" customFormat="1" ht="55.5" customHeight="1">
      <c r="A1407" s="42"/>
      <c r="B1407" s="43"/>
      <c r="C1407" s="267" t="s">
        <v>2198</v>
      </c>
      <c r="D1407" s="267" t="s">
        <v>349</v>
      </c>
      <c r="E1407" s="268" t="s">
        <v>2199</v>
      </c>
      <c r="F1407" s="269" t="s">
        <v>2200</v>
      </c>
      <c r="G1407" s="270" t="s">
        <v>598</v>
      </c>
      <c r="H1407" s="271">
        <v>1</v>
      </c>
      <c r="I1407" s="272"/>
      <c r="J1407" s="273">
        <f>ROUND(I1407*H1407,2)</f>
        <v>0</v>
      </c>
      <c r="K1407" s="269" t="s">
        <v>19</v>
      </c>
      <c r="L1407" s="274"/>
      <c r="M1407" s="275" t="s">
        <v>19</v>
      </c>
      <c r="N1407" s="276" t="s">
        <v>47</v>
      </c>
      <c r="O1407" s="88"/>
      <c r="P1407" s="225">
        <f>O1407*H1407</f>
        <v>0</v>
      </c>
      <c r="Q1407" s="225">
        <v>0.0050000000000000001</v>
      </c>
      <c r="R1407" s="225">
        <f>Q1407*H1407</f>
        <v>0.0050000000000000001</v>
      </c>
      <c r="S1407" s="225">
        <v>0</v>
      </c>
      <c r="T1407" s="226">
        <f>S1407*H1407</f>
        <v>0</v>
      </c>
      <c r="U1407" s="42"/>
      <c r="V1407" s="42"/>
      <c r="W1407" s="42"/>
      <c r="X1407" s="42"/>
      <c r="Y1407" s="42"/>
      <c r="Z1407" s="42"/>
      <c r="AA1407" s="42"/>
      <c r="AB1407" s="42"/>
      <c r="AC1407" s="42"/>
      <c r="AD1407" s="42"/>
      <c r="AE1407" s="42"/>
      <c r="AR1407" s="227" t="s">
        <v>398</v>
      </c>
      <c r="AT1407" s="227" t="s">
        <v>349</v>
      </c>
      <c r="AU1407" s="227" t="s">
        <v>86</v>
      </c>
      <c r="AY1407" s="21" t="s">
        <v>182</v>
      </c>
      <c r="BE1407" s="228">
        <f>IF(N1407="základní",J1407,0)</f>
        <v>0</v>
      </c>
      <c r="BF1407" s="228">
        <f>IF(N1407="snížená",J1407,0)</f>
        <v>0</v>
      </c>
      <c r="BG1407" s="228">
        <f>IF(N1407="zákl. přenesená",J1407,0)</f>
        <v>0</v>
      </c>
      <c r="BH1407" s="228">
        <f>IF(N1407="sníž. přenesená",J1407,0)</f>
        <v>0</v>
      </c>
      <c r="BI1407" s="228">
        <f>IF(N1407="nulová",J1407,0)</f>
        <v>0</v>
      </c>
      <c r="BJ1407" s="21" t="s">
        <v>83</v>
      </c>
      <c r="BK1407" s="228">
        <f>ROUND(I1407*H1407,2)</f>
        <v>0</v>
      </c>
      <c r="BL1407" s="21" t="s">
        <v>299</v>
      </c>
      <c r="BM1407" s="227" t="s">
        <v>2201</v>
      </c>
    </row>
    <row r="1408" s="2" customFormat="1" ht="21.75" customHeight="1">
      <c r="A1408" s="42"/>
      <c r="B1408" s="43"/>
      <c r="C1408" s="216" t="s">
        <v>2202</v>
      </c>
      <c r="D1408" s="216" t="s">
        <v>184</v>
      </c>
      <c r="E1408" s="217" t="s">
        <v>2203</v>
      </c>
      <c r="F1408" s="218" t="s">
        <v>2204</v>
      </c>
      <c r="G1408" s="219" t="s">
        <v>187</v>
      </c>
      <c r="H1408" s="220">
        <v>10.1</v>
      </c>
      <c r="I1408" s="221"/>
      <c r="J1408" s="222">
        <f>ROUND(I1408*H1408,2)</f>
        <v>0</v>
      </c>
      <c r="K1408" s="218" t="s">
        <v>188</v>
      </c>
      <c r="L1408" s="48"/>
      <c r="M1408" s="223" t="s">
        <v>19</v>
      </c>
      <c r="N1408" s="224" t="s">
        <v>47</v>
      </c>
      <c r="O1408" s="88"/>
      <c r="P1408" s="225">
        <f>O1408*H1408</f>
        <v>0</v>
      </c>
      <c r="Q1408" s="225">
        <v>0.00048999999999999998</v>
      </c>
      <c r="R1408" s="225">
        <f>Q1408*H1408</f>
        <v>0.0049489999999999994</v>
      </c>
      <c r="S1408" s="225">
        <v>0</v>
      </c>
      <c r="T1408" s="226">
        <f>S1408*H1408</f>
        <v>0</v>
      </c>
      <c r="U1408" s="42"/>
      <c r="V1408" s="42"/>
      <c r="W1408" s="42"/>
      <c r="X1408" s="42"/>
      <c r="Y1408" s="42"/>
      <c r="Z1408" s="42"/>
      <c r="AA1408" s="42"/>
      <c r="AB1408" s="42"/>
      <c r="AC1408" s="42"/>
      <c r="AD1408" s="42"/>
      <c r="AE1408" s="42"/>
      <c r="AR1408" s="227" t="s">
        <v>299</v>
      </c>
      <c r="AT1408" s="227" t="s">
        <v>184</v>
      </c>
      <c r="AU1408" s="227" t="s">
        <v>86</v>
      </c>
      <c r="AY1408" s="21" t="s">
        <v>182</v>
      </c>
      <c r="BE1408" s="228">
        <f>IF(N1408="základní",J1408,0)</f>
        <v>0</v>
      </c>
      <c r="BF1408" s="228">
        <f>IF(N1408="snížená",J1408,0)</f>
        <v>0</v>
      </c>
      <c r="BG1408" s="228">
        <f>IF(N1408="zákl. přenesená",J1408,0)</f>
        <v>0</v>
      </c>
      <c r="BH1408" s="228">
        <f>IF(N1408="sníž. přenesená",J1408,0)</f>
        <v>0</v>
      </c>
      <c r="BI1408" s="228">
        <f>IF(N1408="nulová",J1408,0)</f>
        <v>0</v>
      </c>
      <c r="BJ1408" s="21" t="s">
        <v>83</v>
      </c>
      <c r="BK1408" s="228">
        <f>ROUND(I1408*H1408,2)</f>
        <v>0</v>
      </c>
      <c r="BL1408" s="21" t="s">
        <v>299</v>
      </c>
      <c r="BM1408" s="227" t="s">
        <v>2205</v>
      </c>
    </row>
    <row r="1409" s="2" customFormat="1">
      <c r="A1409" s="42"/>
      <c r="B1409" s="43"/>
      <c r="C1409" s="44"/>
      <c r="D1409" s="229" t="s">
        <v>191</v>
      </c>
      <c r="E1409" s="44"/>
      <c r="F1409" s="230" t="s">
        <v>2206</v>
      </c>
      <c r="G1409" s="44"/>
      <c r="H1409" s="44"/>
      <c r="I1409" s="231"/>
      <c r="J1409" s="44"/>
      <c r="K1409" s="44"/>
      <c r="L1409" s="48"/>
      <c r="M1409" s="232"/>
      <c r="N1409" s="233"/>
      <c r="O1409" s="88"/>
      <c r="P1409" s="88"/>
      <c r="Q1409" s="88"/>
      <c r="R1409" s="88"/>
      <c r="S1409" s="88"/>
      <c r="T1409" s="89"/>
      <c r="U1409" s="42"/>
      <c r="V1409" s="42"/>
      <c r="W1409" s="42"/>
      <c r="X1409" s="42"/>
      <c r="Y1409" s="42"/>
      <c r="Z1409" s="42"/>
      <c r="AA1409" s="42"/>
      <c r="AB1409" s="42"/>
      <c r="AC1409" s="42"/>
      <c r="AD1409" s="42"/>
      <c r="AE1409" s="42"/>
      <c r="AT1409" s="21" t="s">
        <v>191</v>
      </c>
      <c r="AU1409" s="21" t="s">
        <v>86</v>
      </c>
    </row>
    <row r="1410" s="13" customFormat="1">
      <c r="A1410" s="13"/>
      <c r="B1410" s="234"/>
      <c r="C1410" s="235"/>
      <c r="D1410" s="236" t="s">
        <v>193</v>
      </c>
      <c r="E1410" s="237" t="s">
        <v>19</v>
      </c>
      <c r="F1410" s="238" t="s">
        <v>2207</v>
      </c>
      <c r="G1410" s="235"/>
      <c r="H1410" s="239">
        <v>4.8300000000000001</v>
      </c>
      <c r="I1410" s="240"/>
      <c r="J1410" s="235"/>
      <c r="K1410" s="235"/>
      <c r="L1410" s="241"/>
      <c r="M1410" s="242"/>
      <c r="N1410" s="243"/>
      <c r="O1410" s="243"/>
      <c r="P1410" s="243"/>
      <c r="Q1410" s="243"/>
      <c r="R1410" s="243"/>
      <c r="S1410" s="243"/>
      <c r="T1410" s="244"/>
      <c r="U1410" s="13"/>
      <c r="V1410" s="13"/>
      <c r="W1410" s="13"/>
      <c r="X1410" s="13"/>
      <c r="Y1410" s="13"/>
      <c r="Z1410" s="13"/>
      <c r="AA1410" s="13"/>
      <c r="AB1410" s="13"/>
      <c r="AC1410" s="13"/>
      <c r="AD1410" s="13"/>
      <c r="AE1410" s="13"/>
      <c r="AT1410" s="245" t="s">
        <v>193</v>
      </c>
      <c r="AU1410" s="245" t="s">
        <v>86</v>
      </c>
      <c r="AV1410" s="13" t="s">
        <v>86</v>
      </c>
      <c r="AW1410" s="13" t="s">
        <v>37</v>
      </c>
      <c r="AX1410" s="13" t="s">
        <v>76</v>
      </c>
      <c r="AY1410" s="245" t="s">
        <v>182</v>
      </c>
    </row>
    <row r="1411" s="13" customFormat="1">
      <c r="A1411" s="13"/>
      <c r="B1411" s="234"/>
      <c r="C1411" s="235"/>
      <c r="D1411" s="236" t="s">
        <v>193</v>
      </c>
      <c r="E1411" s="237" t="s">
        <v>19</v>
      </c>
      <c r="F1411" s="238" t="s">
        <v>2208</v>
      </c>
      <c r="G1411" s="235"/>
      <c r="H1411" s="239">
        <v>5.2699999999999996</v>
      </c>
      <c r="I1411" s="240"/>
      <c r="J1411" s="235"/>
      <c r="K1411" s="235"/>
      <c r="L1411" s="241"/>
      <c r="M1411" s="242"/>
      <c r="N1411" s="243"/>
      <c r="O1411" s="243"/>
      <c r="P1411" s="243"/>
      <c r="Q1411" s="243"/>
      <c r="R1411" s="243"/>
      <c r="S1411" s="243"/>
      <c r="T1411" s="244"/>
      <c r="U1411" s="13"/>
      <c r="V1411" s="13"/>
      <c r="W1411" s="13"/>
      <c r="X1411" s="13"/>
      <c r="Y1411" s="13"/>
      <c r="Z1411" s="13"/>
      <c r="AA1411" s="13"/>
      <c r="AB1411" s="13"/>
      <c r="AC1411" s="13"/>
      <c r="AD1411" s="13"/>
      <c r="AE1411" s="13"/>
      <c r="AT1411" s="245" t="s">
        <v>193</v>
      </c>
      <c r="AU1411" s="245" t="s">
        <v>86</v>
      </c>
      <c r="AV1411" s="13" t="s">
        <v>86</v>
      </c>
      <c r="AW1411" s="13" t="s">
        <v>37</v>
      </c>
      <c r="AX1411" s="13" t="s">
        <v>76</v>
      </c>
      <c r="AY1411" s="245" t="s">
        <v>182</v>
      </c>
    </row>
    <row r="1412" s="14" customFormat="1">
      <c r="A1412" s="14"/>
      <c r="B1412" s="246"/>
      <c r="C1412" s="247"/>
      <c r="D1412" s="236" t="s">
        <v>193</v>
      </c>
      <c r="E1412" s="248" t="s">
        <v>19</v>
      </c>
      <c r="F1412" s="249" t="s">
        <v>1241</v>
      </c>
      <c r="G1412" s="247"/>
      <c r="H1412" s="248" t="s">
        <v>19</v>
      </c>
      <c r="I1412" s="250"/>
      <c r="J1412" s="247"/>
      <c r="K1412" s="247"/>
      <c r="L1412" s="251"/>
      <c r="M1412" s="252"/>
      <c r="N1412" s="253"/>
      <c r="O1412" s="253"/>
      <c r="P1412" s="253"/>
      <c r="Q1412" s="253"/>
      <c r="R1412" s="253"/>
      <c r="S1412" s="253"/>
      <c r="T1412" s="254"/>
      <c r="U1412" s="14"/>
      <c r="V1412" s="14"/>
      <c r="W1412" s="14"/>
      <c r="X1412" s="14"/>
      <c r="Y1412" s="14"/>
      <c r="Z1412" s="14"/>
      <c r="AA1412" s="14"/>
      <c r="AB1412" s="14"/>
      <c r="AC1412" s="14"/>
      <c r="AD1412" s="14"/>
      <c r="AE1412" s="14"/>
      <c r="AT1412" s="255" t="s">
        <v>193</v>
      </c>
      <c r="AU1412" s="255" t="s">
        <v>86</v>
      </c>
      <c r="AV1412" s="14" t="s">
        <v>83</v>
      </c>
      <c r="AW1412" s="14" t="s">
        <v>37</v>
      </c>
      <c r="AX1412" s="14" t="s">
        <v>76</v>
      </c>
      <c r="AY1412" s="255" t="s">
        <v>182</v>
      </c>
    </row>
    <row r="1413" s="15" customFormat="1">
      <c r="A1413" s="15"/>
      <c r="B1413" s="256"/>
      <c r="C1413" s="257"/>
      <c r="D1413" s="236" t="s">
        <v>193</v>
      </c>
      <c r="E1413" s="258" t="s">
        <v>19</v>
      </c>
      <c r="F1413" s="259" t="s">
        <v>202</v>
      </c>
      <c r="G1413" s="257"/>
      <c r="H1413" s="260">
        <v>10.1</v>
      </c>
      <c r="I1413" s="261"/>
      <c r="J1413" s="257"/>
      <c r="K1413" s="257"/>
      <c r="L1413" s="262"/>
      <c r="M1413" s="263"/>
      <c r="N1413" s="264"/>
      <c r="O1413" s="264"/>
      <c r="P1413" s="264"/>
      <c r="Q1413" s="264"/>
      <c r="R1413" s="264"/>
      <c r="S1413" s="264"/>
      <c r="T1413" s="265"/>
      <c r="U1413" s="15"/>
      <c r="V1413" s="15"/>
      <c r="W1413" s="15"/>
      <c r="X1413" s="15"/>
      <c r="Y1413" s="15"/>
      <c r="Z1413" s="15"/>
      <c r="AA1413" s="15"/>
      <c r="AB1413" s="15"/>
      <c r="AC1413" s="15"/>
      <c r="AD1413" s="15"/>
      <c r="AE1413" s="15"/>
      <c r="AT1413" s="266" t="s">
        <v>193</v>
      </c>
      <c r="AU1413" s="266" t="s">
        <v>86</v>
      </c>
      <c r="AV1413" s="15" t="s">
        <v>189</v>
      </c>
      <c r="AW1413" s="15" t="s">
        <v>37</v>
      </c>
      <c r="AX1413" s="15" t="s">
        <v>83</v>
      </c>
      <c r="AY1413" s="266" t="s">
        <v>182</v>
      </c>
    </row>
    <row r="1414" s="2" customFormat="1" ht="16.5" customHeight="1">
      <c r="A1414" s="42"/>
      <c r="B1414" s="43"/>
      <c r="C1414" s="216" t="s">
        <v>2209</v>
      </c>
      <c r="D1414" s="216" t="s">
        <v>184</v>
      </c>
      <c r="E1414" s="217" t="s">
        <v>2210</v>
      </c>
      <c r="F1414" s="218" t="s">
        <v>2211</v>
      </c>
      <c r="G1414" s="219" t="s">
        <v>598</v>
      </c>
      <c r="H1414" s="220">
        <v>1</v>
      </c>
      <c r="I1414" s="221"/>
      <c r="J1414" s="222">
        <f>ROUND(I1414*H1414,2)</f>
        <v>0</v>
      </c>
      <c r="K1414" s="218" t="s">
        <v>188</v>
      </c>
      <c r="L1414" s="48"/>
      <c r="M1414" s="223" t="s">
        <v>19</v>
      </c>
      <c r="N1414" s="224" t="s">
        <v>47</v>
      </c>
      <c r="O1414" s="88"/>
      <c r="P1414" s="225">
        <f>O1414*H1414</f>
        <v>0</v>
      </c>
      <c r="Q1414" s="225">
        <v>0</v>
      </c>
      <c r="R1414" s="225">
        <f>Q1414*H1414</f>
        <v>0</v>
      </c>
      <c r="S1414" s="225">
        <v>0</v>
      </c>
      <c r="T1414" s="226">
        <f>S1414*H1414</f>
        <v>0</v>
      </c>
      <c r="U1414" s="42"/>
      <c r="V1414" s="42"/>
      <c r="W1414" s="42"/>
      <c r="X1414" s="42"/>
      <c r="Y1414" s="42"/>
      <c r="Z1414" s="42"/>
      <c r="AA1414" s="42"/>
      <c r="AB1414" s="42"/>
      <c r="AC1414" s="42"/>
      <c r="AD1414" s="42"/>
      <c r="AE1414" s="42"/>
      <c r="AR1414" s="227" t="s">
        <v>299</v>
      </c>
      <c r="AT1414" s="227" t="s">
        <v>184</v>
      </c>
      <c r="AU1414" s="227" t="s">
        <v>86</v>
      </c>
      <c r="AY1414" s="21" t="s">
        <v>182</v>
      </c>
      <c r="BE1414" s="228">
        <f>IF(N1414="základní",J1414,0)</f>
        <v>0</v>
      </c>
      <c r="BF1414" s="228">
        <f>IF(N1414="snížená",J1414,0)</f>
        <v>0</v>
      </c>
      <c r="BG1414" s="228">
        <f>IF(N1414="zákl. přenesená",J1414,0)</f>
        <v>0</v>
      </c>
      <c r="BH1414" s="228">
        <f>IF(N1414="sníž. přenesená",J1414,0)</f>
        <v>0</v>
      </c>
      <c r="BI1414" s="228">
        <f>IF(N1414="nulová",J1414,0)</f>
        <v>0</v>
      </c>
      <c r="BJ1414" s="21" t="s">
        <v>83</v>
      </c>
      <c r="BK1414" s="228">
        <f>ROUND(I1414*H1414,2)</f>
        <v>0</v>
      </c>
      <c r="BL1414" s="21" t="s">
        <v>299</v>
      </c>
      <c r="BM1414" s="227" t="s">
        <v>2212</v>
      </c>
    </row>
    <row r="1415" s="2" customFormat="1">
      <c r="A1415" s="42"/>
      <c r="B1415" s="43"/>
      <c r="C1415" s="44"/>
      <c r="D1415" s="229" t="s">
        <v>191</v>
      </c>
      <c r="E1415" s="44"/>
      <c r="F1415" s="230" t="s">
        <v>2213</v>
      </c>
      <c r="G1415" s="44"/>
      <c r="H1415" s="44"/>
      <c r="I1415" s="231"/>
      <c r="J1415" s="44"/>
      <c r="K1415" s="44"/>
      <c r="L1415" s="48"/>
      <c r="M1415" s="232"/>
      <c r="N1415" s="233"/>
      <c r="O1415" s="88"/>
      <c r="P1415" s="88"/>
      <c r="Q1415" s="88"/>
      <c r="R1415" s="88"/>
      <c r="S1415" s="88"/>
      <c r="T1415" s="89"/>
      <c r="U1415" s="42"/>
      <c r="V1415" s="42"/>
      <c r="W1415" s="42"/>
      <c r="X1415" s="42"/>
      <c r="Y1415" s="42"/>
      <c r="Z1415" s="42"/>
      <c r="AA1415" s="42"/>
      <c r="AB1415" s="42"/>
      <c r="AC1415" s="42"/>
      <c r="AD1415" s="42"/>
      <c r="AE1415" s="42"/>
      <c r="AT1415" s="21" t="s">
        <v>191</v>
      </c>
      <c r="AU1415" s="21" t="s">
        <v>86</v>
      </c>
    </row>
    <row r="1416" s="13" customFormat="1">
      <c r="A1416" s="13"/>
      <c r="B1416" s="234"/>
      <c r="C1416" s="235"/>
      <c r="D1416" s="236" t="s">
        <v>193</v>
      </c>
      <c r="E1416" s="237" t="s">
        <v>19</v>
      </c>
      <c r="F1416" s="238" t="s">
        <v>2214</v>
      </c>
      <c r="G1416" s="235"/>
      <c r="H1416" s="239">
        <v>1</v>
      </c>
      <c r="I1416" s="240"/>
      <c r="J1416" s="235"/>
      <c r="K1416" s="235"/>
      <c r="L1416" s="241"/>
      <c r="M1416" s="242"/>
      <c r="N1416" s="243"/>
      <c r="O1416" s="243"/>
      <c r="P1416" s="243"/>
      <c r="Q1416" s="243"/>
      <c r="R1416" s="243"/>
      <c r="S1416" s="243"/>
      <c r="T1416" s="244"/>
      <c r="U1416" s="13"/>
      <c r="V1416" s="13"/>
      <c r="W1416" s="13"/>
      <c r="X1416" s="13"/>
      <c r="Y1416" s="13"/>
      <c r="Z1416" s="13"/>
      <c r="AA1416" s="13"/>
      <c r="AB1416" s="13"/>
      <c r="AC1416" s="13"/>
      <c r="AD1416" s="13"/>
      <c r="AE1416" s="13"/>
      <c r="AT1416" s="245" t="s">
        <v>193</v>
      </c>
      <c r="AU1416" s="245" t="s">
        <v>86</v>
      </c>
      <c r="AV1416" s="13" t="s">
        <v>86</v>
      </c>
      <c r="AW1416" s="13" t="s">
        <v>37</v>
      </c>
      <c r="AX1416" s="13" t="s">
        <v>83</v>
      </c>
      <c r="AY1416" s="245" t="s">
        <v>182</v>
      </c>
    </row>
    <row r="1417" s="2" customFormat="1" ht="55.5" customHeight="1">
      <c r="A1417" s="42"/>
      <c r="B1417" s="43"/>
      <c r="C1417" s="267" t="s">
        <v>2215</v>
      </c>
      <c r="D1417" s="267" t="s">
        <v>349</v>
      </c>
      <c r="E1417" s="268" t="s">
        <v>2216</v>
      </c>
      <c r="F1417" s="269" t="s">
        <v>2217</v>
      </c>
      <c r="G1417" s="270" t="s">
        <v>598</v>
      </c>
      <c r="H1417" s="271">
        <v>1</v>
      </c>
      <c r="I1417" s="272"/>
      <c r="J1417" s="273">
        <f>ROUND(I1417*H1417,2)</f>
        <v>0</v>
      </c>
      <c r="K1417" s="269" t="s">
        <v>19</v>
      </c>
      <c r="L1417" s="274"/>
      <c r="M1417" s="275" t="s">
        <v>19</v>
      </c>
      <c r="N1417" s="276" t="s">
        <v>47</v>
      </c>
      <c r="O1417" s="88"/>
      <c r="P1417" s="225">
        <f>O1417*H1417</f>
        <v>0</v>
      </c>
      <c r="Q1417" s="225">
        <v>0.057299999999999997</v>
      </c>
      <c r="R1417" s="225">
        <f>Q1417*H1417</f>
        <v>0.057299999999999997</v>
      </c>
      <c r="S1417" s="225">
        <v>0</v>
      </c>
      <c r="T1417" s="226">
        <f>S1417*H1417</f>
        <v>0</v>
      </c>
      <c r="U1417" s="42"/>
      <c r="V1417" s="42"/>
      <c r="W1417" s="42"/>
      <c r="X1417" s="42"/>
      <c r="Y1417" s="42"/>
      <c r="Z1417" s="42"/>
      <c r="AA1417" s="42"/>
      <c r="AB1417" s="42"/>
      <c r="AC1417" s="42"/>
      <c r="AD1417" s="42"/>
      <c r="AE1417" s="42"/>
      <c r="AR1417" s="227" t="s">
        <v>398</v>
      </c>
      <c r="AT1417" s="227" t="s">
        <v>349</v>
      </c>
      <c r="AU1417" s="227" t="s">
        <v>86</v>
      </c>
      <c r="AY1417" s="21" t="s">
        <v>182</v>
      </c>
      <c r="BE1417" s="228">
        <f>IF(N1417="základní",J1417,0)</f>
        <v>0</v>
      </c>
      <c r="BF1417" s="228">
        <f>IF(N1417="snížená",J1417,0)</f>
        <v>0</v>
      </c>
      <c r="BG1417" s="228">
        <f>IF(N1417="zákl. přenesená",J1417,0)</f>
        <v>0</v>
      </c>
      <c r="BH1417" s="228">
        <f>IF(N1417="sníž. přenesená",J1417,0)</f>
        <v>0</v>
      </c>
      <c r="BI1417" s="228">
        <f>IF(N1417="nulová",J1417,0)</f>
        <v>0</v>
      </c>
      <c r="BJ1417" s="21" t="s">
        <v>83</v>
      </c>
      <c r="BK1417" s="228">
        <f>ROUND(I1417*H1417,2)</f>
        <v>0</v>
      </c>
      <c r="BL1417" s="21" t="s">
        <v>299</v>
      </c>
      <c r="BM1417" s="227" t="s">
        <v>2218</v>
      </c>
    </row>
    <row r="1418" s="2" customFormat="1" ht="16.5" customHeight="1">
      <c r="A1418" s="42"/>
      <c r="B1418" s="43"/>
      <c r="C1418" s="216" t="s">
        <v>2219</v>
      </c>
      <c r="D1418" s="216" t="s">
        <v>184</v>
      </c>
      <c r="E1418" s="217" t="s">
        <v>2220</v>
      </c>
      <c r="F1418" s="218" t="s">
        <v>2221</v>
      </c>
      <c r="G1418" s="219" t="s">
        <v>598</v>
      </c>
      <c r="H1418" s="220">
        <v>4</v>
      </c>
      <c r="I1418" s="221"/>
      <c r="J1418" s="222">
        <f>ROUND(I1418*H1418,2)</f>
        <v>0</v>
      </c>
      <c r="K1418" s="218" t="s">
        <v>188</v>
      </c>
      <c r="L1418" s="48"/>
      <c r="M1418" s="223" t="s">
        <v>19</v>
      </c>
      <c r="N1418" s="224" t="s">
        <v>47</v>
      </c>
      <c r="O1418" s="88"/>
      <c r="P1418" s="225">
        <f>O1418*H1418</f>
        <v>0</v>
      </c>
      <c r="Q1418" s="225">
        <v>0</v>
      </c>
      <c r="R1418" s="225">
        <f>Q1418*H1418</f>
        <v>0</v>
      </c>
      <c r="S1418" s="225">
        <v>0.02</v>
      </c>
      <c r="T1418" s="226">
        <f>S1418*H1418</f>
        <v>0.080000000000000002</v>
      </c>
      <c r="U1418" s="42"/>
      <c r="V1418" s="42"/>
      <c r="W1418" s="42"/>
      <c r="X1418" s="42"/>
      <c r="Y1418" s="42"/>
      <c r="Z1418" s="42"/>
      <c r="AA1418" s="42"/>
      <c r="AB1418" s="42"/>
      <c r="AC1418" s="42"/>
      <c r="AD1418" s="42"/>
      <c r="AE1418" s="42"/>
      <c r="AR1418" s="227" t="s">
        <v>299</v>
      </c>
      <c r="AT1418" s="227" t="s">
        <v>184</v>
      </c>
      <c r="AU1418" s="227" t="s">
        <v>86</v>
      </c>
      <c r="AY1418" s="21" t="s">
        <v>182</v>
      </c>
      <c r="BE1418" s="228">
        <f>IF(N1418="základní",J1418,0)</f>
        <v>0</v>
      </c>
      <c r="BF1418" s="228">
        <f>IF(N1418="snížená",J1418,0)</f>
        <v>0</v>
      </c>
      <c r="BG1418" s="228">
        <f>IF(N1418="zákl. přenesená",J1418,0)</f>
        <v>0</v>
      </c>
      <c r="BH1418" s="228">
        <f>IF(N1418="sníž. přenesená",J1418,0)</f>
        <v>0</v>
      </c>
      <c r="BI1418" s="228">
        <f>IF(N1418="nulová",J1418,0)</f>
        <v>0</v>
      </c>
      <c r="BJ1418" s="21" t="s">
        <v>83</v>
      </c>
      <c r="BK1418" s="228">
        <f>ROUND(I1418*H1418,2)</f>
        <v>0</v>
      </c>
      <c r="BL1418" s="21" t="s">
        <v>299</v>
      </c>
      <c r="BM1418" s="227" t="s">
        <v>2222</v>
      </c>
    </row>
    <row r="1419" s="2" customFormat="1">
      <c r="A1419" s="42"/>
      <c r="B1419" s="43"/>
      <c r="C1419" s="44"/>
      <c r="D1419" s="229" t="s">
        <v>191</v>
      </c>
      <c r="E1419" s="44"/>
      <c r="F1419" s="230" t="s">
        <v>2223</v>
      </c>
      <c r="G1419" s="44"/>
      <c r="H1419" s="44"/>
      <c r="I1419" s="231"/>
      <c r="J1419" s="44"/>
      <c r="K1419" s="44"/>
      <c r="L1419" s="48"/>
      <c r="M1419" s="232"/>
      <c r="N1419" s="233"/>
      <c r="O1419" s="88"/>
      <c r="P1419" s="88"/>
      <c r="Q1419" s="88"/>
      <c r="R1419" s="88"/>
      <c r="S1419" s="88"/>
      <c r="T1419" s="89"/>
      <c r="U1419" s="42"/>
      <c r="V1419" s="42"/>
      <c r="W1419" s="42"/>
      <c r="X1419" s="42"/>
      <c r="Y1419" s="42"/>
      <c r="Z1419" s="42"/>
      <c r="AA1419" s="42"/>
      <c r="AB1419" s="42"/>
      <c r="AC1419" s="42"/>
      <c r="AD1419" s="42"/>
      <c r="AE1419" s="42"/>
      <c r="AT1419" s="21" t="s">
        <v>191</v>
      </c>
      <c r="AU1419" s="21" t="s">
        <v>86</v>
      </c>
    </row>
    <row r="1420" s="13" customFormat="1">
      <c r="A1420" s="13"/>
      <c r="B1420" s="234"/>
      <c r="C1420" s="235"/>
      <c r="D1420" s="236" t="s">
        <v>193</v>
      </c>
      <c r="E1420" s="237" t="s">
        <v>19</v>
      </c>
      <c r="F1420" s="238" t="s">
        <v>2224</v>
      </c>
      <c r="G1420" s="235"/>
      <c r="H1420" s="239">
        <v>4</v>
      </c>
      <c r="I1420" s="240"/>
      <c r="J1420" s="235"/>
      <c r="K1420" s="235"/>
      <c r="L1420" s="241"/>
      <c r="M1420" s="242"/>
      <c r="N1420" s="243"/>
      <c r="O1420" s="243"/>
      <c r="P1420" s="243"/>
      <c r="Q1420" s="243"/>
      <c r="R1420" s="243"/>
      <c r="S1420" s="243"/>
      <c r="T1420" s="244"/>
      <c r="U1420" s="13"/>
      <c r="V1420" s="13"/>
      <c r="W1420" s="13"/>
      <c r="X1420" s="13"/>
      <c r="Y1420" s="13"/>
      <c r="Z1420" s="13"/>
      <c r="AA1420" s="13"/>
      <c r="AB1420" s="13"/>
      <c r="AC1420" s="13"/>
      <c r="AD1420" s="13"/>
      <c r="AE1420" s="13"/>
      <c r="AT1420" s="245" t="s">
        <v>193</v>
      </c>
      <c r="AU1420" s="245" t="s">
        <v>86</v>
      </c>
      <c r="AV1420" s="13" t="s">
        <v>86</v>
      </c>
      <c r="AW1420" s="13" t="s">
        <v>37</v>
      </c>
      <c r="AX1420" s="13" t="s">
        <v>83</v>
      </c>
      <c r="AY1420" s="245" t="s">
        <v>182</v>
      </c>
    </row>
    <row r="1421" s="2" customFormat="1" ht="16.5" customHeight="1">
      <c r="A1421" s="42"/>
      <c r="B1421" s="43"/>
      <c r="C1421" s="216" t="s">
        <v>2225</v>
      </c>
      <c r="D1421" s="216" t="s">
        <v>184</v>
      </c>
      <c r="E1421" s="217" t="s">
        <v>2226</v>
      </c>
      <c r="F1421" s="218" t="s">
        <v>2227</v>
      </c>
      <c r="G1421" s="219" t="s">
        <v>598</v>
      </c>
      <c r="H1421" s="220">
        <v>3</v>
      </c>
      <c r="I1421" s="221"/>
      <c r="J1421" s="222">
        <f>ROUND(I1421*H1421,2)</f>
        <v>0</v>
      </c>
      <c r="K1421" s="218" t="s">
        <v>188</v>
      </c>
      <c r="L1421" s="48"/>
      <c r="M1421" s="223" t="s">
        <v>19</v>
      </c>
      <c r="N1421" s="224" t="s">
        <v>47</v>
      </c>
      <c r="O1421" s="88"/>
      <c r="P1421" s="225">
        <f>O1421*H1421</f>
        <v>0</v>
      </c>
      <c r="Q1421" s="225">
        <v>0</v>
      </c>
      <c r="R1421" s="225">
        <f>Q1421*H1421</f>
        <v>0</v>
      </c>
      <c r="S1421" s="225">
        <v>0.050000000000000003</v>
      </c>
      <c r="T1421" s="226">
        <f>S1421*H1421</f>
        <v>0.15000000000000002</v>
      </c>
      <c r="U1421" s="42"/>
      <c r="V1421" s="42"/>
      <c r="W1421" s="42"/>
      <c r="X1421" s="42"/>
      <c r="Y1421" s="42"/>
      <c r="Z1421" s="42"/>
      <c r="AA1421" s="42"/>
      <c r="AB1421" s="42"/>
      <c r="AC1421" s="42"/>
      <c r="AD1421" s="42"/>
      <c r="AE1421" s="42"/>
      <c r="AR1421" s="227" t="s">
        <v>299</v>
      </c>
      <c r="AT1421" s="227" t="s">
        <v>184</v>
      </c>
      <c r="AU1421" s="227" t="s">
        <v>86</v>
      </c>
      <c r="AY1421" s="21" t="s">
        <v>182</v>
      </c>
      <c r="BE1421" s="228">
        <f>IF(N1421="základní",J1421,0)</f>
        <v>0</v>
      </c>
      <c r="BF1421" s="228">
        <f>IF(N1421="snížená",J1421,0)</f>
        <v>0</v>
      </c>
      <c r="BG1421" s="228">
        <f>IF(N1421="zákl. přenesená",J1421,0)</f>
        <v>0</v>
      </c>
      <c r="BH1421" s="228">
        <f>IF(N1421="sníž. přenesená",J1421,0)</f>
        <v>0</v>
      </c>
      <c r="BI1421" s="228">
        <f>IF(N1421="nulová",J1421,0)</f>
        <v>0</v>
      </c>
      <c r="BJ1421" s="21" t="s">
        <v>83</v>
      </c>
      <c r="BK1421" s="228">
        <f>ROUND(I1421*H1421,2)</f>
        <v>0</v>
      </c>
      <c r="BL1421" s="21" t="s">
        <v>299</v>
      </c>
      <c r="BM1421" s="227" t="s">
        <v>2228</v>
      </c>
    </row>
    <row r="1422" s="2" customFormat="1">
      <c r="A1422" s="42"/>
      <c r="B1422" s="43"/>
      <c r="C1422" s="44"/>
      <c r="D1422" s="229" t="s">
        <v>191</v>
      </c>
      <c r="E1422" s="44"/>
      <c r="F1422" s="230" t="s">
        <v>2229</v>
      </c>
      <c r="G1422" s="44"/>
      <c r="H1422" s="44"/>
      <c r="I1422" s="231"/>
      <c r="J1422" s="44"/>
      <c r="K1422" s="44"/>
      <c r="L1422" s="48"/>
      <c r="M1422" s="232"/>
      <c r="N1422" s="233"/>
      <c r="O1422" s="88"/>
      <c r="P1422" s="88"/>
      <c r="Q1422" s="88"/>
      <c r="R1422" s="88"/>
      <c r="S1422" s="88"/>
      <c r="T1422" s="89"/>
      <c r="U1422" s="42"/>
      <c r="V1422" s="42"/>
      <c r="W1422" s="42"/>
      <c r="X1422" s="42"/>
      <c r="Y1422" s="42"/>
      <c r="Z1422" s="42"/>
      <c r="AA1422" s="42"/>
      <c r="AB1422" s="42"/>
      <c r="AC1422" s="42"/>
      <c r="AD1422" s="42"/>
      <c r="AE1422" s="42"/>
      <c r="AT1422" s="21" t="s">
        <v>191</v>
      </c>
      <c r="AU1422" s="21" t="s">
        <v>86</v>
      </c>
    </row>
    <row r="1423" s="13" customFormat="1">
      <c r="A1423" s="13"/>
      <c r="B1423" s="234"/>
      <c r="C1423" s="235"/>
      <c r="D1423" s="236" t="s">
        <v>193</v>
      </c>
      <c r="E1423" s="237" t="s">
        <v>19</v>
      </c>
      <c r="F1423" s="238" t="s">
        <v>2230</v>
      </c>
      <c r="G1423" s="235"/>
      <c r="H1423" s="239">
        <v>3</v>
      </c>
      <c r="I1423" s="240"/>
      <c r="J1423" s="235"/>
      <c r="K1423" s="235"/>
      <c r="L1423" s="241"/>
      <c r="M1423" s="242"/>
      <c r="N1423" s="243"/>
      <c r="O1423" s="243"/>
      <c r="P1423" s="243"/>
      <c r="Q1423" s="243"/>
      <c r="R1423" s="243"/>
      <c r="S1423" s="243"/>
      <c r="T1423" s="244"/>
      <c r="U1423" s="13"/>
      <c r="V1423" s="13"/>
      <c r="W1423" s="13"/>
      <c r="X1423" s="13"/>
      <c r="Y1423" s="13"/>
      <c r="Z1423" s="13"/>
      <c r="AA1423" s="13"/>
      <c r="AB1423" s="13"/>
      <c r="AC1423" s="13"/>
      <c r="AD1423" s="13"/>
      <c r="AE1423" s="13"/>
      <c r="AT1423" s="245" t="s">
        <v>193</v>
      </c>
      <c r="AU1423" s="245" t="s">
        <v>86</v>
      </c>
      <c r="AV1423" s="13" t="s">
        <v>86</v>
      </c>
      <c r="AW1423" s="13" t="s">
        <v>37</v>
      </c>
      <c r="AX1423" s="13" t="s">
        <v>83</v>
      </c>
      <c r="AY1423" s="245" t="s">
        <v>182</v>
      </c>
    </row>
    <row r="1424" s="2" customFormat="1" ht="16.5" customHeight="1">
      <c r="A1424" s="42"/>
      <c r="B1424" s="43"/>
      <c r="C1424" s="216" t="s">
        <v>2231</v>
      </c>
      <c r="D1424" s="216" t="s">
        <v>184</v>
      </c>
      <c r="E1424" s="217" t="s">
        <v>2232</v>
      </c>
      <c r="F1424" s="218" t="s">
        <v>2233</v>
      </c>
      <c r="G1424" s="219" t="s">
        <v>598</v>
      </c>
      <c r="H1424" s="220">
        <v>6</v>
      </c>
      <c r="I1424" s="221"/>
      <c r="J1424" s="222">
        <f>ROUND(I1424*H1424,2)</f>
        <v>0</v>
      </c>
      <c r="K1424" s="218" t="s">
        <v>188</v>
      </c>
      <c r="L1424" s="48"/>
      <c r="M1424" s="223" t="s">
        <v>19</v>
      </c>
      <c r="N1424" s="224" t="s">
        <v>47</v>
      </c>
      <c r="O1424" s="88"/>
      <c r="P1424" s="225">
        <f>O1424*H1424</f>
        <v>0</v>
      </c>
      <c r="Q1424" s="225">
        <v>0</v>
      </c>
      <c r="R1424" s="225">
        <f>Q1424*H1424</f>
        <v>0</v>
      </c>
      <c r="S1424" s="225">
        <v>0</v>
      </c>
      <c r="T1424" s="226">
        <f>S1424*H1424</f>
        <v>0</v>
      </c>
      <c r="U1424" s="42"/>
      <c r="V1424" s="42"/>
      <c r="W1424" s="42"/>
      <c r="X1424" s="42"/>
      <c r="Y1424" s="42"/>
      <c r="Z1424" s="42"/>
      <c r="AA1424" s="42"/>
      <c r="AB1424" s="42"/>
      <c r="AC1424" s="42"/>
      <c r="AD1424" s="42"/>
      <c r="AE1424" s="42"/>
      <c r="AR1424" s="227" t="s">
        <v>299</v>
      </c>
      <c r="AT1424" s="227" t="s">
        <v>184</v>
      </c>
      <c r="AU1424" s="227" t="s">
        <v>86</v>
      </c>
      <c r="AY1424" s="21" t="s">
        <v>182</v>
      </c>
      <c r="BE1424" s="228">
        <f>IF(N1424="základní",J1424,0)</f>
        <v>0</v>
      </c>
      <c r="BF1424" s="228">
        <f>IF(N1424="snížená",J1424,0)</f>
        <v>0</v>
      </c>
      <c r="BG1424" s="228">
        <f>IF(N1424="zákl. přenesená",J1424,0)</f>
        <v>0</v>
      </c>
      <c r="BH1424" s="228">
        <f>IF(N1424="sníž. přenesená",J1424,0)</f>
        <v>0</v>
      </c>
      <c r="BI1424" s="228">
        <f>IF(N1424="nulová",J1424,0)</f>
        <v>0</v>
      </c>
      <c r="BJ1424" s="21" t="s">
        <v>83</v>
      </c>
      <c r="BK1424" s="228">
        <f>ROUND(I1424*H1424,2)</f>
        <v>0</v>
      </c>
      <c r="BL1424" s="21" t="s">
        <v>299</v>
      </c>
      <c r="BM1424" s="227" t="s">
        <v>2234</v>
      </c>
    </row>
    <row r="1425" s="2" customFormat="1">
      <c r="A1425" s="42"/>
      <c r="B1425" s="43"/>
      <c r="C1425" s="44"/>
      <c r="D1425" s="229" t="s">
        <v>191</v>
      </c>
      <c r="E1425" s="44"/>
      <c r="F1425" s="230" t="s">
        <v>2235</v>
      </c>
      <c r="G1425" s="44"/>
      <c r="H1425" s="44"/>
      <c r="I1425" s="231"/>
      <c r="J1425" s="44"/>
      <c r="K1425" s="44"/>
      <c r="L1425" s="48"/>
      <c r="M1425" s="232"/>
      <c r="N1425" s="233"/>
      <c r="O1425" s="88"/>
      <c r="P1425" s="88"/>
      <c r="Q1425" s="88"/>
      <c r="R1425" s="88"/>
      <c r="S1425" s="88"/>
      <c r="T1425" s="89"/>
      <c r="U1425" s="42"/>
      <c r="V1425" s="42"/>
      <c r="W1425" s="42"/>
      <c r="X1425" s="42"/>
      <c r="Y1425" s="42"/>
      <c r="Z1425" s="42"/>
      <c r="AA1425" s="42"/>
      <c r="AB1425" s="42"/>
      <c r="AC1425" s="42"/>
      <c r="AD1425" s="42"/>
      <c r="AE1425" s="42"/>
      <c r="AT1425" s="21" t="s">
        <v>191</v>
      </c>
      <c r="AU1425" s="21" t="s">
        <v>86</v>
      </c>
    </row>
    <row r="1426" s="13" customFormat="1">
      <c r="A1426" s="13"/>
      <c r="B1426" s="234"/>
      <c r="C1426" s="235"/>
      <c r="D1426" s="236" t="s">
        <v>193</v>
      </c>
      <c r="E1426" s="237" t="s">
        <v>19</v>
      </c>
      <c r="F1426" s="238" t="s">
        <v>2236</v>
      </c>
      <c r="G1426" s="235"/>
      <c r="H1426" s="239">
        <v>6</v>
      </c>
      <c r="I1426" s="240"/>
      <c r="J1426" s="235"/>
      <c r="K1426" s="235"/>
      <c r="L1426" s="241"/>
      <c r="M1426" s="242"/>
      <c r="N1426" s="243"/>
      <c r="O1426" s="243"/>
      <c r="P1426" s="243"/>
      <c r="Q1426" s="243"/>
      <c r="R1426" s="243"/>
      <c r="S1426" s="243"/>
      <c r="T1426" s="244"/>
      <c r="U1426" s="13"/>
      <c r="V1426" s="13"/>
      <c r="W1426" s="13"/>
      <c r="X1426" s="13"/>
      <c r="Y1426" s="13"/>
      <c r="Z1426" s="13"/>
      <c r="AA1426" s="13"/>
      <c r="AB1426" s="13"/>
      <c r="AC1426" s="13"/>
      <c r="AD1426" s="13"/>
      <c r="AE1426" s="13"/>
      <c r="AT1426" s="245" t="s">
        <v>193</v>
      </c>
      <c r="AU1426" s="245" t="s">
        <v>86</v>
      </c>
      <c r="AV1426" s="13" t="s">
        <v>86</v>
      </c>
      <c r="AW1426" s="13" t="s">
        <v>37</v>
      </c>
      <c r="AX1426" s="13" t="s">
        <v>83</v>
      </c>
      <c r="AY1426" s="245" t="s">
        <v>182</v>
      </c>
    </row>
    <row r="1427" s="2" customFormat="1" ht="66.75" customHeight="1">
      <c r="A1427" s="42"/>
      <c r="B1427" s="43"/>
      <c r="C1427" s="267" t="s">
        <v>2237</v>
      </c>
      <c r="D1427" s="267" t="s">
        <v>349</v>
      </c>
      <c r="E1427" s="268" t="s">
        <v>2238</v>
      </c>
      <c r="F1427" s="269" t="s">
        <v>2239</v>
      </c>
      <c r="G1427" s="270" t="s">
        <v>598</v>
      </c>
      <c r="H1427" s="271">
        <v>1</v>
      </c>
      <c r="I1427" s="272"/>
      <c r="J1427" s="273">
        <f>ROUND(I1427*H1427,2)</f>
        <v>0</v>
      </c>
      <c r="K1427" s="269" t="s">
        <v>19</v>
      </c>
      <c r="L1427" s="274"/>
      <c r="M1427" s="275" t="s">
        <v>19</v>
      </c>
      <c r="N1427" s="276" t="s">
        <v>47</v>
      </c>
      <c r="O1427" s="88"/>
      <c r="P1427" s="225">
        <f>O1427*H1427</f>
        <v>0</v>
      </c>
      <c r="Q1427" s="225">
        <v>0.01</v>
      </c>
      <c r="R1427" s="225">
        <f>Q1427*H1427</f>
        <v>0.01</v>
      </c>
      <c r="S1427" s="225">
        <v>0</v>
      </c>
      <c r="T1427" s="226">
        <f>S1427*H1427</f>
        <v>0</v>
      </c>
      <c r="U1427" s="42"/>
      <c r="V1427" s="42"/>
      <c r="W1427" s="42"/>
      <c r="X1427" s="42"/>
      <c r="Y1427" s="42"/>
      <c r="Z1427" s="42"/>
      <c r="AA1427" s="42"/>
      <c r="AB1427" s="42"/>
      <c r="AC1427" s="42"/>
      <c r="AD1427" s="42"/>
      <c r="AE1427" s="42"/>
      <c r="AR1427" s="227" t="s">
        <v>398</v>
      </c>
      <c r="AT1427" s="227" t="s">
        <v>349</v>
      </c>
      <c r="AU1427" s="227" t="s">
        <v>86</v>
      </c>
      <c r="AY1427" s="21" t="s">
        <v>182</v>
      </c>
      <c r="BE1427" s="228">
        <f>IF(N1427="základní",J1427,0)</f>
        <v>0</v>
      </c>
      <c r="BF1427" s="228">
        <f>IF(N1427="snížená",J1427,0)</f>
        <v>0</v>
      </c>
      <c r="BG1427" s="228">
        <f>IF(N1427="zákl. přenesená",J1427,0)</f>
        <v>0</v>
      </c>
      <c r="BH1427" s="228">
        <f>IF(N1427="sníž. přenesená",J1427,0)</f>
        <v>0</v>
      </c>
      <c r="BI1427" s="228">
        <f>IF(N1427="nulová",J1427,0)</f>
        <v>0</v>
      </c>
      <c r="BJ1427" s="21" t="s">
        <v>83</v>
      </c>
      <c r="BK1427" s="228">
        <f>ROUND(I1427*H1427,2)</f>
        <v>0</v>
      </c>
      <c r="BL1427" s="21" t="s">
        <v>299</v>
      </c>
      <c r="BM1427" s="227" t="s">
        <v>2240</v>
      </c>
    </row>
    <row r="1428" s="2" customFormat="1" ht="66.75" customHeight="1">
      <c r="A1428" s="42"/>
      <c r="B1428" s="43"/>
      <c r="C1428" s="267" t="s">
        <v>2241</v>
      </c>
      <c r="D1428" s="267" t="s">
        <v>349</v>
      </c>
      <c r="E1428" s="268" t="s">
        <v>2242</v>
      </c>
      <c r="F1428" s="269" t="s">
        <v>2243</v>
      </c>
      <c r="G1428" s="270" t="s">
        <v>598</v>
      </c>
      <c r="H1428" s="271">
        <v>1</v>
      </c>
      <c r="I1428" s="272"/>
      <c r="J1428" s="273">
        <f>ROUND(I1428*H1428,2)</f>
        <v>0</v>
      </c>
      <c r="K1428" s="269" t="s">
        <v>19</v>
      </c>
      <c r="L1428" s="274"/>
      <c r="M1428" s="275" t="s">
        <v>19</v>
      </c>
      <c r="N1428" s="276" t="s">
        <v>47</v>
      </c>
      <c r="O1428" s="88"/>
      <c r="P1428" s="225">
        <f>O1428*H1428</f>
        <v>0</v>
      </c>
      <c r="Q1428" s="225">
        <v>0.01</v>
      </c>
      <c r="R1428" s="225">
        <f>Q1428*H1428</f>
        <v>0.01</v>
      </c>
      <c r="S1428" s="225">
        <v>0</v>
      </c>
      <c r="T1428" s="226">
        <f>S1428*H1428</f>
        <v>0</v>
      </c>
      <c r="U1428" s="42"/>
      <c r="V1428" s="42"/>
      <c r="W1428" s="42"/>
      <c r="X1428" s="42"/>
      <c r="Y1428" s="42"/>
      <c r="Z1428" s="42"/>
      <c r="AA1428" s="42"/>
      <c r="AB1428" s="42"/>
      <c r="AC1428" s="42"/>
      <c r="AD1428" s="42"/>
      <c r="AE1428" s="42"/>
      <c r="AR1428" s="227" t="s">
        <v>398</v>
      </c>
      <c r="AT1428" s="227" t="s">
        <v>349</v>
      </c>
      <c r="AU1428" s="227" t="s">
        <v>86</v>
      </c>
      <c r="AY1428" s="21" t="s">
        <v>182</v>
      </c>
      <c r="BE1428" s="228">
        <f>IF(N1428="základní",J1428,0)</f>
        <v>0</v>
      </c>
      <c r="BF1428" s="228">
        <f>IF(N1428="snížená",J1428,0)</f>
        <v>0</v>
      </c>
      <c r="BG1428" s="228">
        <f>IF(N1428="zákl. přenesená",J1428,0)</f>
        <v>0</v>
      </c>
      <c r="BH1428" s="228">
        <f>IF(N1428="sníž. přenesená",J1428,0)</f>
        <v>0</v>
      </c>
      <c r="BI1428" s="228">
        <f>IF(N1428="nulová",J1428,0)</f>
        <v>0</v>
      </c>
      <c r="BJ1428" s="21" t="s">
        <v>83</v>
      </c>
      <c r="BK1428" s="228">
        <f>ROUND(I1428*H1428,2)</f>
        <v>0</v>
      </c>
      <c r="BL1428" s="21" t="s">
        <v>299</v>
      </c>
      <c r="BM1428" s="227" t="s">
        <v>2244</v>
      </c>
    </row>
    <row r="1429" s="2" customFormat="1" ht="16.5" customHeight="1">
      <c r="A1429" s="42"/>
      <c r="B1429" s="43"/>
      <c r="C1429" s="216" t="s">
        <v>2245</v>
      </c>
      <c r="D1429" s="216" t="s">
        <v>184</v>
      </c>
      <c r="E1429" s="217" t="s">
        <v>2246</v>
      </c>
      <c r="F1429" s="218" t="s">
        <v>2247</v>
      </c>
      <c r="G1429" s="219" t="s">
        <v>598</v>
      </c>
      <c r="H1429" s="220">
        <v>3</v>
      </c>
      <c r="I1429" s="221"/>
      <c r="J1429" s="222">
        <f>ROUND(I1429*H1429,2)</f>
        <v>0</v>
      </c>
      <c r="K1429" s="218" t="s">
        <v>188</v>
      </c>
      <c r="L1429" s="48"/>
      <c r="M1429" s="223" t="s">
        <v>19</v>
      </c>
      <c r="N1429" s="224" t="s">
        <v>47</v>
      </c>
      <c r="O1429" s="88"/>
      <c r="P1429" s="225">
        <f>O1429*H1429</f>
        <v>0</v>
      </c>
      <c r="Q1429" s="225">
        <v>0</v>
      </c>
      <c r="R1429" s="225">
        <f>Q1429*H1429</f>
        <v>0</v>
      </c>
      <c r="S1429" s="225">
        <v>0</v>
      </c>
      <c r="T1429" s="226">
        <f>S1429*H1429</f>
        <v>0</v>
      </c>
      <c r="U1429" s="42"/>
      <c r="V1429" s="42"/>
      <c r="W1429" s="42"/>
      <c r="X1429" s="42"/>
      <c r="Y1429" s="42"/>
      <c r="Z1429" s="42"/>
      <c r="AA1429" s="42"/>
      <c r="AB1429" s="42"/>
      <c r="AC1429" s="42"/>
      <c r="AD1429" s="42"/>
      <c r="AE1429" s="42"/>
      <c r="AR1429" s="227" t="s">
        <v>299</v>
      </c>
      <c r="AT1429" s="227" t="s">
        <v>184</v>
      </c>
      <c r="AU1429" s="227" t="s">
        <v>86</v>
      </c>
      <c r="AY1429" s="21" t="s">
        <v>182</v>
      </c>
      <c r="BE1429" s="228">
        <f>IF(N1429="základní",J1429,0)</f>
        <v>0</v>
      </c>
      <c r="BF1429" s="228">
        <f>IF(N1429="snížená",J1429,0)</f>
        <v>0</v>
      </c>
      <c r="BG1429" s="228">
        <f>IF(N1429="zákl. přenesená",J1429,0)</f>
        <v>0</v>
      </c>
      <c r="BH1429" s="228">
        <f>IF(N1429="sníž. přenesená",J1429,0)</f>
        <v>0</v>
      </c>
      <c r="BI1429" s="228">
        <f>IF(N1429="nulová",J1429,0)</f>
        <v>0</v>
      </c>
      <c r="BJ1429" s="21" t="s">
        <v>83</v>
      </c>
      <c r="BK1429" s="228">
        <f>ROUND(I1429*H1429,2)</f>
        <v>0</v>
      </c>
      <c r="BL1429" s="21" t="s">
        <v>299</v>
      </c>
      <c r="BM1429" s="227" t="s">
        <v>2248</v>
      </c>
    </row>
    <row r="1430" s="2" customFormat="1">
      <c r="A1430" s="42"/>
      <c r="B1430" s="43"/>
      <c r="C1430" s="44"/>
      <c r="D1430" s="229" t="s">
        <v>191</v>
      </c>
      <c r="E1430" s="44"/>
      <c r="F1430" s="230" t="s">
        <v>2249</v>
      </c>
      <c r="G1430" s="44"/>
      <c r="H1430" s="44"/>
      <c r="I1430" s="231"/>
      <c r="J1430" s="44"/>
      <c r="K1430" s="44"/>
      <c r="L1430" s="48"/>
      <c r="M1430" s="232"/>
      <c r="N1430" s="233"/>
      <c r="O1430" s="88"/>
      <c r="P1430" s="88"/>
      <c r="Q1430" s="88"/>
      <c r="R1430" s="88"/>
      <c r="S1430" s="88"/>
      <c r="T1430" s="89"/>
      <c r="U1430" s="42"/>
      <c r="V1430" s="42"/>
      <c r="W1430" s="42"/>
      <c r="X1430" s="42"/>
      <c r="Y1430" s="42"/>
      <c r="Z1430" s="42"/>
      <c r="AA1430" s="42"/>
      <c r="AB1430" s="42"/>
      <c r="AC1430" s="42"/>
      <c r="AD1430" s="42"/>
      <c r="AE1430" s="42"/>
      <c r="AT1430" s="21" t="s">
        <v>191</v>
      </c>
      <c r="AU1430" s="21" t="s">
        <v>86</v>
      </c>
    </row>
    <row r="1431" s="13" customFormat="1">
      <c r="A1431" s="13"/>
      <c r="B1431" s="234"/>
      <c r="C1431" s="235"/>
      <c r="D1431" s="236" t="s">
        <v>193</v>
      </c>
      <c r="E1431" s="237" t="s">
        <v>19</v>
      </c>
      <c r="F1431" s="238" t="s">
        <v>2250</v>
      </c>
      <c r="G1431" s="235"/>
      <c r="H1431" s="239">
        <v>3</v>
      </c>
      <c r="I1431" s="240"/>
      <c r="J1431" s="235"/>
      <c r="K1431" s="235"/>
      <c r="L1431" s="241"/>
      <c r="M1431" s="242"/>
      <c r="N1431" s="243"/>
      <c r="O1431" s="243"/>
      <c r="P1431" s="243"/>
      <c r="Q1431" s="243"/>
      <c r="R1431" s="243"/>
      <c r="S1431" s="243"/>
      <c r="T1431" s="244"/>
      <c r="U1431" s="13"/>
      <c r="V1431" s="13"/>
      <c r="W1431" s="13"/>
      <c r="X1431" s="13"/>
      <c r="Y1431" s="13"/>
      <c r="Z1431" s="13"/>
      <c r="AA1431" s="13"/>
      <c r="AB1431" s="13"/>
      <c r="AC1431" s="13"/>
      <c r="AD1431" s="13"/>
      <c r="AE1431" s="13"/>
      <c r="AT1431" s="245" t="s">
        <v>193</v>
      </c>
      <c r="AU1431" s="245" t="s">
        <v>86</v>
      </c>
      <c r="AV1431" s="13" t="s">
        <v>86</v>
      </c>
      <c r="AW1431" s="13" t="s">
        <v>37</v>
      </c>
      <c r="AX1431" s="13" t="s">
        <v>83</v>
      </c>
      <c r="AY1431" s="245" t="s">
        <v>182</v>
      </c>
    </row>
    <row r="1432" s="2" customFormat="1" ht="78" customHeight="1">
      <c r="A1432" s="42"/>
      <c r="B1432" s="43"/>
      <c r="C1432" s="267" t="s">
        <v>2251</v>
      </c>
      <c r="D1432" s="267" t="s">
        <v>349</v>
      </c>
      <c r="E1432" s="268" t="s">
        <v>2252</v>
      </c>
      <c r="F1432" s="269" t="s">
        <v>2253</v>
      </c>
      <c r="G1432" s="270" t="s">
        <v>598</v>
      </c>
      <c r="H1432" s="271">
        <v>1</v>
      </c>
      <c r="I1432" s="272"/>
      <c r="J1432" s="273">
        <f>ROUND(I1432*H1432,2)</f>
        <v>0</v>
      </c>
      <c r="K1432" s="269" t="s">
        <v>19</v>
      </c>
      <c r="L1432" s="274"/>
      <c r="M1432" s="275" t="s">
        <v>19</v>
      </c>
      <c r="N1432" s="276" t="s">
        <v>47</v>
      </c>
      <c r="O1432" s="88"/>
      <c r="P1432" s="225">
        <f>O1432*H1432</f>
        <v>0</v>
      </c>
      <c r="Q1432" s="225">
        <v>0.021999999999999999</v>
      </c>
      <c r="R1432" s="225">
        <f>Q1432*H1432</f>
        <v>0.021999999999999999</v>
      </c>
      <c r="S1432" s="225">
        <v>0</v>
      </c>
      <c r="T1432" s="226">
        <f>S1432*H1432</f>
        <v>0</v>
      </c>
      <c r="U1432" s="42"/>
      <c r="V1432" s="42"/>
      <c r="W1432" s="42"/>
      <c r="X1432" s="42"/>
      <c r="Y1432" s="42"/>
      <c r="Z1432" s="42"/>
      <c r="AA1432" s="42"/>
      <c r="AB1432" s="42"/>
      <c r="AC1432" s="42"/>
      <c r="AD1432" s="42"/>
      <c r="AE1432" s="42"/>
      <c r="AR1432" s="227" t="s">
        <v>398</v>
      </c>
      <c r="AT1432" s="227" t="s">
        <v>349</v>
      </c>
      <c r="AU1432" s="227" t="s">
        <v>86</v>
      </c>
      <c r="AY1432" s="21" t="s">
        <v>182</v>
      </c>
      <c r="BE1432" s="228">
        <f>IF(N1432="základní",J1432,0)</f>
        <v>0</v>
      </c>
      <c r="BF1432" s="228">
        <f>IF(N1432="snížená",J1432,0)</f>
        <v>0</v>
      </c>
      <c r="BG1432" s="228">
        <f>IF(N1432="zákl. přenesená",J1432,0)</f>
        <v>0</v>
      </c>
      <c r="BH1432" s="228">
        <f>IF(N1432="sníž. přenesená",J1432,0)</f>
        <v>0</v>
      </c>
      <c r="BI1432" s="228">
        <f>IF(N1432="nulová",J1432,0)</f>
        <v>0</v>
      </c>
      <c r="BJ1432" s="21" t="s">
        <v>83</v>
      </c>
      <c r="BK1432" s="228">
        <f>ROUND(I1432*H1432,2)</f>
        <v>0</v>
      </c>
      <c r="BL1432" s="21" t="s">
        <v>299</v>
      </c>
      <c r="BM1432" s="227" t="s">
        <v>2254</v>
      </c>
    </row>
    <row r="1433" s="2" customFormat="1" ht="78" customHeight="1">
      <c r="A1433" s="42"/>
      <c r="B1433" s="43"/>
      <c r="C1433" s="267" t="s">
        <v>2255</v>
      </c>
      <c r="D1433" s="267" t="s">
        <v>349</v>
      </c>
      <c r="E1433" s="268" t="s">
        <v>2256</v>
      </c>
      <c r="F1433" s="269" t="s">
        <v>2257</v>
      </c>
      <c r="G1433" s="270" t="s">
        <v>598</v>
      </c>
      <c r="H1433" s="271">
        <v>1</v>
      </c>
      <c r="I1433" s="272"/>
      <c r="J1433" s="273">
        <f>ROUND(I1433*H1433,2)</f>
        <v>0</v>
      </c>
      <c r="K1433" s="269" t="s">
        <v>19</v>
      </c>
      <c r="L1433" s="274"/>
      <c r="M1433" s="275" t="s">
        <v>19</v>
      </c>
      <c r="N1433" s="276" t="s">
        <v>47</v>
      </c>
      <c r="O1433" s="88"/>
      <c r="P1433" s="225">
        <f>O1433*H1433</f>
        <v>0</v>
      </c>
      <c r="Q1433" s="225">
        <v>0.029999999999999999</v>
      </c>
      <c r="R1433" s="225">
        <f>Q1433*H1433</f>
        <v>0.029999999999999999</v>
      </c>
      <c r="S1433" s="225">
        <v>0</v>
      </c>
      <c r="T1433" s="226">
        <f>S1433*H1433</f>
        <v>0</v>
      </c>
      <c r="U1433" s="42"/>
      <c r="V1433" s="42"/>
      <c r="W1433" s="42"/>
      <c r="X1433" s="42"/>
      <c r="Y1433" s="42"/>
      <c r="Z1433" s="42"/>
      <c r="AA1433" s="42"/>
      <c r="AB1433" s="42"/>
      <c r="AC1433" s="42"/>
      <c r="AD1433" s="42"/>
      <c r="AE1433" s="42"/>
      <c r="AR1433" s="227" t="s">
        <v>398</v>
      </c>
      <c r="AT1433" s="227" t="s">
        <v>349</v>
      </c>
      <c r="AU1433" s="227" t="s">
        <v>86</v>
      </c>
      <c r="AY1433" s="21" t="s">
        <v>182</v>
      </c>
      <c r="BE1433" s="228">
        <f>IF(N1433="základní",J1433,0)</f>
        <v>0</v>
      </c>
      <c r="BF1433" s="228">
        <f>IF(N1433="snížená",J1433,0)</f>
        <v>0</v>
      </c>
      <c r="BG1433" s="228">
        <f>IF(N1433="zákl. přenesená",J1433,0)</f>
        <v>0</v>
      </c>
      <c r="BH1433" s="228">
        <f>IF(N1433="sníž. přenesená",J1433,0)</f>
        <v>0</v>
      </c>
      <c r="BI1433" s="228">
        <f>IF(N1433="nulová",J1433,0)</f>
        <v>0</v>
      </c>
      <c r="BJ1433" s="21" t="s">
        <v>83</v>
      </c>
      <c r="BK1433" s="228">
        <f>ROUND(I1433*H1433,2)</f>
        <v>0</v>
      </c>
      <c r="BL1433" s="21" t="s">
        <v>299</v>
      </c>
      <c r="BM1433" s="227" t="s">
        <v>2258</v>
      </c>
    </row>
    <row r="1434" s="2" customFormat="1" ht="78" customHeight="1">
      <c r="A1434" s="42"/>
      <c r="B1434" s="43"/>
      <c r="C1434" s="267" t="s">
        <v>2259</v>
      </c>
      <c r="D1434" s="267" t="s">
        <v>349</v>
      </c>
      <c r="E1434" s="268" t="s">
        <v>2260</v>
      </c>
      <c r="F1434" s="269" t="s">
        <v>2261</v>
      </c>
      <c r="G1434" s="270" t="s">
        <v>598</v>
      </c>
      <c r="H1434" s="271">
        <v>1</v>
      </c>
      <c r="I1434" s="272"/>
      <c r="J1434" s="273">
        <f>ROUND(I1434*H1434,2)</f>
        <v>0</v>
      </c>
      <c r="K1434" s="269" t="s">
        <v>19</v>
      </c>
      <c r="L1434" s="274"/>
      <c r="M1434" s="275" t="s">
        <v>19</v>
      </c>
      <c r="N1434" s="276" t="s">
        <v>47</v>
      </c>
      <c r="O1434" s="88"/>
      <c r="P1434" s="225">
        <f>O1434*H1434</f>
        <v>0</v>
      </c>
      <c r="Q1434" s="225">
        <v>0.029999999999999999</v>
      </c>
      <c r="R1434" s="225">
        <f>Q1434*H1434</f>
        <v>0.029999999999999999</v>
      </c>
      <c r="S1434" s="225">
        <v>0</v>
      </c>
      <c r="T1434" s="226">
        <f>S1434*H1434</f>
        <v>0</v>
      </c>
      <c r="U1434" s="42"/>
      <c r="V1434" s="42"/>
      <c r="W1434" s="42"/>
      <c r="X1434" s="42"/>
      <c r="Y1434" s="42"/>
      <c r="Z1434" s="42"/>
      <c r="AA1434" s="42"/>
      <c r="AB1434" s="42"/>
      <c r="AC1434" s="42"/>
      <c r="AD1434" s="42"/>
      <c r="AE1434" s="42"/>
      <c r="AR1434" s="227" t="s">
        <v>398</v>
      </c>
      <c r="AT1434" s="227" t="s">
        <v>349</v>
      </c>
      <c r="AU1434" s="227" t="s">
        <v>86</v>
      </c>
      <c r="AY1434" s="21" t="s">
        <v>182</v>
      </c>
      <c r="BE1434" s="228">
        <f>IF(N1434="základní",J1434,0)</f>
        <v>0</v>
      </c>
      <c r="BF1434" s="228">
        <f>IF(N1434="snížená",J1434,0)</f>
        <v>0</v>
      </c>
      <c r="BG1434" s="228">
        <f>IF(N1434="zákl. přenesená",J1434,0)</f>
        <v>0</v>
      </c>
      <c r="BH1434" s="228">
        <f>IF(N1434="sníž. přenesená",J1434,0)</f>
        <v>0</v>
      </c>
      <c r="BI1434" s="228">
        <f>IF(N1434="nulová",J1434,0)</f>
        <v>0</v>
      </c>
      <c r="BJ1434" s="21" t="s">
        <v>83</v>
      </c>
      <c r="BK1434" s="228">
        <f>ROUND(I1434*H1434,2)</f>
        <v>0</v>
      </c>
      <c r="BL1434" s="21" t="s">
        <v>299</v>
      </c>
      <c r="BM1434" s="227" t="s">
        <v>2262</v>
      </c>
    </row>
    <row r="1435" s="2" customFormat="1" ht="21.75" customHeight="1">
      <c r="A1435" s="42"/>
      <c r="B1435" s="43"/>
      <c r="C1435" s="216" t="s">
        <v>2263</v>
      </c>
      <c r="D1435" s="216" t="s">
        <v>184</v>
      </c>
      <c r="E1435" s="217" t="s">
        <v>2264</v>
      </c>
      <c r="F1435" s="218" t="s">
        <v>2265</v>
      </c>
      <c r="G1435" s="219" t="s">
        <v>560</v>
      </c>
      <c r="H1435" s="220">
        <v>19.100000000000001</v>
      </c>
      <c r="I1435" s="221"/>
      <c r="J1435" s="222">
        <f>ROUND(I1435*H1435,2)</f>
        <v>0</v>
      </c>
      <c r="K1435" s="218" t="s">
        <v>188</v>
      </c>
      <c r="L1435" s="48"/>
      <c r="M1435" s="223" t="s">
        <v>19</v>
      </c>
      <c r="N1435" s="224" t="s">
        <v>47</v>
      </c>
      <c r="O1435" s="88"/>
      <c r="P1435" s="225">
        <f>O1435*H1435</f>
        <v>0</v>
      </c>
      <c r="Q1435" s="225">
        <v>0</v>
      </c>
      <c r="R1435" s="225">
        <f>Q1435*H1435</f>
        <v>0</v>
      </c>
      <c r="S1435" s="225">
        <v>0</v>
      </c>
      <c r="T1435" s="226">
        <f>S1435*H1435</f>
        <v>0</v>
      </c>
      <c r="U1435" s="42"/>
      <c r="V1435" s="42"/>
      <c r="W1435" s="42"/>
      <c r="X1435" s="42"/>
      <c r="Y1435" s="42"/>
      <c r="Z1435" s="42"/>
      <c r="AA1435" s="42"/>
      <c r="AB1435" s="42"/>
      <c r="AC1435" s="42"/>
      <c r="AD1435" s="42"/>
      <c r="AE1435" s="42"/>
      <c r="AR1435" s="227" t="s">
        <v>299</v>
      </c>
      <c r="AT1435" s="227" t="s">
        <v>184</v>
      </c>
      <c r="AU1435" s="227" t="s">
        <v>86</v>
      </c>
      <c r="AY1435" s="21" t="s">
        <v>182</v>
      </c>
      <c r="BE1435" s="228">
        <f>IF(N1435="základní",J1435,0)</f>
        <v>0</v>
      </c>
      <c r="BF1435" s="228">
        <f>IF(N1435="snížená",J1435,0)</f>
        <v>0</v>
      </c>
      <c r="BG1435" s="228">
        <f>IF(N1435="zákl. přenesená",J1435,0)</f>
        <v>0</v>
      </c>
      <c r="BH1435" s="228">
        <f>IF(N1435="sníž. přenesená",J1435,0)</f>
        <v>0</v>
      </c>
      <c r="BI1435" s="228">
        <f>IF(N1435="nulová",J1435,0)</f>
        <v>0</v>
      </c>
      <c r="BJ1435" s="21" t="s">
        <v>83</v>
      </c>
      <c r="BK1435" s="228">
        <f>ROUND(I1435*H1435,2)</f>
        <v>0</v>
      </c>
      <c r="BL1435" s="21" t="s">
        <v>299</v>
      </c>
      <c r="BM1435" s="227" t="s">
        <v>2266</v>
      </c>
    </row>
    <row r="1436" s="2" customFormat="1">
      <c r="A1436" s="42"/>
      <c r="B1436" s="43"/>
      <c r="C1436" s="44"/>
      <c r="D1436" s="229" t="s">
        <v>191</v>
      </c>
      <c r="E1436" s="44"/>
      <c r="F1436" s="230" t="s">
        <v>2267</v>
      </c>
      <c r="G1436" s="44"/>
      <c r="H1436" s="44"/>
      <c r="I1436" s="231"/>
      <c r="J1436" s="44"/>
      <c r="K1436" s="44"/>
      <c r="L1436" s="48"/>
      <c r="M1436" s="232"/>
      <c r="N1436" s="233"/>
      <c r="O1436" s="88"/>
      <c r="P1436" s="88"/>
      <c r="Q1436" s="88"/>
      <c r="R1436" s="88"/>
      <c r="S1436" s="88"/>
      <c r="T1436" s="89"/>
      <c r="U1436" s="42"/>
      <c r="V1436" s="42"/>
      <c r="W1436" s="42"/>
      <c r="X1436" s="42"/>
      <c r="Y1436" s="42"/>
      <c r="Z1436" s="42"/>
      <c r="AA1436" s="42"/>
      <c r="AB1436" s="42"/>
      <c r="AC1436" s="42"/>
      <c r="AD1436" s="42"/>
      <c r="AE1436" s="42"/>
      <c r="AT1436" s="21" t="s">
        <v>191</v>
      </c>
      <c r="AU1436" s="21" t="s">
        <v>86</v>
      </c>
    </row>
    <row r="1437" s="13" customFormat="1">
      <c r="A1437" s="13"/>
      <c r="B1437" s="234"/>
      <c r="C1437" s="235"/>
      <c r="D1437" s="236" t="s">
        <v>193</v>
      </c>
      <c r="E1437" s="237" t="s">
        <v>19</v>
      </c>
      <c r="F1437" s="238" t="s">
        <v>2268</v>
      </c>
      <c r="G1437" s="235"/>
      <c r="H1437" s="239">
        <v>19.100000000000001</v>
      </c>
      <c r="I1437" s="240"/>
      <c r="J1437" s="235"/>
      <c r="K1437" s="235"/>
      <c r="L1437" s="241"/>
      <c r="M1437" s="242"/>
      <c r="N1437" s="243"/>
      <c r="O1437" s="243"/>
      <c r="P1437" s="243"/>
      <c r="Q1437" s="243"/>
      <c r="R1437" s="243"/>
      <c r="S1437" s="243"/>
      <c r="T1437" s="244"/>
      <c r="U1437" s="13"/>
      <c r="V1437" s="13"/>
      <c r="W1437" s="13"/>
      <c r="X1437" s="13"/>
      <c r="Y1437" s="13"/>
      <c r="Z1437" s="13"/>
      <c r="AA1437" s="13"/>
      <c r="AB1437" s="13"/>
      <c r="AC1437" s="13"/>
      <c r="AD1437" s="13"/>
      <c r="AE1437" s="13"/>
      <c r="AT1437" s="245" t="s">
        <v>193</v>
      </c>
      <c r="AU1437" s="245" t="s">
        <v>86</v>
      </c>
      <c r="AV1437" s="13" t="s">
        <v>86</v>
      </c>
      <c r="AW1437" s="13" t="s">
        <v>37</v>
      </c>
      <c r="AX1437" s="13" t="s">
        <v>83</v>
      </c>
      <c r="AY1437" s="245" t="s">
        <v>182</v>
      </c>
    </row>
    <row r="1438" s="2" customFormat="1" ht="21.75" customHeight="1">
      <c r="A1438" s="42"/>
      <c r="B1438" s="43"/>
      <c r="C1438" s="216" t="s">
        <v>2269</v>
      </c>
      <c r="D1438" s="216" t="s">
        <v>184</v>
      </c>
      <c r="E1438" s="217" t="s">
        <v>2270</v>
      </c>
      <c r="F1438" s="218" t="s">
        <v>2271</v>
      </c>
      <c r="G1438" s="219" t="s">
        <v>560</v>
      </c>
      <c r="H1438" s="220">
        <v>20.824999999999999</v>
      </c>
      <c r="I1438" s="221"/>
      <c r="J1438" s="222">
        <f>ROUND(I1438*H1438,2)</f>
        <v>0</v>
      </c>
      <c r="K1438" s="218" t="s">
        <v>188</v>
      </c>
      <c r="L1438" s="48"/>
      <c r="M1438" s="223" t="s">
        <v>19</v>
      </c>
      <c r="N1438" s="224" t="s">
        <v>47</v>
      </c>
      <c r="O1438" s="88"/>
      <c r="P1438" s="225">
        <f>O1438*H1438</f>
        <v>0</v>
      </c>
      <c r="Q1438" s="225">
        <v>0</v>
      </c>
      <c r="R1438" s="225">
        <f>Q1438*H1438</f>
        <v>0</v>
      </c>
      <c r="S1438" s="225">
        <v>0</v>
      </c>
      <c r="T1438" s="226">
        <f>S1438*H1438</f>
        <v>0</v>
      </c>
      <c r="U1438" s="42"/>
      <c r="V1438" s="42"/>
      <c r="W1438" s="42"/>
      <c r="X1438" s="42"/>
      <c r="Y1438" s="42"/>
      <c r="Z1438" s="42"/>
      <c r="AA1438" s="42"/>
      <c r="AB1438" s="42"/>
      <c r="AC1438" s="42"/>
      <c r="AD1438" s="42"/>
      <c r="AE1438" s="42"/>
      <c r="AR1438" s="227" t="s">
        <v>299</v>
      </c>
      <c r="AT1438" s="227" t="s">
        <v>184</v>
      </c>
      <c r="AU1438" s="227" t="s">
        <v>86</v>
      </c>
      <c r="AY1438" s="21" t="s">
        <v>182</v>
      </c>
      <c r="BE1438" s="228">
        <f>IF(N1438="základní",J1438,0)</f>
        <v>0</v>
      </c>
      <c r="BF1438" s="228">
        <f>IF(N1438="snížená",J1438,0)</f>
        <v>0</v>
      </c>
      <c r="BG1438" s="228">
        <f>IF(N1438="zákl. přenesená",J1438,0)</f>
        <v>0</v>
      </c>
      <c r="BH1438" s="228">
        <f>IF(N1438="sníž. přenesená",J1438,0)</f>
        <v>0</v>
      </c>
      <c r="BI1438" s="228">
        <f>IF(N1438="nulová",J1438,0)</f>
        <v>0</v>
      </c>
      <c r="BJ1438" s="21" t="s">
        <v>83</v>
      </c>
      <c r="BK1438" s="228">
        <f>ROUND(I1438*H1438,2)</f>
        <v>0</v>
      </c>
      <c r="BL1438" s="21" t="s">
        <v>299</v>
      </c>
      <c r="BM1438" s="227" t="s">
        <v>2272</v>
      </c>
    </row>
    <row r="1439" s="2" customFormat="1">
      <c r="A1439" s="42"/>
      <c r="B1439" s="43"/>
      <c r="C1439" s="44"/>
      <c r="D1439" s="229" t="s">
        <v>191</v>
      </c>
      <c r="E1439" s="44"/>
      <c r="F1439" s="230" t="s">
        <v>2273</v>
      </c>
      <c r="G1439" s="44"/>
      <c r="H1439" s="44"/>
      <c r="I1439" s="231"/>
      <c r="J1439" s="44"/>
      <c r="K1439" s="44"/>
      <c r="L1439" s="48"/>
      <c r="M1439" s="232"/>
      <c r="N1439" s="233"/>
      <c r="O1439" s="88"/>
      <c r="P1439" s="88"/>
      <c r="Q1439" s="88"/>
      <c r="R1439" s="88"/>
      <c r="S1439" s="88"/>
      <c r="T1439" s="89"/>
      <c r="U1439" s="42"/>
      <c r="V1439" s="42"/>
      <c r="W1439" s="42"/>
      <c r="X1439" s="42"/>
      <c r="Y1439" s="42"/>
      <c r="Z1439" s="42"/>
      <c r="AA1439" s="42"/>
      <c r="AB1439" s="42"/>
      <c r="AC1439" s="42"/>
      <c r="AD1439" s="42"/>
      <c r="AE1439" s="42"/>
      <c r="AT1439" s="21" t="s">
        <v>191</v>
      </c>
      <c r="AU1439" s="21" t="s">
        <v>86</v>
      </c>
    </row>
    <row r="1440" s="13" customFormat="1">
      <c r="A1440" s="13"/>
      <c r="B1440" s="234"/>
      <c r="C1440" s="235"/>
      <c r="D1440" s="236" t="s">
        <v>193</v>
      </c>
      <c r="E1440" s="237" t="s">
        <v>19</v>
      </c>
      <c r="F1440" s="238" t="s">
        <v>2274</v>
      </c>
      <c r="G1440" s="235"/>
      <c r="H1440" s="239">
        <v>20.824999999999999</v>
      </c>
      <c r="I1440" s="240"/>
      <c r="J1440" s="235"/>
      <c r="K1440" s="235"/>
      <c r="L1440" s="241"/>
      <c r="M1440" s="242"/>
      <c r="N1440" s="243"/>
      <c r="O1440" s="243"/>
      <c r="P1440" s="243"/>
      <c r="Q1440" s="243"/>
      <c r="R1440" s="243"/>
      <c r="S1440" s="243"/>
      <c r="T1440" s="244"/>
      <c r="U1440" s="13"/>
      <c r="V1440" s="13"/>
      <c r="W1440" s="13"/>
      <c r="X1440" s="13"/>
      <c r="Y1440" s="13"/>
      <c r="Z1440" s="13"/>
      <c r="AA1440" s="13"/>
      <c r="AB1440" s="13"/>
      <c r="AC1440" s="13"/>
      <c r="AD1440" s="13"/>
      <c r="AE1440" s="13"/>
      <c r="AT1440" s="245" t="s">
        <v>193</v>
      </c>
      <c r="AU1440" s="245" t="s">
        <v>86</v>
      </c>
      <c r="AV1440" s="13" t="s">
        <v>86</v>
      </c>
      <c r="AW1440" s="13" t="s">
        <v>37</v>
      </c>
      <c r="AX1440" s="13" t="s">
        <v>83</v>
      </c>
      <c r="AY1440" s="245" t="s">
        <v>182</v>
      </c>
    </row>
    <row r="1441" s="2" customFormat="1" ht="114.9" customHeight="1">
      <c r="A1441" s="42"/>
      <c r="B1441" s="43"/>
      <c r="C1441" s="267" t="s">
        <v>2275</v>
      </c>
      <c r="D1441" s="267" t="s">
        <v>349</v>
      </c>
      <c r="E1441" s="268" t="s">
        <v>2276</v>
      </c>
      <c r="F1441" s="269" t="s">
        <v>2277</v>
      </c>
      <c r="G1441" s="270" t="s">
        <v>598</v>
      </c>
      <c r="H1441" s="271">
        <v>1</v>
      </c>
      <c r="I1441" s="272"/>
      <c r="J1441" s="273">
        <f>ROUND(I1441*H1441,2)</f>
        <v>0</v>
      </c>
      <c r="K1441" s="269" t="s">
        <v>19</v>
      </c>
      <c r="L1441" s="274"/>
      <c r="M1441" s="275" t="s">
        <v>19</v>
      </c>
      <c r="N1441" s="276" t="s">
        <v>47</v>
      </c>
      <c r="O1441" s="88"/>
      <c r="P1441" s="225">
        <f>O1441*H1441</f>
        <v>0</v>
      </c>
      <c r="Q1441" s="225">
        <v>0.036200000000000003</v>
      </c>
      <c r="R1441" s="225">
        <f>Q1441*H1441</f>
        <v>0.036200000000000003</v>
      </c>
      <c r="S1441" s="225">
        <v>0</v>
      </c>
      <c r="T1441" s="226">
        <f>S1441*H1441</f>
        <v>0</v>
      </c>
      <c r="U1441" s="42"/>
      <c r="V1441" s="42"/>
      <c r="W1441" s="42"/>
      <c r="X1441" s="42"/>
      <c r="Y1441" s="42"/>
      <c r="Z1441" s="42"/>
      <c r="AA1441" s="42"/>
      <c r="AB1441" s="42"/>
      <c r="AC1441" s="42"/>
      <c r="AD1441" s="42"/>
      <c r="AE1441" s="42"/>
      <c r="AR1441" s="227" t="s">
        <v>398</v>
      </c>
      <c r="AT1441" s="227" t="s">
        <v>349</v>
      </c>
      <c r="AU1441" s="227" t="s">
        <v>86</v>
      </c>
      <c r="AY1441" s="21" t="s">
        <v>182</v>
      </c>
      <c r="BE1441" s="228">
        <f>IF(N1441="základní",J1441,0)</f>
        <v>0</v>
      </c>
      <c r="BF1441" s="228">
        <f>IF(N1441="snížená",J1441,0)</f>
        <v>0</v>
      </c>
      <c r="BG1441" s="228">
        <f>IF(N1441="zákl. přenesená",J1441,0)</f>
        <v>0</v>
      </c>
      <c r="BH1441" s="228">
        <f>IF(N1441="sníž. přenesená",J1441,0)</f>
        <v>0</v>
      </c>
      <c r="BI1441" s="228">
        <f>IF(N1441="nulová",J1441,0)</f>
        <v>0</v>
      </c>
      <c r="BJ1441" s="21" t="s">
        <v>83</v>
      </c>
      <c r="BK1441" s="228">
        <f>ROUND(I1441*H1441,2)</f>
        <v>0</v>
      </c>
      <c r="BL1441" s="21" t="s">
        <v>299</v>
      </c>
      <c r="BM1441" s="227" t="s">
        <v>2278</v>
      </c>
    </row>
    <row r="1442" s="2" customFormat="1" ht="114.9" customHeight="1">
      <c r="A1442" s="42"/>
      <c r="B1442" s="43"/>
      <c r="C1442" s="267" t="s">
        <v>2279</v>
      </c>
      <c r="D1442" s="267" t="s">
        <v>349</v>
      </c>
      <c r="E1442" s="268" t="s">
        <v>2280</v>
      </c>
      <c r="F1442" s="269" t="s">
        <v>2281</v>
      </c>
      <c r="G1442" s="270" t="s">
        <v>598</v>
      </c>
      <c r="H1442" s="271">
        <v>1</v>
      </c>
      <c r="I1442" s="272"/>
      <c r="J1442" s="273">
        <f>ROUND(I1442*H1442,2)</f>
        <v>0</v>
      </c>
      <c r="K1442" s="269" t="s">
        <v>19</v>
      </c>
      <c r="L1442" s="274"/>
      <c r="M1442" s="275" t="s">
        <v>19</v>
      </c>
      <c r="N1442" s="276" t="s">
        <v>47</v>
      </c>
      <c r="O1442" s="88"/>
      <c r="P1442" s="225">
        <f>O1442*H1442</f>
        <v>0</v>
      </c>
      <c r="Q1442" s="225">
        <v>0.036200000000000003</v>
      </c>
      <c r="R1442" s="225">
        <f>Q1442*H1442</f>
        <v>0.036200000000000003</v>
      </c>
      <c r="S1442" s="225">
        <v>0</v>
      </c>
      <c r="T1442" s="226">
        <f>S1442*H1442</f>
        <v>0</v>
      </c>
      <c r="U1442" s="42"/>
      <c r="V1442" s="42"/>
      <c r="W1442" s="42"/>
      <c r="X1442" s="42"/>
      <c r="Y1442" s="42"/>
      <c r="Z1442" s="42"/>
      <c r="AA1442" s="42"/>
      <c r="AB1442" s="42"/>
      <c r="AC1442" s="42"/>
      <c r="AD1442" s="42"/>
      <c r="AE1442" s="42"/>
      <c r="AR1442" s="227" t="s">
        <v>398</v>
      </c>
      <c r="AT1442" s="227" t="s">
        <v>349</v>
      </c>
      <c r="AU1442" s="227" t="s">
        <v>86</v>
      </c>
      <c r="AY1442" s="21" t="s">
        <v>182</v>
      </c>
      <c r="BE1442" s="228">
        <f>IF(N1442="základní",J1442,0)</f>
        <v>0</v>
      </c>
      <c r="BF1442" s="228">
        <f>IF(N1442="snížená",J1442,0)</f>
        <v>0</v>
      </c>
      <c r="BG1442" s="228">
        <f>IF(N1442="zákl. přenesená",J1442,0)</f>
        <v>0</v>
      </c>
      <c r="BH1442" s="228">
        <f>IF(N1442="sníž. přenesená",J1442,0)</f>
        <v>0</v>
      </c>
      <c r="BI1442" s="228">
        <f>IF(N1442="nulová",J1442,0)</f>
        <v>0</v>
      </c>
      <c r="BJ1442" s="21" t="s">
        <v>83</v>
      </c>
      <c r="BK1442" s="228">
        <f>ROUND(I1442*H1442,2)</f>
        <v>0</v>
      </c>
      <c r="BL1442" s="21" t="s">
        <v>299</v>
      </c>
      <c r="BM1442" s="227" t="s">
        <v>2282</v>
      </c>
    </row>
    <row r="1443" s="2" customFormat="1" ht="114.9" customHeight="1">
      <c r="A1443" s="42"/>
      <c r="B1443" s="43"/>
      <c r="C1443" s="267" t="s">
        <v>2283</v>
      </c>
      <c r="D1443" s="267" t="s">
        <v>349</v>
      </c>
      <c r="E1443" s="268" t="s">
        <v>2284</v>
      </c>
      <c r="F1443" s="269" t="s">
        <v>2285</v>
      </c>
      <c r="G1443" s="270" t="s">
        <v>598</v>
      </c>
      <c r="H1443" s="271">
        <v>1</v>
      </c>
      <c r="I1443" s="272"/>
      <c r="J1443" s="273">
        <f>ROUND(I1443*H1443,2)</f>
        <v>0</v>
      </c>
      <c r="K1443" s="269" t="s">
        <v>19</v>
      </c>
      <c r="L1443" s="274"/>
      <c r="M1443" s="275" t="s">
        <v>19</v>
      </c>
      <c r="N1443" s="276" t="s">
        <v>47</v>
      </c>
      <c r="O1443" s="88"/>
      <c r="P1443" s="225">
        <f>O1443*H1443</f>
        <v>0</v>
      </c>
      <c r="Q1443" s="225">
        <v>0.14449000000000001</v>
      </c>
      <c r="R1443" s="225">
        <f>Q1443*H1443</f>
        <v>0.14449000000000001</v>
      </c>
      <c r="S1443" s="225">
        <v>0</v>
      </c>
      <c r="T1443" s="226">
        <f>S1443*H1443</f>
        <v>0</v>
      </c>
      <c r="U1443" s="42"/>
      <c r="V1443" s="42"/>
      <c r="W1443" s="42"/>
      <c r="X1443" s="42"/>
      <c r="Y1443" s="42"/>
      <c r="Z1443" s="42"/>
      <c r="AA1443" s="42"/>
      <c r="AB1443" s="42"/>
      <c r="AC1443" s="42"/>
      <c r="AD1443" s="42"/>
      <c r="AE1443" s="42"/>
      <c r="AR1443" s="227" t="s">
        <v>398</v>
      </c>
      <c r="AT1443" s="227" t="s">
        <v>349</v>
      </c>
      <c r="AU1443" s="227" t="s">
        <v>86</v>
      </c>
      <c r="AY1443" s="21" t="s">
        <v>182</v>
      </c>
      <c r="BE1443" s="228">
        <f>IF(N1443="základní",J1443,0)</f>
        <v>0</v>
      </c>
      <c r="BF1443" s="228">
        <f>IF(N1443="snížená",J1443,0)</f>
        <v>0</v>
      </c>
      <c r="BG1443" s="228">
        <f>IF(N1443="zákl. přenesená",J1443,0)</f>
        <v>0</v>
      </c>
      <c r="BH1443" s="228">
        <f>IF(N1443="sníž. přenesená",J1443,0)</f>
        <v>0</v>
      </c>
      <c r="BI1443" s="228">
        <f>IF(N1443="nulová",J1443,0)</f>
        <v>0</v>
      </c>
      <c r="BJ1443" s="21" t="s">
        <v>83</v>
      </c>
      <c r="BK1443" s="228">
        <f>ROUND(I1443*H1443,2)</f>
        <v>0</v>
      </c>
      <c r="BL1443" s="21" t="s">
        <v>299</v>
      </c>
      <c r="BM1443" s="227" t="s">
        <v>2286</v>
      </c>
    </row>
    <row r="1444" s="2" customFormat="1" ht="16.5" customHeight="1">
      <c r="A1444" s="42"/>
      <c r="B1444" s="43"/>
      <c r="C1444" s="216" t="s">
        <v>2287</v>
      </c>
      <c r="D1444" s="216" t="s">
        <v>184</v>
      </c>
      <c r="E1444" s="217" t="s">
        <v>2288</v>
      </c>
      <c r="F1444" s="218" t="s">
        <v>2289</v>
      </c>
      <c r="G1444" s="219" t="s">
        <v>352</v>
      </c>
      <c r="H1444" s="220">
        <v>10</v>
      </c>
      <c r="I1444" s="221"/>
      <c r="J1444" s="222">
        <f>ROUND(I1444*H1444,2)</f>
        <v>0</v>
      </c>
      <c r="K1444" s="218" t="s">
        <v>188</v>
      </c>
      <c r="L1444" s="48"/>
      <c r="M1444" s="223" t="s">
        <v>19</v>
      </c>
      <c r="N1444" s="224" t="s">
        <v>47</v>
      </c>
      <c r="O1444" s="88"/>
      <c r="P1444" s="225">
        <f>O1444*H1444</f>
        <v>0</v>
      </c>
      <c r="Q1444" s="225">
        <v>6.9999999999999994E-05</v>
      </c>
      <c r="R1444" s="225">
        <f>Q1444*H1444</f>
        <v>0.00069999999999999988</v>
      </c>
      <c r="S1444" s="225">
        <v>0</v>
      </c>
      <c r="T1444" s="226">
        <f>S1444*H1444</f>
        <v>0</v>
      </c>
      <c r="U1444" s="42"/>
      <c r="V1444" s="42"/>
      <c r="W1444" s="42"/>
      <c r="X1444" s="42"/>
      <c r="Y1444" s="42"/>
      <c r="Z1444" s="42"/>
      <c r="AA1444" s="42"/>
      <c r="AB1444" s="42"/>
      <c r="AC1444" s="42"/>
      <c r="AD1444" s="42"/>
      <c r="AE1444" s="42"/>
      <c r="AR1444" s="227" t="s">
        <v>299</v>
      </c>
      <c r="AT1444" s="227" t="s">
        <v>184</v>
      </c>
      <c r="AU1444" s="227" t="s">
        <v>86</v>
      </c>
      <c r="AY1444" s="21" t="s">
        <v>182</v>
      </c>
      <c r="BE1444" s="228">
        <f>IF(N1444="základní",J1444,0)</f>
        <v>0</v>
      </c>
      <c r="BF1444" s="228">
        <f>IF(N1444="snížená",J1444,0)</f>
        <v>0</v>
      </c>
      <c r="BG1444" s="228">
        <f>IF(N1444="zákl. přenesená",J1444,0)</f>
        <v>0</v>
      </c>
      <c r="BH1444" s="228">
        <f>IF(N1444="sníž. přenesená",J1444,0)</f>
        <v>0</v>
      </c>
      <c r="BI1444" s="228">
        <f>IF(N1444="nulová",J1444,0)</f>
        <v>0</v>
      </c>
      <c r="BJ1444" s="21" t="s">
        <v>83</v>
      </c>
      <c r="BK1444" s="228">
        <f>ROUND(I1444*H1444,2)</f>
        <v>0</v>
      </c>
      <c r="BL1444" s="21" t="s">
        <v>299</v>
      </c>
      <c r="BM1444" s="227" t="s">
        <v>2290</v>
      </c>
    </row>
    <row r="1445" s="2" customFormat="1">
      <c r="A1445" s="42"/>
      <c r="B1445" s="43"/>
      <c r="C1445" s="44"/>
      <c r="D1445" s="229" t="s">
        <v>191</v>
      </c>
      <c r="E1445" s="44"/>
      <c r="F1445" s="230" t="s">
        <v>2291</v>
      </c>
      <c r="G1445" s="44"/>
      <c r="H1445" s="44"/>
      <c r="I1445" s="231"/>
      <c r="J1445" s="44"/>
      <c r="K1445" s="44"/>
      <c r="L1445" s="48"/>
      <c r="M1445" s="232"/>
      <c r="N1445" s="233"/>
      <c r="O1445" s="88"/>
      <c r="P1445" s="88"/>
      <c r="Q1445" s="88"/>
      <c r="R1445" s="88"/>
      <c r="S1445" s="88"/>
      <c r="T1445" s="89"/>
      <c r="U1445" s="42"/>
      <c r="V1445" s="42"/>
      <c r="W1445" s="42"/>
      <c r="X1445" s="42"/>
      <c r="Y1445" s="42"/>
      <c r="Z1445" s="42"/>
      <c r="AA1445" s="42"/>
      <c r="AB1445" s="42"/>
      <c r="AC1445" s="42"/>
      <c r="AD1445" s="42"/>
      <c r="AE1445" s="42"/>
      <c r="AT1445" s="21" t="s">
        <v>191</v>
      </c>
      <c r="AU1445" s="21" t="s">
        <v>86</v>
      </c>
    </row>
    <row r="1446" s="13" customFormat="1">
      <c r="A1446" s="13"/>
      <c r="B1446" s="234"/>
      <c r="C1446" s="235"/>
      <c r="D1446" s="236" t="s">
        <v>193</v>
      </c>
      <c r="E1446" s="237" t="s">
        <v>19</v>
      </c>
      <c r="F1446" s="238" t="s">
        <v>2292</v>
      </c>
      <c r="G1446" s="235"/>
      <c r="H1446" s="239">
        <v>10</v>
      </c>
      <c r="I1446" s="240"/>
      <c r="J1446" s="235"/>
      <c r="K1446" s="235"/>
      <c r="L1446" s="241"/>
      <c r="M1446" s="242"/>
      <c r="N1446" s="243"/>
      <c r="O1446" s="243"/>
      <c r="P1446" s="243"/>
      <c r="Q1446" s="243"/>
      <c r="R1446" s="243"/>
      <c r="S1446" s="243"/>
      <c r="T1446" s="244"/>
      <c r="U1446" s="13"/>
      <c r="V1446" s="13"/>
      <c r="W1446" s="13"/>
      <c r="X1446" s="13"/>
      <c r="Y1446" s="13"/>
      <c r="Z1446" s="13"/>
      <c r="AA1446" s="13"/>
      <c r="AB1446" s="13"/>
      <c r="AC1446" s="13"/>
      <c r="AD1446" s="13"/>
      <c r="AE1446" s="13"/>
      <c r="AT1446" s="245" t="s">
        <v>193</v>
      </c>
      <c r="AU1446" s="245" t="s">
        <v>86</v>
      </c>
      <c r="AV1446" s="13" t="s">
        <v>86</v>
      </c>
      <c r="AW1446" s="13" t="s">
        <v>37</v>
      </c>
      <c r="AX1446" s="13" t="s">
        <v>83</v>
      </c>
      <c r="AY1446" s="245" t="s">
        <v>182</v>
      </c>
    </row>
    <row r="1447" s="2" customFormat="1" ht="78" customHeight="1">
      <c r="A1447" s="42"/>
      <c r="B1447" s="43"/>
      <c r="C1447" s="267" t="s">
        <v>2293</v>
      </c>
      <c r="D1447" s="267" t="s">
        <v>349</v>
      </c>
      <c r="E1447" s="268" t="s">
        <v>2294</v>
      </c>
      <c r="F1447" s="269" t="s">
        <v>2295</v>
      </c>
      <c r="G1447" s="270" t="s">
        <v>598</v>
      </c>
      <c r="H1447" s="271">
        <v>1</v>
      </c>
      <c r="I1447" s="272"/>
      <c r="J1447" s="273">
        <f>ROUND(I1447*H1447,2)</f>
        <v>0</v>
      </c>
      <c r="K1447" s="269" t="s">
        <v>19</v>
      </c>
      <c r="L1447" s="274"/>
      <c r="M1447" s="275" t="s">
        <v>19</v>
      </c>
      <c r="N1447" s="276" t="s">
        <v>47</v>
      </c>
      <c r="O1447" s="88"/>
      <c r="P1447" s="225">
        <f>O1447*H1447</f>
        <v>0</v>
      </c>
      <c r="Q1447" s="225">
        <v>0.0050000000000000001</v>
      </c>
      <c r="R1447" s="225">
        <f>Q1447*H1447</f>
        <v>0.0050000000000000001</v>
      </c>
      <c r="S1447" s="225">
        <v>0</v>
      </c>
      <c r="T1447" s="226">
        <f>S1447*H1447</f>
        <v>0</v>
      </c>
      <c r="U1447" s="42"/>
      <c r="V1447" s="42"/>
      <c r="W1447" s="42"/>
      <c r="X1447" s="42"/>
      <c r="Y1447" s="42"/>
      <c r="Z1447" s="42"/>
      <c r="AA1447" s="42"/>
      <c r="AB1447" s="42"/>
      <c r="AC1447" s="42"/>
      <c r="AD1447" s="42"/>
      <c r="AE1447" s="42"/>
      <c r="AR1447" s="227" t="s">
        <v>398</v>
      </c>
      <c r="AT1447" s="227" t="s">
        <v>349</v>
      </c>
      <c r="AU1447" s="227" t="s">
        <v>86</v>
      </c>
      <c r="AY1447" s="21" t="s">
        <v>182</v>
      </c>
      <c r="BE1447" s="228">
        <f>IF(N1447="základní",J1447,0)</f>
        <v>0</v>
      </c>
      <c r="BF1447" s="228">
        <f>IF(N1447="snížená",J1447,0)</f>
        <v>0</v>
      </c>
      <c r="BG1447" s="228">
        <f>IF(N1447="zákl. přenesená",J1447,0)</f>
        <v>0</v>
      </c>
      <c r="BH1447" s="228">
        <f>IF(N1447="sníž. přenesená",J1447,0)</f>
        <v>0</v>
      </c>
      <c r="BI1447" s="228">
        <f>IF(N1447="nulová",J1447,0)</f>
        <v>0</v>
      </c>
      <c r="BJ1447" s="21" t="s">
        <v>83</v>
      </c>
      <c r="BK1447" s="228">
        <f>ROUND(I1447*H1447,2)</f>
        <v>0</v>
      </c>
      <c r="BL1447" s="21" t="s">
        <v>299</v>
      </c>
      <c r="BM1447" s="227" t="s">
        <v>2296</v>
      </c>
    </row>
    <row r="1448" s="2" customFormat="1" ht="78" customHeight="1">
      <c r="A1448" s="42"/>
      <c r="B1448" s="43"/>
      <c r="C1448" s="267" t="s">
        <v>2297</v>
      </c>
      <c r="D1448" s="267" t="s">
        <v>349</v>
      </c>
      <c r="E1448" s="268" t="s">
        <v>2298</v>
      </c>
      <c r="F1448" s="269" t="s">
        <v>2299</v>
      </c>
      <c r="G1448" s="270" t="s">
        <v>598</v>
      </c>
      <c r="H1448" s="271">
        <v>1</v>
      </c>
      <c r="I1448" s="272"/>
      <c r="J1448" s="273">
        <f>ROUND(I1448*H1448,2)</f>
        <v>0</v>
      </c>
      <c r="K1448" s="269" t="s">
        <v>19</v>
      </c>
      <c r="L1448" s="274"/>
      <c r="M1448" s="275" t="s">
        <v>19</v>
      </c>
      <c r="N1448" s="276" t="s">
        <v>47</v>
      </c>
      <c r="O1448" s="88"/>
      <c r="P1448" s="225">
        <f>O1448*H1448</f>
        <v>0</v>
      </c>
      <c r="Q1448" s="225">
        <v>0.0050000000000000001</v>
      </c>
      <c r="R1448" s="225">
        <f>Q1448*H1448</f>
        <v>0.0050000000000000001</v>
      </c>
      <c r="S1448" s="225">
        <v>0</v>
      </c>
      <c r="T1448" s="226">
        <f>S1448*H1448</f>
        <v>0</v>
      </c>
      <c r="U1448" s="42"/>
      <c r="V1448" s="42"/>
      <c r="W1448" s="42"/>
      <c r="X1448" s="42"/>
      <c r="Y1448" s="42"/>
      <c r="Z1448" s="42"/>
      <c r="AA1448" s="42"/>
      <c r="AB1448" s="42"/>
      <c r="AC1448" s="42"/>
      <c r="AD1448" s="42"/>
      <c r="AE1448" s="42"/>
      <c r="AR1448" s="227" t="s">
        <v>398</v>
      </c>
      <c r="AT1448" s="227" t="s">
        <v>349</v>
      </c>
      <c r="AU1448" s="227" t="s">
        <v>86</v>
      </c>
      <c r="AY1448" s="21" t="s">
        <v>182</v>
      </c>
      <c r="BE1448" s="228">
        <f>IF(N1448="základní",J1448,0)</f>
        <v>0</v>
      </c>
      <c r="BF1448" s="228">
        <f>IF(N1448="snížená",J1448,0)</f>
        <v>0</v>
      </c>
      <c r="BG1448" s="228">
        <f>IF(N1448="zákl. přenesená",J1448,0)</f>
        <v>0</v>
      </c>
      <c r="BH1448" s="228">
        <f>IF(N1448="sníž. přenesená",J1448,0)</f>
        <v>0</v>
      </c>
      <c r="BI1448" s="228">
        <f>IF(N1448="nulová",J1448,0)</f>
        <v>0</v>
      </c>
      <c r="BJ1448" s="21" t="s">
        <v>83</v>
      </c>
      <c r="BK1448" s="228">
        <f>ROUND(I1448*H1448,2)</f>
        <v>0</v>
      </c>
      <c r="BL1448" s="21" t="s">
        <v>299</v>
      </c>
      <c r="BM1448" s="227" t="s">
        <v>2300</v>
      </c>
    </row>
    <row r="1449" s="2" customFormat="1" ht="16.5" customHeight="1">
      <c r="A1449" s="42"/>
      <c r="B1449" s="43"/>
      <c r="C1449" s="216" t="s">
        <v>2301</v>
      </c>
      <c r="D1449" s="216" t="s">
        <v>184</v>
      </c>
      <c r="E1449" s="217" t="s">
        <v>2302</v>
      </c>
      <c r="F1449" s="218" t="s">
        <v>2303</v>
      </c>
      <c r="G1449" s="219" t="s">
        <v>352</v>
      </c>
      <c r="H1449" s="220">
        <v>20</v>
      </c>
      <c r="I1449" s="221"/>
      <c r="J1449" s="222">
        <f>ROUND(I1449*H1449,2)</f>
        <v>0</v>
      </c>
      <c r="K1449" s="218" t="s">
        <v>188</v>
      </c>
      <c r="L1449" s="48"/>
      <c r="M1449" s="223" t="s">
        <v>19</v>
      </c>
      <c r="N1449" s="224" t="s">
        <v>47</v>
      </c>
      <c r="O1449" s="88"/>
      <c r="P1449" s="225">
        <f>O1449*H1449</f>
        <v>0</v>
      </c>
      <c r="Q1449" s="225">
        <v>6.0000000000000002E-05</v>
      </c>
      <c r="R1449" s="225">
        <f>Q1449*H1449</f>
        <v>0.0012000000000000001</v>
      </c>
      <c r="S1449" s="225">
        <v>0</v>
      </c>
      <c r="T1449" s="226">
        <f>S1449*H1449</f>
        <v>0</v>
      </c>
      <c r="U1449" s="42"/>
      <c r="V1449" s="42"/>
      <c r="W1449" s="42"/>
      <c r="X1449" s="42"/>
      <c r="Y1449" s="42"/>
      <c r="Z1449" s="42"/>
      <c r="AA1449" s="42"/>
      <c r="AB1449" s="42"/>
      <c r="AC1449" s="42"/>
      <c r="AD1449" s="42"/>
      <c r="AE1449" s="42"/>
      <c r="AR1449" s="227" t="s">
        <v>299</v>
      </c>
      <c r="AT1449" s="227" t="s">
        <v>184</v>
      </c>
      <c r="AU1449" s="227" t="s">
        <v>86</v>
      </c>
      <c r="AY1449" s="21" t="s">
        <v>182</v>
      </c>
      <c r="BE1449" s="228">
        <f>IF(N1449="základní",J1449,0)</f>
        <v>0</v>
      </c>
      <c r="BF1449" s="228">
        <f>IF(N1449="snížená",J1449,0)</f>
        <v>0</v>
      </c>
      <c r="BG1449" s="228">
        <f>IF(N1449="zákl. přenesená",J1449,0)</f>
        <v>0</v>
      </c>
      <c r="BH1449" s="228">
        <f>IF(N1449="sníž. přenesená",J1449,0)</f>
        <v>0</v>
      </c>
      <c r="BI1449" s="228">
        <f>IF(N1449="nulová",J1449,0)</f>
        <v>0</v>
      </c>
      <c r="BJ1449" s="21" t="s">
        <v>83</v>
      </c>
      <c r="BK1449" s="228">
        <f>ROUND(I1449*H1449,2)</f>
        <v>0</v>
      </c>
      <c r="BL1449" s="21" t="s">
        <v>299</v>
      </c>
      <c r="BM1449" s="227" t="s">
        <v>2304</v>
      </c>
    </row>
    <row r="1450" s="2" customFormat="1">
      <c r="A1450" s="42"/>
      <c r="B1450" s="43"/>
      <c r="C1450" s="44"/>
      <c r="D1450" s="229" t="s">
        <v>191</v>
      </c>
      <c r="E1450" s="44"/>
      <c r="F1450" s="230" t="s">
        <v>2305</v>
      </c>
      <c r="G1450" s="44"/>
      <c r="H1450" s="44"/>
      <c r="I1450" s="231"/>
      <c r="J1450" s="44"/>
      <c r="K1450" s="44"/>
      <c r="L1450" s="48"/>
      <c r="M1450" s="232"/>
      <c r="N1450" s="233"/>
      <c r="O1450" s="88"/>
      <c r="P1450" s="88"/>
      <c r="Q1450" s="88"/>
      <c r="R1450" s="88"/>
      <c r="S1450" s="88"/>
      <c r="T1450" s="89"/>
      <c r="U1450" s="42"/>
      <c r="V1450" s="42"/>
      <c r="W1450" s="42"/>
      <c r="X1450" s="42"/>
      <c r="Y1450" s="42"/>
      <c r="Z1450" s="42"/>
      <c r="AA1450" s="42"/>
      <c r="AB1450" s="42"/>
      <c r="AC1450" s="42"/>
      <c r="AD1450" s="42"/>
      <c r="AE1450" s="42"/>
      <c r="AT1450" s="21" t="s">
        <v>191</v>
      </c>
      <c r="AU1450" s="21" t="s">
        <v>86</v>
      </c>
    </row>
    <row r="1451" s="13" customFormat="1">
      <c r="A1451" s="13"/>
      <c r="B1451" s="234"/>
      <c r="C1451" s="235"/>
      <c r="D1451" s="236" t="s">
        <v>193</v>
      </c>
      <c r="E1451" s="237" t="s">
        <v>19</v>
      </c>
      <c r="F1451" s="238" t="s">
        <v>2306</v>
      </c>
      <c r="G1451" s="235"/>
      <c r="H1451" s="239">
        <v>20</v>
      </c>
      <c r="I1451" s="240"/>
      <c r="J1451" s="235"/>
      <c r="K1451" s="235"/>
      <c r="L1451" s="241"/>
      <c r="M1451" s="242"/>
      <c r="N1451" s="243"/>
      <c r="O1451" s="243"/>
      <c r="P1451" s="243"/>
      <c r="Q1451" s="243"/>
      <c r="R1451" s="243"/>
      <c r="S1451" s="243"/>
      <c r="T1451" s="244"/>
      <c r="U1451" s="13"/>
      <c r="V1451" s="13"/>
      <c r="W1451" s="13"/>
      <c r="X1451" s="13"/>
      <c r="Y1451" s="13"/>
      <c r="Z1451" s="13"/>
      <c r="AA1451" s="13"/>
      <c r="AB1451" s="13"/>
      <c r="AC1451" s="13"/>
      <c r="AD1451" s="13"/>
      <c r="AE1451" s="13"/>
      <c r="AT1451" s="245" t="s">
        <v>193</v>
      </c>
      <c r="AU1451" s="245" t="s">
        <v>86</v>
      </c>
      <c r="AV1451" s="13" t="s">
        <v>86</v>
      </c>
      <c r="AW1451" s="13" t="s">
        <v>37</v>
      </c>
      <c r="AX1451" s="13" t="s">
        <v>83</v>
      </c>
      <c r="AY1451" s="245" t="s">
        <v>182</v>
      </c>
    </row>
    <row r="1452" s="2" customFormat="1" ht="78" customHeight="1">
      <c r="A1452" s="42"/>
      <c r="B1452" s="43"/>
      <c r="C1452" s="267" t="s">
        <v>2307</v>
      </c>
      <c r="D1452" s="267" t="s">
        <v>349</v>
      </c>
      <c r="E1452" s="268" t="s">
        <v>2308</v>
      </c>
      <c r="F1452" s="269" t="s">
        <v>2309</v>
      </c>
      <c r="G1452" s="270" t="s">
        <v>598</v>
      </c>
      <c r="H1452" s="271">
        <v>1</v>
      </c>
      <c r="I1452" s="272"/>
      <c r="J1452" s="273">
        <f>ROUND(I1452*H1452,2)</f>
        <v>0</v>
      </c>
      <c r="K1452" s="269" t="s">
        <v>19</v>
      </c>
      <c r="L1452" s="274"/>
      <c r="M1452" s="275" t="s">
        <v>19</v>
      </c>
      <c r="N1452" s="276" t="s">
        <v>47</v>
      </c>
      <c r="O1452" s="88"/>
      <c r="P1452" s="225">
        <f>O1452*H1452</f>
        <v>0</v>
      </c>
      <c r="Q1452" s="225">
        <v>0.01</v>
      </c>
      <c r="R1452" s="225">
        <f>Q1452*H1452</f>
        <v>0.01</v>
      </c>
      <c r="S1452" s="225">
        <v>0</v>
      </c>
      <c r="T1452" s="226">
        <f>S1452*H1452</f>
        <v>0</v>
      </c>
      <c r="U1452" s="42"/>
      <c r="V1452" s="42"/>
      <c r="W1452" s="42"/>
      <c r="X1452" s="42"/>
      <c r="Y1452" s="42"/>
      <c r="Z1452" s="42"/>
      <c r="AA1452" s="42"/>
      <c r="AB1452" s="42"/>
      <c r="AC1452" s="42"/>
      <c r="AD1452" s="42"/>
      <c r="AE1452" s="42"/>
      <c r="AR1452" s="227" t="s">
        <v>398</v>
      </c>
      <c r="AT1452" s="227" t="s">
        <v>349</v>
      </c>
      <c r="AU1452" s="227" t="s">
        <v>86</v>
      </c>
      <c r="AY1452" s="21" t="s">
        <v>182</v>
      </c>
      <c r="BE1452" s="228">
        <f>IF(N1452="základní",J1452,0)</f>
        <v>0</v>
      </c>
      <c r="BF1452" s="228">
        <f>IF(N1452="snížená",J1452,0)</f>
        <v>0</v>
      </c>
      <c r="BG1452" s="228">
        <f>IF(N1452="zákl. přenesená",J1452,0)</f>
        <v>0</v>
      </c>
      <c r="BH1452" s="228">
        <f>IF(N1452="sníž. přenesená",J1452,0)</f>
        <v>0</v>
      </c>
      <c r="BI1452" s="228">
        <f>IF(N1452="nulová",J1452,0)</f>
        <v>0</v>
      </c>
      <c r="BJ1452" s="21" t="s">
        <v>83</v>
      </c>
      <c r="BK1452" s="228">
        <f>ROUND(I1452*H1452,2)</f>
        <v>0</v>
      </c>
      <c r="BL1452" s="21" t="s">
        <v>299</v>
      </c>
      <c r="BM1452" s="227" t="s">
        <v>2310</v>
      </c>
    </row>
    <row r="1453" s="2" customFormat="1" ht="78" customHeight="1">
      <c r="A1453" s="42"/>
      <c r="B1453" s="43"/>
      <c r="C1453" s="267" t="s">
        <v>2311</v>
      </c>
      <c r="D1453" s="267" t="s">
        <v>349</v>
      </c>
      <c r="E1453" s="268" t="s">
        <v>2312</v>
      </c>
      <c r="F1453" s="269" t="s">
        <v>2313</v>
      </c>
      <c r="G1453" s="270" t="s">
        <v>598</v>
      </c>
      <c r="H1453" s="271">
        <v>1</v>
      </c>
      <c r="I1453" s="272"/>
      <c r="J1453" s="273">
        <f>ROUND(I1453*H1453,2)</f>
        <v>0</v>
      </c>
      <c r="K1453" s="269" t="s">
        <v>19</v>
      </c>
      <c r="L1453" s="274"/>
      <c r="M1453" s="275" t="s">
        <v>19</v>
      </c>
      <c r="N1453" s="276" t="s">
        <v>47</v>
      </c>
      <c r="O1453" s="88"/>
      <c r="P1453" s="225">
        <f>O1453*H1453</f>
        <v>0</v>
      </c>
      <c r="Q1453" s="225">
        <v>0.01</v>
      </c>
      <c r="R1453" s="225">
        <f>Q1453*H1453</f>
        <v>0.01</v>
      </c>
      <c r="S1453" s="225">
        <v>0</v>
      </c>
      <c r="T1453" s="226">
        <f>S1453*H1453</f>
        <v>0</v>
      </c>
      <c r="U1453" s="42"/>
      <c r="V1453" s="42"/>
      <c r="W1453" s="42"/>
      <c r="X1453" s="42"/>
      <c r="Y1453" s="42"/>
      <c r="Z1453" s="42"/>
      <c r="AA1453" s="42"/>
      <c r="AB1453" s="42"/>
      <c r="AC1453" s="42"/>
      <c r="AD1453" s="42"/>
      <c r="AE1453" s="42"/>
      <c r="AR1453" s="227" t="s">
        <v>398</v>
      </c>
      <c r="AT1453" s="227" t="s">
        <v>349</v>
      </c>
      <c r="AU1453" s="227" t="s">
        <v>86</v>
      </c>
      <c r="AY1453" s="21" t="s">
        <v>182</v>
      </c>
      <c r="BE1453" s="228">
        <f>IF(N1453="základní",J1453,0)</f>
        <v>0</v>
      </c>
      <c r="BF1453" s="228">
        <f>IF(N1453="snížená",J1453,0)</f>
        <v>0</v>
      </c>
      <c r="BG1453" s="228">
        <f>IF(N1453="zákl. přenesená",J1453,0)</f>
        <v>0</v>
      </c>
      <c r="BH1453" s="228">
        <f>IF(N1453="sníž. přenesená",J1453,0)</f>
        <v>0</v>
      </c>
      <c r="BI1453" s="228">
        <f>IF(N1453="nulová",J1453,0)</f>
        <v>0</v>
      </c>
      <c r="BJ1453" s="21" t="s">
        <v>83</v>
      </c>
      <c r="BK1453" s="228">
        <f>ROUND(I1453*H1453,2)</f>
        <v>0</v>
      </c>
      <c r="BL1453" s="21" t="s">
        <v>299</v>
      </c>
      <c r="BM1453" s="227" t="s">
        <v>2314</v>
      </c>
    </row>
    <row r="1454" s="2" customFormat="1" ht="16.5" customHeight="1">
      <c r="A1454" s="42"/>
      <c r="B1454" s="43"/>
      <c r="C1454" s="216" t="s">
        <v>2315</v>
      </c>
      <c r="D1454" s="216" t="s">
        <v>184</v>
      </c>
      <c r="E1454" s="217" t="s">
        <v>2316</v>
      </c>
      <c r="F1454" s="218" t="s">
        <v>2317</v>
      </c>
      <c r="G1454" s="219" t="s">
        <v>352</v>
      </c>
      <c r="H1454" s="220">
        <v>567.31200000000001</v>
      </c>
      <c r="I1454" s="221"/>
      <c r="J1454" s="222">
        <f>ROUND(I1454*H1454,2)</f>
        <v>0</v>
      </c>
      <c r="K1454" s="218" t="s">
        <v>19</v>
      </c>
      <c r="L1454" s="48"/>
      <c r="M1454" s="223" t="s">
        <v>19</v>
      </c>
      <c r="N1454" s="224" t="s">
        <v>47</v>
      </c>
      <c r="O1454" s="88"/>
      <c r="P1454" s="225">
        <f>O1454*H1454</f>
        <v>0</v>
      </c>
      <c r="Q1454" s="225">
        <v>5.0000000000000002E-05</v>
      </c>
      <c r="R1454" s="225">
        <f>Q1454*H1454</f>
        <v>0.028365600000000001</v>
      </c>
      <c r="S1454" s="225">
        <v>0</v>
      </c>
      <c r="T1454" s="226">
        <f>S1454*H1454</f>
        <v>0</v>
      </c>
      <c r="U1454" s="42"/>
      <c r="V1454" s="42"/>
      <c r="W1454" s="42"/>
      <c r="X1454" s="42"/>
      <c r="Y1454" s="42"/>
      <c r="Z1454" s="42"/>
      <c r="AA1454" s="42"/>
      <c r="AB1454" s="42"/>
      <c r="AC1454" s="42"/>
      <c r="AD1454" s="42"/>
      <c r="AE1454" s="42"/>
      <c r="AR1454" s="227" t="s">
        <v>299</v>
      </c>
      <c r="AT1454" s="227" t="s">
        <v>184</v>
      </c>
      <c r="AU1454" s="227" t="s">
        <v>86</v>
      </c>
      <c r="AY1454" s="21" t="s">
        <v>182</v>
      </c>
      <c r="BE1454" s="228">
        <f>IF(N1454="základní",J1454,0)</f>
        <v>0</v>
      </c>
      <c r="BF1454" s="228">
        <f>IF(N1454="snížená",J1454,0)</f>
        <v>0</v>
      </c>
      <c r="BG1454" s="228">
        <f>IF(N1454="zákl. přenesená",J1454,0)</f>
        <v>0</v>
      </c>
      <c r="BH1454" s="228">
        <f>IF(N1454="sníž. přenesená",J1454,0)</f>
        <v>0</v>
      </c>
      <c r="BI1454" s="228">
        <f>IF(N1454="nulová",J1454,0)</f>
        <v>0</v>
      </c>
      <c r="BJ1454" s="21" t="s">
        <v>83</v>
      </c>
      <c r="BK1454" s="228">
        <f>ROUND(I1454*H1454,2)</f>
        <v>0</v>
      </c>
      <c r="BL1454" s="21" t="s">
        <v>299</v>
      </c>
      <c r="BM1454" s="227" t="s">
        <v>2318</v>
      </c>
    </row>
    <row r="1455" s="13" customFormat="1">
      <c r="A1455" s="13"/>
      <c r="B1455" s="234"/>
      <c r="C1455" s="235"/>
      <c r="D1455" s="236" t="s">
        <v>193</v>
      </c>
      <c r="E1455" s="237" t="s">
        <v>19</v>
      </c>
      <c r="F1455" s="238" t="s">
        <v>2319</v>
      </c>
      <c r="G1455" s="235"/>
      <c r="H1455" s="239">
        <v>567.31200000000001</v>
      </c>
      <c r="I1455" s="240"/>
      <c r="J1455" s="235"/>
      <c r="K1455" s="235"/>
      <c r="L1455" s="241"/>
      <c r="M1455" s="242"/>
      <c r="N1455" s="243"/>
      <c r="O1455" s="243"/>
      <c r="P1455" s="243"/>
      <c r="Q1455" s="243"/>
      <c r="R1455" s="243"/>
      <c r="S1455" s="243"/>
      <c r="T1455" s="244"/>
      <c r="U1455" s="13"/>
      <c r="V1455" s="13"/>
      <c r="W1455" s="13"/>
      <c r="X1455" s="13"/>
      <c r="Y1455" s="13"/>
      <c r="Z1455" s="13"/>
      <c r="AA1455" s="13"/>
      <c r="AB1455" s="13"/>
      <c r="AC1455" s="13"/>
      <c r="AD1455" s="13"/>
      <c r="AE1455" s="13"/>
      <c r="AT1455" s="245" t="s">
        <v>193</v>
      </c>
      <c r="AU1455" s="245" t="s">
        <v>86</v>
      </c>
      <c r="AV1455" s="13" t="s">
        <v>86</v>
      </c>
      <c r="AW1455" s="13" t="s">
        <v>37</v>
      </c>
      <c r="AX1455" s="13" t="s">
        <v>83</v>
      </c>
      <c r="AY1455" s="245" t="s">
        <v>182</v>
      </c>
    </row>
    <row r="1456" s="2" customFormat="1" ht="76.35" customHeight="1">
      <c r="A1456" s="42"/>
      <c r="B1456" s="43"/>
      <c r="C1456" s="267" t="s">
        <v>2320</v>
      </c>
      <c r="D1456" s="267" t="s">
        <v>349</v>
      </c>
      <c r="E1456" s="268" t="s">
        <v>2321</v>
      </c>
      <c r="F1456" s="269" t="s">
        <v>2322</v>
      </c>
      <c r="G1456" s="270" t="s">
        <v>598</v>
      </c>
      <c r="H1456" s="271">
        <v>1</v>
      </c>
      <c r="I1456" s="272"/>
      <c r="J1456" s="273">
        <f>ROUND(I1456*H1456,2)</f>
        <v>0</v>
      </c>
      <c r="K1456" s="269" t="s">
        <v>19</v>
      </c>
      <c r="L1456" s="274"/>
      <c r="M1456" s="275" t="s">
        <v>19</v>
      </c>
      <c r="N1456" s="276" t="s">
        <v>47</v>
      </c>
      <c r="O1456" s="88"/>
      <c r="P1456" s="225">
        <f>O1456*H1456</f>
        <v>0</v>
      </c>
      <c r="Q1456" s="225">
        <v>0.87961</v>
      </c>
      <c r="R1456" s="225">
        <f>Q1456*H1456</f>
        <v>0.87961</v>
      </c>
      <c r="S1456" s="225">
        <v>0</v>
      </c>
      <c r="T1456" s="226">
        <f>S1456*H1456</f>
        <v>0</v>
      </c>
      <c r="U1456" s="42"/>
      <c r="V1456" s="42"/>
      <c r="W1456" s="42"/>
      <c r="X1456" s="42"/>
      <c r="Y1456" s="42"/>
      <c r="Z1456" s="42"/>
      <c r="AA1456" s="42"/>
      <c r="AB1456" s="42"/>
      <c r="AC1456" s="42"/>
      <c r="AD1456" s="42"/>
      <c r="AE1456" s="42"/>
      <c r="AR1456" s="227" t="s">
        <v>398</v>
      </c>
      <c r="AT1456" s="227" t="s">
        <v>349</v>
      </c>
      <c r="AU1456" s="227" t="s">
        <v>86</v>
      </c>
      <c r="AY1456" s="21" t="s">
        <v>182</v>
      </c>
      <c r="BE1456" s="228">
        <f>IF(N1456="základní",J1456,0)</f>
        <v>0</v>
      </c>
      <c r="BF1456" s="228">
        <f>IF(N1456="snížená",J1456,0)</f>
        <v>0</v>
      </c>
      <c r="BG1456" s="228">
        <f>IF(N1456="zákl. přenesená",J1456,0)</f>
        <v>0</v>
      </c>
      <c r="BH1456" s="228">
        <f>IF(N1456="sníž. přenesená",J1456,0)</f>
        <v>0</v>
      </c>
      <c r="BI1456" s="228">
        <f>IF(N1456="nulová",J1456,0)</f>
        <v>0</v>
      </c>
      <c r="BJ1456" s="21" t="s">
        <v>83</v>
      </c>
      <c r="BK1456" s="228">
        <f>ROUND(I1456*H1456,2)</f>
        <v>0</v>
      </c>
      <c r="BL1456" s="21" t="s">
        <v>299</v>
      </c>
      <c r="BM1456" s="227" t="s">
        <v>2323</v>
      </c>
    </row>
    <row r="1457" s="2" customFormat="1" ht="21.75" customHeight="1">
      <c r="A1457" s="42"/>
      <c r="B1457" s="43"/>
      <c r="C1457" s="216" t="s">
        <v>2324</v>
      </c>
      <c r="D1457" s="216" t="s">
        <v>184</v>
      </c>
      <c r="E1457" s="217" t="s">
        <v>2325</v>
      </c>
      <c r="F1457" s="218" t="s">
        <v>2326</v>
      </c>
      <c r="G1457" s="219" t="s">
        <v>352</v>
      </c>
      <c r="H1457" s="220">
        <v>200</v>
      </c>
      <c r="I1457" s="221"/>
      <c r="J1457" s="222">
        <f>ROUND(I1457*H1457,2)</f>
        <v>0</v>
      </c>
      <c r="K1457" s="218" t="s">
        <v>188</v>
      </c>
      <c r="L1457" s="48"/>
      <c r="M1457" s="223" t="s">
        <v>19</v>
      </c>
      <c r="N1457" s="224" t="s">
        <v>47</v>
      </c>
      <c r="O1457" s="88"/>
      <c r="P1457" s="225">
        <f>O1457*H1457</f>
        <v>0</v>
      </c>
      <c r="Q1457" s="225">
        <v>0</v>
      </c>
      <c r="R1457" s="225">
        <f>Q1457*H1457</f>
        <v>0</v>
      </c>
      <c r="S1457" s="225">
        <v>0.001</v>
      </c>
      <c r="T1457" s="226">
        <f>S1457*H1457</f>
        <v>0.20000000000000001</v>
      </c>
      <c r="U1457" s="42"/>
      <c r="V1457" s="42"/>
      <c r="W1457" s="42"/>
      <c r="X1457" s="42"/>
      <c r="Y1457" s="42"/>
      <c r="Z1457" s="42"/>
      <c r="AA1457" s="42"/>
      <c r="AB1457" s="42"/>
      <c r="AC1457" s="42"/>
      <c r="AD1457" s="42"/>
      <c r="AE1457" s="42"/>
      <c r="AR1457" s="227" t="s">
        <v>299</v>
      </c>
      <c r="AT1457" s="227" t="s">
        <v>184</v>
      </c>
      <c r="AU1457" s="227" t="s">
        <v>86</v>
      </c>
      <c r="AY1457" s="21" t="s">
        <v>182</v>
      </c>
      <c r="BE1457" s="228">
        <f>IF(N1457="základní",J1457,0)</f>
        <v>0</v>
      </c>
      <c r="BF1457" s="228">
        <f>IF(N1457="snížená",J1457,0)</f>
        <v>0</v>
      </c>
      <c r="BG1457" s="228">
        <f>IF(N1457="zákl. přenesená",J1457,0)</f>
        <v>0</v>
      </c>
      <c r="BH1457" s="228">
        <f>IF(N1457="sníž. přenesená",J1457,0)</f>
        <v>0</v>
      </c>
      <c r="BI1457" s="228">
        <f>IF(N1457="nulová",J1457,0)</f>
        <v>0</v>
      </c>
      <c r="BJ1457" s="21" t="s">
        <v>83</v>
      </c>
      <c r="BK1457" s="228">
        <f>ROUND(I1457*H1457,2)</f>
        <v>0</v>
      </c>
      <c r="BL1457" s="21" t="s">
        <v>299</v>
      </c>
      <c r="BM1457" s="227" t="s">
        <v>2327</v>
      </c>
    </row>
    <row r="1458" s="2" customFormat="1">
      <c r="A1458" s="42"/>
      <c r="B1458" s="43"/>
      <c r="C1458" s="44"/>
      <c r="D1458" s="229" t="s">
        <v>191</v>
      </c>
      <c r="E1458" s="44"/>
      <c r="F1458" s="230" t="s">
        <v>2328</v>
      </c>
      <c r="G1458" s="44"/>
      <c r="H1458" s="44"/>
      <c r="I1458" s="231"/>
      <c r="J1458" s="44"/>
      <c r="K1458" s="44"/>
      <c r="L1458" s="48"/>
      <c r="M1458" s="232"/>
      <c r="N1458" s="233"/>
      <c r="O1458" s="88"/>
      <c r="P1458" s="88"/>
      <c r="Q1458" s="88"/>
      <c r="R1458" s="88"/>
      <c r="S1458" s="88"/>
      <c r="T1458" s="89"/>
      <c r="U1458" s="42"/>
      <c r="V1458" s="42"/>
      <c r="W1458" s="42"/>
      <c r="X1458" s="42"/>
      <c r="Y1458" s="42"/>
      <c r="Z1458" s="42"/>
      <c r="AA1458" s="42"/>
      <c r="AB1458" s="42"/>
      <c r="AC1458" s="42"/>
      <c r="AD1458" s="42"/>
      <c r="AE1458" s="42"/>
      <c r="AT1458" s="21" t="s">
        <v>191</v>
      </c>
      <c r="AU1458" s="21" t="s">
        <v>86</v>
      </c>
    </row>
    <row r="1459" s="13" customFormat="1">
      <c r="A1459" s="13"/>
      <c r="B1459" s="234"/>
      <c r="C1459" s="235"/>
      <c r="D1459" s="236" t="s">
        <v>193</v>
      </c>
      <c r="E1459" s="237" t="s">
        <v>19</v>
      </c>
      <c r="F1459" s="238" t="s">
        <v>2329</v>
      </c>
      <c r="G1459" s="235"/>
      <c r="H1459" s="239">
        <v>200</v>
      </c>
      <c r="I1459" s="240"/>
      <c r="J1459" s="235"/>
      <c r="K1459" s="235"/>
      <c r="L1459" s="241"/>
      <c r="M1459" s="242"/>
      <c r="N1459" s="243"/>
      <c r="O1459" s="243"/>
      <c r="P1459" s="243"/>
      <c r="Q1459" s="243"/>
      <c r="R1459" s="243"/>
      <c r="S1459" s="243"/>
      <c r="T1459" s="244"/>
      <c r="U1459" s="13"/>
      <c r="V1459" s="13"/>
      <c r="W1459" s="13"/>
      <c r="X1459" s="13"/>
      <c r="Y1459" s="13"/>
      <c r="Z1459" s="13"/>
      <c r="AA1459" s="13"/>
      <c r="AB1459" s="13"/>
      <c r="AC1459" s="13"/>
      <c r="AD1459" s="13"/>
      <c r="AE1459" s="13"/>
      <c r="AT1459" s="245" t="s">
        <v>193</v>
      </c>
      <c r="AU1459" s="245" t="s">
        <v>86</v>
      </c>
      <c r="AV1459" s="13" t="s">
        <v>86</v>
      </c>
      <c r="AW1459" s="13" t="s">
        <v>37</v>
      </c>
      <c r="AX1459" s="13" t="s">
        <v>83</v>
      </c>
      <c r="AY1459" s="245" t="s">
        <v>182</v>
      </c>
    </row>
    <row r="1460" s="2" customFormat="1" ht="21.75" customHeight="1">
      <c r="A1460" s="42"/>
      <c r="B1460" s="43"/>
      <c r="C1460" s="216" t="s">
        <v>2330</v>
      </c>
      <c r="D1460" s="216" t="s">
        <v>184</v>
      </c>
      <c r="E1460" s="217" t="s">
        <v>2331</v>
      </c>
      <c r="F1460" s="218" t="s">
        <v>2332</v>
      </c>
      <c r="G1460" s="219" t="s">
        <v>352</v>
      </c>
      <c r="H1460" s="220">
        <v>440</v>
      </c>
      <c r="I1460" s="221"/>
      <c r="J1460" s="222">
        <f>ROUND(I1460*H1460,2)</f>
        <v>0</v>
      </c>
      <c r="K1460" s="218" t="s">
        <v>188</v>
      </c>
      <c r="L1460" s="48"/>
      <c r="M1460" s="223" t="s">
        <v>19</v>
      </c>
      <c r="N1460" s="224" t="s">
        <v>47</v>
      </c>
      <c r="O1460" s="88"/>
      <c r="P1460" s="225">
        <f>O1460*H1460</f>
        <v>0</v>
      </c>
      <c r="Q1460" s="225">
        <v>0</v>
      </c>
      <c r="R1460" s="225">
        <f>Q1460*H1460</f>
        <v>0</v>
      </c>
      <c r="S1460" s="225">
        <v>0.001</v>
      </c>
      <c r="T1460" s="226">
        <f>S1460*H1460</f>
        <v>0.44</v>
      </c>
      <c r="U1460" s="42"/>
      <c r="V1460" s="42"/>
      <c r="W1460" s="42"/>
      <c r="X1460" s="42"/>
      <c r="Y1460" s="42"/>
      <c r="Z1460" s="42"/>
      <c r="AA1460" s="42"/>
      <c r="AB1460" s="42"/>
      <c r="AC1460" s="42"/>
      <c r="AD1460" s="42"/>
      <c r="AE1460" s="42"/>
      <c r="AR1460" s="227" t="s">
        <v>299</v>
      </c>
      <c r="AT1460" s="227" t="s">
        <v>184</v>
      </c>
      <c r="AU1460" s="227" t="s">
        <v>86</v>
      </c>
      <c r="AY1460" s="21" t="s">
        <v>182</v>
      </c>
      <c r="BE1460" s="228">
        <f>IF(N1460="základní",J1460,0)</f>
        <v>0</v>
      </c>
      <c r="BF1460" s="228">
        <f>IF(N1460="snížená",J1460,0)</f>
        <v>0</v>
      </c>
      <c r="BG1460" s="228">
        <f>IF(N1460="zákl. přenesená",J1460,0)</f>
        <v>0</v>
      </c>
      <c r="BH1460" s="228">
        <f>IF(N1460="sníž. přenesená",J1460,0)</f>
        <v>0</v>
      </c>
      <c r="BI1460" s="228">
        <f>IF(N1460="nulová",J1460,0)</f>
        <v>0</v>
      </c>
      <c r="BJ1460" s="21" t="s">
        <v>83</v>
      </c>
      <c r="BK1460" s="228">
        <f>ROUND(I1460*H1460,2)</f>
        <v>0</v>
      </c>
      <c r="BL1460" s="21" t="s">
        <v>299</v>
      </c>
      <c r="BM1460" s="227" t="s">
        <v>2333</v>
      </c>
    </row>
    <row r="1461" s="2" customFormat="1">
      <c r="A1461" s="42"/>
      <c r="B1461" s="43"/>
      <c r="C1461" s="44"/>
      <c r="D1461" s="229" t="s">
        <v>191</v>
      </c>
      <c r="E1461" s="44"/>
      <c r="F1461" s="230" t="s">
        <v>2334</v>
      </c>
      <c r="G1461" s="44"/>
      <c r="H1461" s="44"/>
      <c r="I1461" s="231"/>
      <c r="J1461" s="44"/>
      <c r="K1461" s="44"/>
      <c r="L1461" s="48"/>
      <c r="M1461" s="232"/>
      <c r="N1461" s="233"/>
      <c r="O1461" s="88"/>
      <c r="P1461" s="88"/>
      <c r="Q1461" s="88"/>
      <c r="R1461" s="88"/>
      <c r="S1461" s="88"/>
      <c r="T1461" s="89"/>
      <c r="U1461" s="42"/>
      <c r="V1461" s="42"/>
      <c r="W1461" s="42"/>
      <c r="X1461" s="42"/>
      <c r="Y1461" s="42"/>
      <c r="Z1461" s="42"/>
      <c r="AA1461" s="42"/>
      <c r="AB1461" s="42"/>
      <c r="AC1461" s="42"/>
      <c r="AD1461" s="42"/>
      <c r="AE1461" s="42"/>
      <c r="AT1461" s="21" t="s">
        <v>191</v>
      </c>
      <c r="AU1461" s="21" t="s">
        <v>86</v>
      </c>
    </row>
    <row r="1462" s="13" customFormat="1">
      <c r="A1462" s="13"/>
      <c r="B1462" s="234"/>
      <c r="C1462" s="235"/>
      <c r="D1462" s="236" t="s">
        <v>193</v>
      </c>
      <c r="E1462" s="237" t="s">
        <v>19</v>
      </c>
      <c r="F1462" s="238" t="s">
        <v>2335</v>
      </c>
      <c r="G1462" s="235"/>
      <c r="H1462" s="239">
        <v>440</v>
      </c>
      <c r="I1462" s="240"/>
      <c r="J1462" s="235"/>
      <c r="K1462" s="235"/>
      <c r="L1462" s="241"/>
      <c r="M1462" s="242"/>
      <c r="N1462" s="243"/>
      <c r="O1462" s="243"/>
      <c r="P1462" s="243"/>
      <c r="Q1462" s="243"/>
      <c r="R1462" s="243"/>
      <c r="S1462" s="243"/>
      <c r="T1462" s="244"/>
      <c r="U1462" s="13"/>
      <c r="V1462" s="13"/>
      <c r="W1462" s="13"/>
      <c r="X1462" s="13"/>
      <c r="Y1462" s="13"/>
      <c r="Z1462" s="13"/>
      <c r="AA1462" s="13"/>
      <c r="AB1462" s="13"/>
      <c r="AC1462" s="13"/>
      <c r="AD1462" s="13"/>
      <c r="AE1462" s="13"/>
      <c r="AT1462" s="245" t="s">
        <v>193</v>
      </c>
      <c r="AU1462" s="245" t="s">
        <v>86</v>
      </c>
      <c r="AV1462" s="13" t="s">
        <v>86</v>
      </c>
      <c r="AW1462" s="13" t="s">
        <v>37</v>
      </c>
      <c r="AX1462" s="13" t="s">
        <v>83</v>
      </c>
      <c r="AY1462" s="245" t="s">
        <v>182</v>
      </c>
    </row>
    <row r="1463" s="2" customFormat="1" ht="24.15" customHeight="1">
      <c r="A1463" s="42"/>
      <c r="B1463" s="43"/>
      <c r="C1463" s="216" t="s">
        <v>2336</v>
      </c>
      <c r="D1463" s="216" t="s">
        <v>184</v>
      </c>
      <c r="E1463" s="217" t="s">
        <v>2337</v>
      </c>
      <c r="F1463" s="218" t="s">
        <v>2338</v>
      </c>
      <c r="G1463" s="219" t="s">
        <v>610</v>
      </c>
      <c r="H1463" s="220">
        <v>1.327</v>
      </c>
      <c r="I1463" s="221"/>
      <c r="J1463" s="222">
        <f>ROUND(I1463*H1463,2)</f>
        <v>0</v>
      </c>
      <c r="K1463" s="218" t="s">
        <v>188</v>
      </c>
      <c r="L1463" s="48"/>
      <c r="M1463" s="223" t="s">
        <v>19</v>
      </c>
      <c r="N1463" s="224" t="s">
        <v>47</v>
      </c>
      <c r="O1463" s="88"/>
      <c r="P1463" s="225">
        <f>O1463*H1463</f>
        <v>0</v>
      </c>
      <c r="Q1463" s="225">
        <v>0</v>
      </c>
      <c r="R1463" s="225">
        <f>Q1463*H1463</f>
        <v>0</v>
      </c>
      <c r="S1463" s="225">
        <v>0</v>
      </c>
      <c r="T1463" s="226">
        <f>S1463*H1463</f>
        <v>0</v>
      </c>
      <c r="U1463" s="42"/>
      <c r="V1463" s="42"/>
      <c r="W1463" s="42"/>
      <c r="X1463" s="42"/>
      <c r="Y1463" s="42"/>
      <c r="Z1463" s="42"/>
      <c r="AA1463" s="42"/>
      <c r="AB1463" s="42"/>
      <c r="AC1463" s="42"/>
      <c r="AD1463" s="42"/>
      <c r="AE1463" s="42"/>
      <c r="AR1463" s="227" t="s">
        <v>299</v>
      </c>
      <c r="AT1463" s="227" t="s">
        <v>184</v>
      </c>
      <c r="AU1463" s="227" t="s">
        <v>86</v>
      </c>
      <c r="AY1463" s="21" t="s">
        <v>182</v>
      </c>
      <c r="BE1463" s="228">
        <f>IF(N1463="základní",J1463,0)</f>
        <v>0</v>
      </c>
      <c r="BF1463" s="228">
        <f>IF(N1463="snížená",J1463,0)</f>
        <v>0</v>
      </c>
      <c r="BG1463" s="228">
        <f>IF(N1463="zákl. přenesená",J1463,0)</f>
        <v>0</v>
      </c>
      <c r="BH1463" s="228">
        <f>IF(N1463="sníž. přenesená",J1463,0)</f>
        <v>0</v>
      </c>
      <c r="BI1463" s="228">
        <f>IF(N1463="nulová",J1463,0)</f>
        <v>0</v>
      </c>
      <c r="BJ1463" s="21" t="s">
        <v>83</v>
      </c>
      <c r="BK1463" s="228">
        <f>ROUND(I1463*H1463,2)</f>
        <v>0</v>
      </c>
      <c r="BL1463" s="21" t="s">
        <v>299</v>
      </c>
      <c r="BM1463" s="227" t="s">
        <v>2339</v>
      </c>
    </row>
    <row r="1464" s="2" customFormat="1">
      <c r="A1464" s="42"/>
      <c r="B1464" s="43"/>
      <c r="C1464" s="44"/>
      <c r="D1464" s="229" t="s">
        <v>191</v>
      </c>
      <c r="E1464" s="44"/>
      <c r="F1464" s="230" t="s">
        <v>2340</v>
      </c>
      <c r="G1464" s="44"/>
      <c r="H1464" s="44"/>
      <c r="I1464" s="231"/>
      <c r="J1464" s="44"/>
      <c r="K1464" s="44"/>
      <c r="L1464" s="48"/>
      <c r="M1464" s="232"/>
      <c r="N1464" s="233"/>
      <c r="O1464" s="88"/>
      <c r="P1464" s="88"/>
      <c r="Q1464" s="88"/>
      <c r="R1464" s="88"/>
      <c r="S1464" s="88"/>
      <c r="T1464" s="89"/>
      <c r="U1464" s="42"/>
      <c r="V1464" s="42"/>
      <c r="W1464" s="42"/>
      <c r="X1464" s="42"/>
      <c r="Y1464" s="42"/>
      <c r="Z1464" s="42"/>
      <c r="AA1464" s="42"/>
      <c r="AB1464" s="42"/>
      <c r="AC1464" s="42"/>
      <c r="AD1464" s="42"/>
      <c r="AE1464" s="42"/>
      <c r="AT1464" s="21" t="s">
        <v>191</v>
      </c>
      <c r="AU1464" s="21" t="s">
        <v>86</v>
      </c>
    </row>
    <row r="1465" s="12" customFormat="1" ht="22.8" customHeight="1">
      <c r="A1465" s="12"/>
      <c r="B1465" s="200"/>
      <c r="C1465" s="201"/>
      <c r="D1465" s="202" t="s">
        <v>75</v>
      </c>
      <c r="E1465" s="214" t="s">
        <v>2341</v>
      </c>
      <c r="F1465" s="214" t="s">
        <v>2342</v>
      </c>
      <c r="G1465" s="201"/>
      <c r="H1465" s="201"/>
      <c r="I1465" s="204"/>
      <c r="J1465" s="215">
        <f>BK1465</f>
        <v>0</v>
      </c>
      <c r="K1465" s="201"/>
      <c r="L1465" s="206"/>
      <c r="M1465" s="207"/>
      <c r="N1465" s="208"/>
      <c r="O1465" s="208"/>
      <c r="P1465" s="209">
        <f>SUM(P1466:P1488)</f>
        <v>0</v>
      </c>
      <c r="Q1465" s="208"/>
      <c r="R1465" s="209">
        <f>SUM(R1466:R1488)</f>
        <v>1.3479447999999998</v>
      </c>
      <c r="S1465" s="208"/>
      <c r="T1465" s="210">
        <f>SUM(T1466:T1488)</f>
        <v>0</v>
      </c>
      <c r="U1465" s="12"/>
      <c r="V1465" s="12"/>
      <c r="W1465" s="12"/>
      <c r="X1465" s="12"/>
      <c r="Y1465" s="12"/>
      <c r="Z1465" s="12"/>
      <c r="AA1465" s="12"/>
      <c r="AB1465" s="12"/>
      <c r="AC1465" s="12"/>
      <c r="AD1465" s="12"/>
      <c r="AE1465" s="12"/>
      <c r="AR1465" s="211" t="s">
        <v>86</v>
      </c>
      <c r="AT1465" s="212" t="s">
        <v>75</v>
      </c>
      <c r="AU1465" s="212" t="s">
        <v>83</v>
      </c>
      <c r="AY1465" s="211" t="s">
        <v>182</v>
      </c>
      <c r="BK1465" s="213">
        <f>SUM(BK1466:BK1488)</f>
        <v>0</v>
      </c>
    </row>
    <row r="1466" s="2" customFormat="1" ht="16.5" customHeight="1">
      <c r="A1466" s="42"/>
      <c r="B1466" s="43"/>
      <c r="C1466" s="216" t="s">
        <v>2343</v>
      </c>
      <c r="D1466" s="216" t="s">
        <v>184</v>
      </c>
      <c r="E1466" s="217" t="s">
        <v>2344</v>
      </c>
      <c r="F1466" s="218" t="s">
        <v>2345</v>
      </c>
      <c r="G1466" s="219" t="s">
        <v>187</v>
      </c>
      <c r="H1466" s="220">
        <v>36.430999999999997</v>
      </c>
      <c r="I1466" s="221"/>
      <c r="J1466" s="222">
        <f>ROUND(I1466*H1466,2)</f>
        <v>0</v>
      </c>
      <c r="K1466" s="218" t="s">
        <v>188</v>
      </c>
      <c r="L1466" s="48"/>
      <c r="M1466" s="223" t="s">
        <v>19</v>
      </c>
      <c r="N1466" s="224" t="s">
        <v>47</v>
      </c>
      <c r="O1466" s="88"/>
      <c r="P1466" s="225">
        <f>O1466*H1466</f>
        <v>0</v>
      </c>
      <c r="Q1466" s="225">
        <v>0</v>
      </c>
      <c r="R1466" s="225">
        <f>Q1466*H1466</f>
        <v>0</v>
      </c>
      <c r="S1466" s="225">
        <v>0</v>
      </c>
      <c r="T1466" s="226">
        <f>S1466*H1466</f>
        <v>0</v>
      </c>
      <c r="U1466" s="42"/>
      <c r="V1466" s="42"/>
      <c r="W1466" s="42"/>
      <c r="X1466" s="42"/>
      <c r="Y1466" s="42"/>
      <c r="Z1466" s="42"/>
      <c r="AA1466" s="42"/>
      <c r="AB1466" s="42"/>
      <c r="AC1466" s="42"/>
      <c r="AD1466" s="42"/>
      <c r="AE1466" s="42"/>
      <c r="AR1466" s="227" t="s">
        <v>299</v>
      </c>
      <c r="AT1466" s="227" t="s">
        <v>184</v>
      </c>
      <c r="AU1466" s="227" t="s">
        <v>86</v>
      </c>
      <c r="AY1466" s="21" t="s">
        <v>182</v>
      </c>
      <c r="BE1466" s="228">
        <f>IF(N1466="základní",J1466,0)</f>
        <v>0</v>
      </c>
      <c r="BF1466" s="228">
        <f>IF(N1466="snížená",J1466,0)</f>
        <v>0</v>
      </c>
      <c r="BG1466" s="228">
        <f>IF(N1466="zákl. přenesená",J1466,0)</f>
        <v>0</v>
      </c>
      <c r="BH1466" s="228">
        <f>IF(N1466="sníž. přenesená",J1466,0)</f>
        <v>0</v>
      </c>
      <c r="BI1466" s="228">
        <f>IF(N1466="nulová",J1466,0)</f>
        <v>0</v>
      </c>
      <c r="BJ1466" s="21" t="s">
        <v>83</v>
      </c>
      <c r="BK1466" s="228">
        <f>ROUND(I1466*H1466,2)</f>
        <v>0</v>
      </c>
      <c r="BL1466" s="21" t="s">
        <v>299</v>
      </c>
      <c r="BM1466" s="227" t="s">
        <v>2346</v>
      </c>
    </row>
    <row r="1467" s="2" customFormat="1">
      <c r="A1467" s="42"/>
      <c r="B1467" s="43"/>
      <c r="C1467" s="44"/>
      <c r="D1467" s="229" t="s">
        <v>191</v>
      </c>
      <c r="E1467" s="44"/>
      <c r="F1467" s="230" t="s">
        <v>2347</v>
      </c>
      <c r="G1467" s="44"/>
      <c r="H1467" s="44"/>
      <c r="I1467" s="231"/>
      <c r="J1467" s="44"/>
      <c r="K1467" s="44"/>
      <c r="L1467" s="48"/>
      <c r="M1467" s="232"/>
      <c r="N1467" s="233"/>
      <c r="O1467" s="88"/>
      <c r="P1467" s="88"/>
      <c r="Q1467" s="88"/>
      <c r="R1467" s="88"/>
      <c r="S1467" s="88"/>
      <c r="T1467" s="89"/>
      <c r="U1467" s="42"/>
      <c r="V1467" s="42"/>
      <c r="W1467" s="42"/>
      <c r="X1467" s="42"/>
      <c r="Y1467" s="42"/>
      <c r="Z1467" s="42"/>
      <c r="AA1467" s="42"/>
      <c r="AB1467" s="42"/>
      <c r="AC1467" s="42"/>
      <c r="AD1467" s="42"/>
      <c r="AE1467" s="42"/>
      <c r="AT1467" s="21" t="s">
        <v>191</v>
      </c>
      <c r="AU1467" s="21" t="s">
        <v>86</v>
      </c>
    </row>
    <row r="1468" s="13" customFormat="1">
      <c r="A1468" s="13"/>
      <c r="B1468" s="234"/>
      <c r="C1468" s="235"/>
      <c r="D1468" s="236" t="s">
        <v>193</v>
      </c>
      <c r="E1468" s="237" t="s">
        <v>19</v>
      </c>
      <c r="F1468" s="238" t="s">
        <v>2348</v>
      </c>
      <c r="G1468" s="235"/>
      <c r="H1468" s="239">
        <v>36.430999999999997</v>
      </c>
      <c r="I1468" s="240"/>
      <c r="J1468" s="235"/>
      <c r="K1468" s="235"/>
      <c r="L1468" s="241"/>
      <c r="M1468" s="242"/>
      <c r="N1468" s="243"/>
      <c r="O1468" s="243"/>
      <c r="P1468" s="243"/>
      <c r="Q1468" s="243"/>
      <c r="R1468" s="243"/>
      <c r="S1468" s="243"/>
      <c r="T1468" s="244"/>
      <c r="U1468" s="13"/>
      <c r="V1468" s="13"/>
      <c r="W1468" s="13"/>
      <c r="X1468" s="13"/>
      <c r="Y1468" s="13"/>
      <c r="Z1468" s="13"/>
      <c r="AA1468" s="13"/>
      <c r="AB1468" s="13"/>
      <c r="AC1468" s="13"/>
      <c r="AD1468" s="13"/>
      <c r="AE1468" s="13"/>
      <c r="AT1468" s="245" t="s">
        <v>193</v>
      </c>
      <c r="AU1468" s="245" t="s">
        <v>86</v>
      </c>
      <c r="AV1468" s="13" t="s">
        <v>86</v>
      </c>
      <c r="AW1468" s="13" t="s">
        <v>37</v>
      </c>
      <c r="AX1468" s="13" t="s">
        <v>83</v>
      </c>
      <c r="AY1468" s="245" t="s">
        <v>182</v>
      </c>
    </row>
    <row r="1469" s="2" customFormat="1" ht="16.5" customHeight="1">
      <c r="A1469" s="42"/>
      <c r="B1469" s="43"/>
      <c r="C1469" s="216" t="s">
        <v>2349</v>
      </c>
      <c r="D1469" s="216" t="s">
        <v>184</v>
      </c>
      <c r="E1469" s="217" t="s">
        <v>2350</v>
      </c>
      <c r="F1469" s="218" t="s">
        <v>2351</v>
      </c>
      <c r="G1469" s="219" t="s">
        <v>187</v>
      </c>
      <c r="H1469" s="220">
        <v>36.430999999999997</v>
      </c>
      <c r="I1469" s="221"/>
      <c r="J1469" s="222">
        <f>ROUND(I1469*H1469,2)</f>
        <v>0</v>
      </c>
      <c r="K1469" s="218" t="s">
        <v>188</v>
      </c>
      <c r="L1469" s="48"/>
      <c r="M1469" s="223" t="s">
        <v>19</v>
      </c>
      <c r="N1469" s="224" t="s">
        <v>47</v>
      </c>
      <c r="O1469" s="88"/>
      <c r="P1469" s="225">
        <f>O1469*H1469</f>
        <v>0</v>
      </c>
      <c r="Q1469" s="225">
        <v>0.00029999999999999997</v>
      </c>
      <c r="R1469" s="225">
        <f>Q1469*H1469</f>
        <v>0.010929299999999998</v>
      </c>
      <c r="S1469" s="225">
        <v>0</v>
      </c>
      <c r="T1469" s="226">
        <f>S1469*H1469</f>
        <v>0</v>
      </c>
      <c r="U1469" s="42"/>
      <c r="V1469" s="42"/>
      <c r="W1469" s="42"/>
      <c r="X1469" s="42"/>
      <c r="Y1469" s="42"/>
      <c r="Z1469" s="42"/>
      <c r="AA1469" s="42"/>
      <c r="AB1469" s="42"/>
      <c r="AC1469" s="42"/>
      <c r="AD1469" s="42"/>
      <c r="AE1469" s="42"/>
      <c r="AR1469" s="227" t="s">
        <v>299</v>
      </c>
      <c r="AT1469" s="227" t="s">
        <v>184</v>
      </c>
      <c r="AU1469" s="227" t="s">
        <v>86</v>
      </c>
      <c r="AY1469" s="21" t="s">
        <v>182</v>
      </c>
      <c r="BE1469" s="228">
        <f>IF(N1469="základní",J1469,0)</f>
        <v>0</v>
      </c>
      <c r="BF1469" s="228">
        <f>IF(N1469="snížená",J1469,0)</f>
        <v>0</v>
      </c>
      <c r="BG1469" s="228">
        <f>IF(N1469="zákl. přenesená",J1469,0)</f>
        <v>0</v>
      </c>
      <c r="BH1469" s="228">
        <f>IF(N1469="sníž. přenesená",J1469,0)</f>
        <v>0</v>
      </c>
      <c r="BI1469" s="228">
        <f>IF(N1469="nulová",J1469,0)</f>
        <v>0</v>
      </c>
      <c r="BJ1469" s="21" t="s">
        <v>83</v>
      </c>
      <c r="BK1469" s="228">
        <f>ROUND(I1469*H1469,2)</f>
        <v>0</v>
      </c>
      <c r="BL1469" s="21" t="s">
        <v>299</v>
      </c>
      <c r="BM1469" s="227" t="s">
        <v>2352</v>
      </c>
    </row>
    <row r="1470" s="2" customFormat="1">
      <c r="A1470" s="42"/>
      <c r="B1470" s="43"/>
      <c r="C1470" s="44"/>
      <c r="D1470" s="229" t="s">
        <v>191</v>
      </c>
      <c r="E1470" s="44"/>
      <c r="F1470" s="230" t="s">
        <v>2353</v>
      </c>
      <c r="G1470" s="44"/>
      <c r="H1470" s="44"/>
      <c r="I1470" s="231"/>
      <c r="J1470" s="44"/>
      <c r="K1470" s="44"/>
      <c r="L1470" s="48"/>
      <c r="M1470" s="232"/>
      <c r="N1470" s="233"/>
      <c r="O1470" s="88"/>
      <c r="P1470" s="88"/>
      <c r="Q1470" s="88"/>
      <c r="R1470" s="88"/>
      <c r="S1470" s="88"/>
      <c r="T1470" s="89"/>
      <c r="U1470" s="42"/>
      <c r="V1470" s="42"/>
      <c r="W1470" s="42"/>
      <c r="X1470" s="42"/>
      <c r="Y1470" s="42"/>
      <c r="Z1470" s="42"/>
      <c r="AA1470" s="42"/>
      <c r="AB1470" s="42"/>
      <c r="AC1470" s="42"/>
      <c r="AD1470" s="42"/>
      <c r="AE1470" s="42"/>
      <c r="AT1470" s="21" t="s">
        <v>191</v>
      </c>
      <c r="AU1470" s="21" t="s">
        <v>86</v>
      </c>
    </row>
    <row r="1471" s="13" customFormat="1">
      <c r="A1471" s="13"/>
      <c r="B1471" s="234"/>
      <c r="C1471" s="235"/>
      <c r="D1471" s="236" t="s">
        <v>193</v>
      </c>
      <c r="E1471" s="237" t="s">
        <v>19</v>
      </c>
      <c r="F1471" s="238" t="s">
        <v>2348</v>
      </c>
      <c r="G1471" s="235"/>
      <c r="H1471" s="239">
        <v>36.430999999999997</v>
      </c>
      <c r="I1471" s="240"/>
      <c r="J1471" s="235"/>
      <c r="K1471" s="235"/>
      <c r="L1471" s="241"/>
      <c r="M1471" s="242"/>
      <c r="N1471" s="243"/>
      <c r="O1471" s="243"/>
      <c r="P1471" s="243"/>
      <c r="Q1471" s="243"/>
      <c r="R1471" s="243"/>
      <c r="S1471" s="243"/>
      <c r="T1471" s="244"/>
      <c r="U1471" s="13"/>
      <c r="V1471" s="13"/>
      <c r="W1471" s="13"/>
      <c r="X1471" s="13"/>
      <c r="Y1471" s="13"/>
      <c r="Z1471" s="13"/>
      <c r="AA1471" s="13"/>
      <c r="AB1471" s="13"/>
      <c r="AC1471" s="13"/>
      <c r="AD1471" s="13"/>
      <c r="AE1471" s="13"/>
      <c r="AT1471" s="245" t="s">
        <v>193</v>
      </c>
      <c r="AU1471" s="245" t="s">
        <v>86</v>
      </c>
      <c r="AV1471" s="13" t="s">
        <v>86</v>
      </c>
      <c r="AW1471" s="13" t="s">
        <v>37</v>
      </c>
      <c r="AX1471" s="13" t="s">
        <v>83</v>
      </c>
      <c r="AY1471" s="245" t="s">
        <v>182</v>
      </c>
    </row>
    <row r="1472" s="2" customFormat="1" ht="21.75" customHeight="1">
      <c r="A1472" s="42"/>
      <c r="B1472" s="43"/>
      <c r="C1472" s="216" t="s">
        <v>2354</v>
      </c>
      <c r="D1472" s="216" t="s">
        <v>184</v>
      </c>
      <c r="E1472" s="217" t="s">
        <v>2355</v>
      </c>
      <c r="F1472" s="218" t="s">
        <v>2356</v>
      </c>
      <c r="G1472" s="219" t="s">
        <v>187</v>
      </c>
      <c r="H1472" s="220">
        <v>36.430999999999997</v>
      </c>
      <c r="I1472" s="221"/>
      <c r="J1472" s="222">
        <f>ROUND(I1472*H1472,2)</f>
        <v>0</v>
      </c>
      <c r="K1472" s="218" t="s">
        <v>188</v>
      </c>
      <c r="L1472" s="48"/>
      <c r="M1472" s="223" t="s">
        <v>19</v>
      </c>
      <c r="N1472" s="224" t="s">
        <v>47</v>
      </c>
      <c r="O1472" s="88"/>
      <c r="P1472" s="225">
        <f>O1472*H1472</f>
        <v>0</v>
      </c>
      <c r="Q1472" s="225">
        <v>0.0044999999999999997</v>
      </c>
      <c r="R1472" s="225">
        <f>Q1472*H1472</f>
        <v>0.16393949999999999</v>
      </c>
      <c r="S1472" s="225">
        <v>0</v>
      </c>
      <c r="T1472" s="226">
        <f>S1472*H1472</f>
        <v>0</v>
      </c>
      <c r="U1472" s="42"/>
      <c r="V1472" s="42"/>
      <c r="W1472" s="42"/>
      <c r="X1472" s="42"/>
      <c r="Y1472" s="42"/>
      <c r="Z1472" s="42"/>
      <c r="AA1472" s="42"/>
      <c r="AB1472" s="42"/>
      <c r="AC1472" s="42"/>
      <c r="AD1472" s="42"/>
      <c r="AE1472" s="42"/>
      <c r="AR1472" s="227" t="s">
        <v>299</v>
      </c>
      <c r="AT1472" s="227" t="s">
        <v>184</v>
      </c>
      <c r="AU1472" s="227" t="s">
        <v>86</v>
      </c>
      <c r="AY1472" s="21" t="s">
        <v>182</v>
      </c>
      <c r="BE1472" s="228">
        <f>IF(N1472="základní",J1472,0)</f>
        <v>0</v>
      </c>
      <c r="BF1472" s="228">
        <f>IF(N1472="snížená",J1472,0)</f>
        <v>0</v>
      </c>
      <c r="BG1472" s="228">
        <f>IF(N1472="zákl. přenesená",J1472,0)</f>
        <v>0</v>
      </c>
      <c r="BH1472" s="228">
        <f>IF(N1472="sníž. přenesená",J1472,0)</f>
        <v>0</v>
      </c>
      <c r="BI1472" s="228">
        <f>IF(N1472="nulová",J1472,0)</f>
        <v>0</v>
      </c>
      <c r="BJ1472" s="21" t="s">
        <v>83</v>
      </c>
      <c r="BK1472" s="228">
        <f>ROUND(I1472*H1472,2)</f>
        <v>0</v>
      </c>
      <c r="BL1472" s="21" t="s">
        <v>299</v>
      </c>
      <c r="BM1472" s="227" t="s">
        <v>2357</v>
      </c>
    </row>
    <row r="1473" s="2" customFormat="1">
      <c r="A1473" s="42"/>
      <c r="B1473" s="43"/>
      <c r="C1473" s="44"/>
      <c r="D1473" s="229" t="s">
        <v>191</v>
      </c>
      <c r="E1473" s="44"/>
      <c r="F1473" s="230" t="s">
        <v>2358</v>
      </c>
      <c r="G1473" s="44"/>
      <c r="H1473" s="44"/>
      <c r="I1473" s="231"/>
      <c r="J1473" s="44"/>
      <c r="K1473" s="44"/>
      <c r="L1473" s="48"/>
      <c r="M1473" s="232"/>
      <c r="N1473" s="233"/>
      <c r="O1473" s="88"/>
      <c r="P1473" s="88"/>
      <c r="Q1473" s="88"/>
      <c r="R1473" s="88"/>
      <c r="S1473" s="88"/>
      <c r="T1473" s="89"/>
      <c r="U1473" s="42"/>
      <c r="V1473" s="42"/>
      <c r="W1473" s="42"/>
      <c r="X1473" s="42"/>
      <c r="Y1473" s="42"/>
      <c r="Z1473" s="42"/>
      <c r="AA1473" s="42"/>
      <c r="AB1473" s="42"/>
      <c r="AC1473" s="42"/>
      <c r="AD1473" s="42"/>
      <c r="AE1473" s="42"/>
      <c r="AT1473" s="21" t="s">
        <v>191</v>
      </c>
      <c r="AU1473" s="21" t="s">
        <v>86</v>
      </c>
    </row>
    <row r="1474" s="13" customFormat="1">
      <c r="A1474" s="13"/>
      <c r="B1474" s="234"/>
      <c r="C1474" s="235"/>
      <c r="D1474" s="236" t="s">
        <v>193</v>
      </c>
      <c r="E1474" s="237" t="s">
        <v>19</v>
      </c>
      <c r="F1474" s="238" t="s">
        <v>2348</v>
      </c>
      <c r="G1474" s="235"/>
      <c r="H1474" s="239">
        <v>36.430999999999997</v>
      </c>
      <c r="I1474" s="240"/>
      <c r="J1474" s="235"/>
      <c r="K1474" s="235"/>
      <c r="L1474" s="241"/>
      <c r="M1474" s="242"/>
      <c r="N1474" s="243"/>
      <c r="O1474" s="243"/>
      <c r="P1474" s="243"/>
      <c r="Q1474" s="243"/>
      <c r="R1474" s="243"/>
      <c r="S1474" s="243"/>
      <c r="T1474" s="244"/>
      <c r="U1474" s="13"/>
      <c r="V1474" s="13"/>
      <c r="W1474" s="13"/>
      <c r="X1474" s="13"/>
      <c r="Y1474" s="13"/>
      <c r="Z1474" s="13"/>
      <c r="AA1474" s="13"/>
      <c r="AB1474" s="13"/>
      <c r="AC1474" s="13"/>
      <c r="AD1474" s="13"/>
      <c r="AE1474" s="13"/>
      <c r="AT1474" s="245" t="s">
        <v>193</v>
      </c>
      <c r="AU1474" s="245" t="s">
        <v>86</v>
      </c>
      <c r="AV1474" s="13" t="s">
        <v>86</v>
      </c>
      <c r="AW1474" s="13" t="s">
        <v>37</v>
      </c>
      <c r="AX1474" s="13" t="s">
        <v>83</v>
      </c>
      <c r="AY1474" s="245" t="s">
        <v>182</v>
      </c>
    </row>
    <row r="1475" s="2" customFormat="1" ht="24.15" customHeight="1">
      <c r="A1475" s="42"/>
      <c r="B1475" s="43"/>
      <c r="C1475" s="216" t="s">
        <v>2359</v>
      </c>
      <c r="D1475" s="216" t="s">
        <v>184</v>
      </c>
      <c r="E1475" s="217" t="s">
        <v>2360</v>
      </c>
      <c r="F1475" s="218" t="s">
        <v>2361</v>
      </c>
      <c r="G1475" s="219" t="s">
        <v>187</v>
      </c>
      <c r="H1475" s="220">
        <v>36.430999999999997</v>
      </c>
      <c r="I1475" s="221"/>
      <c r="J1475" s="222">
        <f>ROUND(I1475*H1475,2)</f>
        <v>0</v>
      </c>
      <c r="K1475" s="218" t="s">
        <v>188</v>
      </c>
      <c r="L1475" s="48"/>
      <c r="M1475" s="223" t="s">
        <v>19</v>
      </c>
      <c r="N1475" s="224" t="s">
        <v>47</v>
      </c>
      <c r="O1475" s="88"/>
      <c r="P1475" s="225">
        <f>O1475*H1475</f>
        <v>0</v>
      </c>
      <c r="Q1475" s="225">
        <v>0.0060000000000000001</v>
      </c>
      <c r="R1475" s="225">
        <f>Q1475*H1475</f>
        <v>0.218586</v>
      </c>
      <c r="S1475" s="225">
        <v>0</v>
      </c>
      <c r="T1475" s="226">
        <f>S1475*H1475</f>
        <v>0</v>
      </c>
      <c r="U1475" s="42"/>
      <c r="V1475" s="42"/>
      <c r="W1475" s="42"/>
      <c r="X1475" s="42"/>
      <c r="Y1475" s="42"/>
      <c r="Z1475" s="42"/>
      <c r="AA1475" s="42"/>
      <c r="AB1475" s="42"/>
      <c r="AC1475" s="42"/>
      <c r="AD1475" s="42"/>
      <c r="AE1475" s="42"/>
      <c r="AR1475" s="227" t="s">
        <v>299</v>
      </c>
      <c r="AT1475" s="227" t="s">
        <v>184</v>
      </c>
      <c r="AU1475" s="227" t="s">
        <v>86</v>
      </c>
      <c r="AY1475" s="21" t="s">
        <v>182</v>
      </c>
      <c r="BE1475" s="228">
        <f>IF(N1475="základní",J1475,0)</f>
        <v>0</v>
      </c>
      <c r="BF1475" s="228">
        <f>IF(N1475="snížená",J1475,0)</f>
        <v>0</v>
      </c>
      <c r="BG1475" s="228">
        <f>IF(N1475="zákl. přenesená",J1475,0)</f>
        <v>0</v>
      </c>
      <c r="BH1475" s="228">
        <f>IF(N1475="sníž. přenesená",J1475,0)</f>
        <v>0</v>
      </c>
      <c r="BI1475" s="228">
        <f>IF(N1475="nulová",J1475,0)</f>
        <v>0</v>
      </c>
      <c r="BJ1475" s="21" t="s">
        <v>83</v>
      </c>
      <c r="BK1475" s="228">
        <f>ROUND(I1475*H1475,2)</f>
        <v>0</v>
      </c>
      <c r="BL1475" s="21" t="s">
        <v>299</v>
      </c>
      <c r="BM1475" s="227" t="s">
        <v>2362</v>
      </c>
    </row>
    <row r="1476" s="2" customFormat="1">
      <c r="A1476" s="42"/>
      <c r="B1476" s="43"/>
      <c r="C1476" s="44"/>
      <c r="D1476" s="229" t="s">
        <v>191</v>
      </c>
      <c r="E1476" s="44"/>
      <c r="F1476" s="230" t="s">
        <v>2363</v>
      </c>
      <c r="G1476" s="44"/>
      <c r="H1476" s="44"/>
      <c r="I1476" s="231"/>
      <c r="J1476" s="44"/>
      <c r="K1476" s="44"/>
      <c r="L1476" s="48"/>
      <c r="M1476" s="232"/>
      <c r="N1476" s="233"/>
      <c r="O1476" s="88"/>
      <c r="P1476" s="88"/>
      <c r="Q1476" s="88"/>
      <c r="R1476" s="88"/>
      <c r="S1476" s="88"/>
      <c r="T1476" s="89"/>
      <c r="U1476" s="42"/>
      <c r="V1476" s="42"/>
      <c r="W1476" s="42"/>
      <c r="X1476" s="42"/>
      <c r="Y1476" s="42"/>
      <c r="Z1476" s="42"/>
      <c r="AA1476" s="42"/>
      <c r="AB1476" s="42"/>
      <c r="AC1476" s="42"/>
      <c r="AD1476" s="42"/>
      <c r="AE1476" s="42"/>
      <c r="AT1476" s="21" t="s">
        <v>191</v>
      </c>
      <c r="AU1476" s="21" t="s">
        <v>86</v>
      </c>
    </row>
    <row r="1477" s="13" customFormat="1">
      <c r="A1477" s="13"/>
      <c r="B1477" s="234"/>
      <c r="C1477" s="235"/>
      <c r="D1477" s="236" t="s">
        <v>193</v>
      </c>
      <c r="E1477" s="237" t="s">
        <v>19</v>
      </c>
      <c r="F1477" s="238" t="s">
        <v>2364</v>
      </c>
      <c r="G1477" s="235"/>
      <c r="H1477" s="239">
        <v>22.295000000000002</v>
      </c>
      <c r="I1477" s="240"/>
      <c r="J1477" s="235"/>
      <c r="K1477" s="235"/>
      <c r="L1477" s="241"/>
      <c r="M1477" s="242"/>
      <c r="N1477" s="243"/>
      <c r="O1477" s="243"/>
      <c r="P1477" s="243"/>
      <c r="Q1477" s="243"/>
      <c r="R1477" s="243"/>
      <c r="S1477" s="243"/>
      <c r="T1477" s="244"/>
      <c r="U1477" s="13"/>
      <c r="V1477" s="13"/>
      <c r="W1477" s="13"/>
      <c r="X1477" s="13"/>
      <c r="Y1477" s="13"/>
      <c r="Z1477" s="13"/>
      <c r="AA1477" s="13"/>
      <c r="AB1477" s="13"/>
      <c r="AC1477" s="13"/>
      <c r="AD1477" s="13"/>
      <c r="AE1477" s="13"/>
      <c r="AT1477" s="245" t="s">
        <v>193</v>
      </c>
      <c r="AU1477" s="245" t="s">
        <v>86</v>
      </c>
      <c r="AV1477" s="13" t="s">
        <v>86</v>
      </c>
      <c r="AW1477" s="13" t="s">
        <v>37</v>
      </c>
      <c r="AX1477" s="13" t="s">
        <v>76</v>
      </c>
      <c r="AY1477" s="245" t="s">
        <v>182</v>
      </c>
    </row>
    <row r="1478" s="13" customFormat="1">
      <c r="A1478" s="13"/>
      <c r="B1478" s="234"/>
      <c r="C1478" s="235"/>
      <c r="D1478" s="236" t="s">
        <v>193</v>
      </c>
      <c r="E1478" s="237" t="s">
        <v>19</v>
      </c>
      <c r="F1478" s="238" t="s">
        <v>2365</v>
      </c>
      <c r="G1478" s="235"/>
      <c r="H1478" s="239">
        <v>14.135999999999999</v>
      </c>
      <c r="I1478" s="240"/>
      <c r="J1478" s="235"/>
      <c r="K1478" s="235"/>
      <c r="L1478" s="241"/>
      <c r="M1478" s="242"/>
      <c r="N1478" s="243"/>
      <c r="O1478" s="243"/>
      <c r="P1478" s="243"/>
      <c r="Q1478" s="243"/>
      <c r="R1478" s="243"/>
      <c r="S1478" s="243"/>
      <c r="T1478" s="244"/>
      <c r="U1478" s="13"/>
      <c r="V1478" s="13"/>
      <c r="W1478" s="13"/>
      <c r="X1478" s="13"/>
      <c r="Y1478" s="13"/>
      <c r="Z1478" s="13"/>
      <c r="AA1478" s="13"/>
      <c r="AB1478" s="13"/>
      <c r="AC1478" s="13"/>
      <c r="AD1478" s="13"/>
      <c r="AE1478" s="13"/>
      <c r="AT1478" s="245" t="s">
        <v>193</v>
      </c>
      <c r="AU1478" s="245" t="s">
        <v>86</v>
      </c>
      <c r="AV1478" s="13" t="s">
        <v>86</v>
      </c>
      <c r="AW1478" s="13" t="s">
        <v>37</v>
      </c>
      <c r="AX1478" s="13" t="s">
        <v>76</v>
      </c>
      <c r="AY1478" s="245" t="s">
        <v>182</v>
      </c>
    </row>
    <row r="1479" s="14" customFormat="1">
      <c r="A1479" s="14"/>
      <c r="B1479" s="246"/>
      <c r="C1479" s="247"/>
      <c r="D1479" s="236" t="s">
        <v>193</v>
      </c>
      <c r="E1479" s="248" t="s">
        <v>19</v>
      </c>
      <c r="F1479" s="249" t="s">
        <v>844</v>
      </c>
      <c r="G1479" s="247"/>
      <c r="H1479" s="248" t="s">
        <v>19</v>
      </c>
      <c r="I1479" s="250"/>
      <c r="J1479" s="247"/>
      <c r="K1479" s="247"/>
      <c r="L1479" s="251"/>
      <c r="M1479" s="252"/>
      <c r="N1479" s="253"/>
      <c r="O1479" s="253"/>
      <c r="P1479" s="253"/>
      <c r="Q1479" s="253"/>
      <c r="R1479" s="253"/>
      <c r="S1479" s="253"/>
      <c r="T1479" s="254"/>
      <c r="U1479" s="14"/>
      <c r="V1479" s="14"/>
      <c r="W1479" s="14"/>
      <c r="X1479" s="14"/>
      <c r="Y1479" s="14"/>
      <c r="Z1479" s="14"/>
      <c r="AA1479" s="14"/>
      <c r="AB1479" s="14"/>
      <c r="AC1479" s="14"/>
      <c r="AD1479" s="14"/>
      <c r="AE1479" s="14"/>
      <c r="AT1479" s="255" t="s">
        <v>193</v>
      </c>
      <c r="AU1479" s="255" t="s">
        <v>86</v>
      </c>
      <c r="AV1479" s="14" t="s">
        <v>83</v>
      </c>
      <c r="AW1479" s="14" t="s">
        <v>37</v>
      </c>
      <c r="AX1479" s="14" t="s">
        <v>76</v>
      </c>
      <c r="AY1479" s="255" t="s">
        <v>182</v>
      </c>
    </row>
    <row r="1480" s="15" customFormat="1">
      <c r="A1480" s="15"/>
      <c r="B1480" s="256"/>
      <c r="C1480" s="257"/>
      <c r="D1480" s="236" t="s">
        <v>193</v>
      </c>
      <c r="E1480" s="258" t="s">
        <v>19</v>
      </c>
      <c r="F1480" s="259" t="s">
        <v>202</v>
      </c>
      <c r="G1480" s="257"/>
      <c r="H1480" s="260">
        <v>36.430999999999997</v>
      </c>
      <c r="I1480" s="261"/>
      <c r="J1480" s="257"/>
      <c r="K1480" s="257"/>
      <c r="L1480" s="262"/>
      <c r="M1480" s="263"/>
      <c r="N1480" s="264"/>
      <c r="O1480" s="264"/>
      <c r="P1480" s="264"/>
      <c r="Q1480" s="264"/>
      <c r="R1480" s="264"/>
      <c r="S1480" s="264"/>
      <c r="T1480" s="265"/>
      <c r="U1480" s="15"/>
      <c r="V1480" s="15"/>
      <c r="W1480" s="15"/>
      <c r="X1480" s="15"/>
      <c r="Y1480" s="15"/>
      <c r="Z1480" s="15"/>
      <c r="AA1480" s="15"/>
      <c r="AB1480" s="15"/>
      <c r="AC1480" s="15"/>
      <c r="AD1480" s="15"/>
      <c r="AE1480" s="15"/>
      <c r="AT1480" s="266" t="s">
        <v>193</v>
      </c>
      <c r="AU1480" s="266" t="s">
        <v>86</v>
      </c>
      <c r="AV1480" s="15" t="s">
        <v>189</v>
      </c>
      <c r="AW1480" s="15" t="s">
        <v>37</v>
      </c>
      <c r="AX1480" s="15" t="s">
        <v>83</v>
      </c>
      <c r="AY1480" s="266" t="s">
        <v>182</v>
      </c>
    </row>
    <row r="1481" s="2" customFormat="1" ht="24.15" customHeight="1">
      <c r="A1481" s="42"/>
      <c r="B1481" s="43"/>
      <c r="C1481" s="267" t="s">
        <v>2366</v>
      </c>
      <c r="D1481" s="267" t="s">
        <v>349</v>
      </c>
      <c r="E1481" s="268" t="s">
        <v>2367</v>
      </c>
      <c r="F1481" s="269" t="s">
        <v>2368</v>
      </c>
      <c r="G1481" s="270" t="s">
        <v>187</v>
      </c>
      <c r="H1481" s="271">
        <v>40.073999999999998</v>
      </c>
      <c r="I1481" s="272"/>
      <c r="J1481" s="273">
        <f>ROUND(I1481*H1481,2)</f>
        <v>0</v>
      </c>
      <c r="K1481" s="269" t="s">
        <v>188</v>
      </c>
      <c r="L1481" s="274"/>
      <c r="M1481" s="275" t="s">
        <v>19</v>
      </c>
      <c r="N1481" s="276" t="s">
        <v>47</v>
      </c>
      <c r="O1481" s="88"/>
      <c r="P1481" s="225">
        <f>O1481*H1481</f>
        <v>0</v>
      </c>
      <c r="Q1481" s="225">
        <v>0.021999999999999999</v>
      </c>
      <c r="R1481" s="225">
        <f>Q1481*H1481</f>
        <v>0.88162799999999986</v>
      </c>
      <c r="S1481" s="225">
        <v>0</v>
      </c>
      <c r="T1481" s="226">
        <f>S1481*H1481</f>
        <v>0</v>
      </c>
      <c r="U1481" s="42"/>
      <c r="V1481" s="42"/>
      <c r="W1481" s="42"/>
      <c r="X1481" s="42"/>
      <c r="Y1481" s="42"/>
      <c r="Z1481" s="42"/>
      <c r="AA1481" s="42"/>
      <c r="AB1481" s="42"/>
      <c r="AC1481" s="42"/>
      <c r="AD1481" s="42"/>
      <c r="AE1481" s="42"/>
      <c r="AR1481" s="227" t="s">
        <v>398</v>
      </c>
      <c r="AT1481" s="227" t="s">
        <v>349</v>
      </c>
      <c r="AU1481" s="227" t="s">
        <v>86</v>
      </c>
      <c r="AY1481" s="21" t="s">
        <v>182</v>
      </c>
      <c r="BE1481" s="228">
        <f>IF(N1481="základní",J1481,0)</f>
        <v>0</v>
      </c>
      <c r="BF1481" s="228">
        <f>IF(N1481="snížená",J1481,0)</f>
        <v>0</v>
      </c>
      <c r="BG1481" s="228">
        <f>IF(N1481="zákl. přenesená",J1481,0)</f>
        <v>0</v>
      </c>
      <c r="BH1481" s="228">
        <f>IF(N1481="sníž. přenesená",J1481,0)</f>
        <v>0</v>
      </c>
      <c r="BI1481" s="228">
        <f>IF(N1481="nulová",J1481,0)</f>
        <v>0</v>
      </c>
      <c r="BJ1481" s="21" t="s">
        <v>83</v>
      </c>
      <c r="BK1481" s="228">
        <f>ROUND(I1481*H1481,2)</f>
        <v>0</v>
      </c>
      <c r="BL1481" s="21" t="s">
        <v>299</v>
      </c>
      <c r="BM1481" s="227" t="s">
        <v>2369</v>
      </c>
    </row>
    <row r="1482" s="13" customFormat="1">
      <c r="A1482" s="13"/>
      <c r="B1482" s="234"/>
      <c r="C1482" s="235"/>
      <c r="D1482" s="236" t="s">
        <v>193</v>
      </c>
      <c r="E1482" s="237" t="s">
        <v>19</v>
      </c>
      <c r="F1482" s="238" t="s">
        <v>2370</v>
      </c>
      <c r="G1482" s="235"/>
      <c r="H1482" s="239">
        <v>40.073999999999998</v>
      </c>
      <c r="I1482" s="240"/>
      <c r="J1482" s="235"/>
      <c r="K1482" s="235"/>
      <c r="L1482" s="241"/>
      <c r="M1482" s="242"/>
      <c r="N1482" s="243"/>
      <c r="O1482" s="243"/>
      <c r="P1482" s="243"/>
      <c r="Q1482" s="243"/>
      <c r="R1482" s="243"/>
      <c r="S1482" s="243"/>
      <c r="T1482" s="244"/>
      <c r="U1482" s="13"/>
      <c r="V1482" s="13"/>
      <c r="W1482" s="13"/>
      <c r="X1482" s="13"/>
      <c r="Y1482" s="13"/>
      <c r="Z1482" s="13"/>
      <c r="AA1482" s="13"/>
      <c r="AB1482" s="13"/>
      <c r="AC1482" s="13"/>
      <c r="AD1482" s="13"/>
      <c r="AE1482" s="13"/>
      <c r="AT1482" s="245" t="s">
        <v>193</v>
      </c>
      <c r="AU1482" s="245" t="s">
        <v>86</v>
      </c>
      <c r="AV1482" s="13" t="s">
        <v>86</v>
      </c>
      <c r="AW1482" s="13" t="s">
        <v>37</v>
      </c>
      <c r="AX1482" s="13" t="s">
        <v>83</v>
      </c>
      <c r="AY1482" s="245" t="s">
        <v>182</v>
      </c>
    </row>
    <row r="1483" s="2" customFormat="1" ht="33" customHeight="1">
      <c r="A1483" s="42"/>
      <c r="B1483" s="43"/>
      <c r="C1483" s="216" t="s">
        <v>2371</v>
      </c>
      <c r="D1483" s="216" t="s">
        <v>184</v>
      </c>
      <c r="E1483" s="217" t="s">
        <v>2372</v>
      </c>
      <c r="F1483" s="218" t="s">
        <v>2373</v>
      </c>
      <c r="G1483" s="219" t="s">
        <v>187</v>
      </c>
      <c r="H1483" s="220">
        <v>36.430999999999997</v>
      </c>
      <c r="I1483" s="221"/>
      <c r="J1483" s="222">
        <f>ROUND(I1483*H1483,2)</f>
        <v>0</v>
      </c>
      <c r="K1483" s="218" t="s">
        <v>19</v>
      </c>
      <c r="L1483" s="48"/>
      <c r="M1483" s="223" t="s">
        <v>19</v>
      </c>
      <c r="N1483" s="224" t="s">
        <v>47</v>
      </c>
      <c r="O1483" s="88"/>
      <c r="P1483" s="225">
        <f>O1483*H1483</f>
        <v>0</v>
      </c>
      <c r="Q1483" s="225">
        <v>0.00050000000000000001</v>
      </c>
      <c r="R1483" s="225">
        <f>Q1483*H1483</f>
        <v>0.018215499999999999</v>
      </c>
      <c r="S1483" s="225">
        <v>0</v>
      </c>
      <c r="T1483" s="226">
        <f>S1483*H1483</f>
        <v>0</v>
      </c>
      <c r="U1483" s="42"/>
      <c r="V1483" s="42"/>
      <c r="W1483" s="42"/>
      <c r="X1483" s="42"/>
      <c r="Y1483" s="42"/>
      <c r="Z1483" s="42"/>
      <c r="AA1483" s="42"/>
      <c r="AB1483" s="42"/>
      <c r="AC1483" s="42"/>
      <c r="AD1483" s="42"/>
      <c r="AE1483" s="42"/>
      <c r="AR1483" s="227" t="s">
        <v>299</v>
      </c>
      <c r="AT1483" s="227" t="s">
        <v>184</v>
      </c>
      <c r="AU1483" s="227" t="s">
        <v>86</v>
      </c>
      <c r="AY1483" s="21" t="s">
        <v>182</v>
      </c>
      <c r="BE1483" s="228">
        <f>IF(N1483="základní",J1483,0)</f>
        <v>0</v>
      </c>
      <c r="BF1483" s="228">
        <f>IF(N1483="snížená",J1483,0)</f>
        <v>0</v>
      </c>
      <c r="BG1483" s="228">
        <f>IF(N1483="zákl. přenesená",J1483,0)</f>
        <v>0</v>
      </c>
      <c r="BH1483" s="228">
        <f>IF(N1483="sníž. přenesená",J1483,0)</f>
        <v>0</v>
      </c>
      <c r="BI1483" s="228">
        <f>IF(N1483="nulová",J1483,0)</f>
        <v>0</v>
      </c>
      <c r="BJ1483" s="21" t="s">
        <v>83</v>
      </c>
      <c r="BK1483" s="228">
        <f>ROUND(I1483*H1483,2)</f>
        <v>0</v>
      </c>
      <c r="BL1483" s="21" t="s">
        <v>299</v>
      </c>
      <c r="BM1483" s="227" t="s">
        <v>2374</v>
      </c>
    </row>
    <row r="1484" s="13" customFormat="1">
      <c r="A1484" s="13"/>
      <c r="B1484" s="234"/>
      <c r="C1484" s="235"/>
      <c r="D1484" s="236" t="s">
        <v>193</v>
      </c>
      <c r="E1484" s="237" t="s">
        <v>19</v>
      </c>
      <c r="F1484" s="238" t="s">
        <v>2348</v>
      </c>
      <c r="G1484" s="235"/>
      <c r="H1484" s="239">
        <v>36.430999999999997</v>
      </c>
      <c r="I1484" s="240"/>
      <c r="J1484" s="235"/>
      <c r="K1484" s="235"/>
      <c r="L1484" s="241"/>
      <c r="M1484" s="242"/>
      <c r="N1484" s="243"/>
      <c r="O1484" s="243"/>
      <c r="P1484" s="243"/>
      <c r="Q1484" s="243"/>
      <c r="R1484" s="243"/>
      <c r="S1484" s="243"/>
      <c r="T1484" s="244"/>
      <c r="U1484" s="13"/>
      <c r="V1484" s="13"/>
      <c r="W1484" s="13"/>
      <c r="X1484" s="13"/>
      <c r="Y1484" s="13"/>
      <c r="Z1484" s="13"/>
      <c r="AA1484" s="13"/>
      <c r="AB1484" s="13"/>
      <c r="AC1484" s="13"/>
      <c r="AD1484" s="13"/>
      <c r="AE1484" s="13"/>
      <c r="AT1484" s="245" t="s">
        <v>193</v>
      </c>
      <c r="AU1484" s="245" t="s">
        <v>86</v>
      </c>
      <c r="AV1484" s="13" t="s">
        <v>86</v>
      </c>
      <c r="AW1484" s="13" t="s">
        <v>37</v>
      </c>
      <c r="AX1484" s="13" t="s">
        <v>83</v>
      </c>
      <c r="AY1484" s="245" t="s">
        <v>182</v>
      </c>
    </row>
    <row r="1485" s="2" customFormat="1" ht="24.15" customHeight="1">
      <c r="A1485" s="42"/>
      <c r="B1485" s="43"/>
      <c r="C1485" s="216" t="s">
        <v>2375</v>
      </c>
      <c r="D1485" s="216" t="s">
        <v>184</v>
      </c>
      <c r="E1485" s="217" t="s">
        <v>2376</v>
      </c>
      <c r="F1485" s="218" t="s">
        <v>2377</v>
      </c>
      <c r="G1485" s="219" t="s">
        <v>187</v>
      </c>
      <c r="H1485" s="220">
        <v>36.430999999999997</v>
      </c>
      <c r="I1485" s="221"/>
      <c r="J1485" s="222">
        <f>ROUND(I1485*H1485,2)</f>
        <v>0</v>
      </c>
      <c r="K1485" s="218" t="s">
        <v>19</v>
      </c>
      <c r="L1485" s="48"/>
      <c r="M1485" s="223" t="s">
        <v>19</v>
      </c>
      <c r="N1485" s="224" t="s">
        <v>47</v>
      </c>
      <c r="O1485" s="88"/>
      <c r="P1485" s="225">
        <f>O1485*H1485</f>
        <v>0</v>
      </c>
      <c r="Q1485" s="225">
        <v>0.0015</v>
      </c>
      <c r="R1485" s="225">
        <f>Q1485*H1485</f>
        <v>0.054646500000000001</v>
      </c>
      <c r="S1485" s="225">
        <v>0</v>
      </c>
      <c r="T1485" s="226">
        <f>S1485*H1485</f>
        <v>0</v>
      </c>
      <c r="U1485" s="42"/>
      <c r="V1485" s="42"/>
      <c r="W1485" s="42"/>
      <c r="X1485" s="42"/>
      <c r="Y1485" s="42"/>
      <c r="Z1485" s="42"/>
      <c r="AA1485" s="42"/>
      <c r="AB1485" s="42"/>
      <c r="AC1485" s="42"/>
      <c r="AD1485" s="42"/>
      <c r="AE1485" s="42"/>
      <c r="AR1485" s="227" t="s">
        <v>299</v>
      </c>
      <c r="AT1485" s="227" t="s">
        <v>184</v>
      </c>
      <c r="AU1485" s="227" t="s">
        <v>86</v>
      </c>
      <c r="AY1485" s="21" t="s">
        <v>182</v>
      </c>
      <c r="BE1485" s="228">
        <f>IF(N1485="základní",J1485,0)</f>
        <v>0</v>
      </c>
      <c r="BF1485" s="228">
        <f>IF(N1485="snížená",J1485,0)</f>
        <v>0</v>
      </c>
      <c r="BG1485" s="228">
        <f>IF(N1485="zákl. přenesená",J1485,0)</f>
        <v>0</v>
      </c>
      <c r="BH1485" s="228">
        <f>IF(N1485="sníž. přenesená",J1485,0)</f>
        <v>0</v>
      </c>
      <c r="BI1485" s="228">
        <f>IF(N1485="nulová",J1485,0)</f>
        <v>0</v>
      </c>
      <c r="BJ1485" s="21" t="s">
        <v>83</v>
      </c>
      <c r="BK1485" s="228">
        <f>ROUND(I1485*H1485,2)</f>
        <v>0</v>
      </c>
      <c r="BL1485" s="21" t="s">
        <v>299</v>
      </c>
      <c r="BM1485" s="227" t="s">
        <v>2378</v>
      </c>
    </row>
    <row r="1486" s="13" customFormat="1">
      <c r="A1486" s="13"/>
      <c r="B1486" s="234"/>
      <c r="C1486" s="235"/>
      <c r="D1486" s="236" t="s">
        <v>193</v>
      </c>
      <c r="E1486" s="237" t="s">
        <v>19</v>
      </c>
      <c r="F1486" s="238" t="s">
        <v>2348</v>
      </c>
      <c r="G1486" s="235"/>
      <c r="H1486" s="239">
        <v>36.430999999999997</v>
      </c>
      <c r="I1486" s="240"/>
      <c r="J1486" s="235"/>
      <c r="K1486" s="235"/>
      <c r="L1486" s="241"/>
      <c r="M1486" s="242"/>
      <c r="N1486" s="243"/>
      <c r="O1486" s="243"/>
      <c r="P1486" s="243"/>
      <c r="Q1486" s="243"/>
      <c r="R1486" s="243"/>
      <c r="S1486" s="243"/>
      <c r="T1486" s="244"/>
      <c r="U1486" s="13"/>
      <c r="V1486" s="13"/>
      <c r="W1486" s="13"/>
      <c r="X1486" s="13"/>
      <c r="Y1486" s="13"/>
      <c r="Z1486" s="13"/>
      <c r="AA1486" s="13"/>
      <c r="AB1486" s="13"/>
      <c r="AC1486" s="13"/>
      <c r="AD1486" s="13"/>
      <c r="AE1486" s="13"/>
      <c r="AT1486" s="245" t="s">
        <v>193</v>
      </c>
      <c r="AU1486" s="245" t="s">
        <v>86</v>
      </c>
      <c r="AV1486" s="13" t="s">
        <v>86</v>
      </c>
      <c r="AW1486" s="13" t="s">
        <v>37</v>
      </c>
      <c r="AX1486" s="13" t="s">
        <v>83</v>
      </c>
      <c r="AY1486" s="245" t="s">
        <v>182</v>
      </c>
    </row>
    <row r="1487" s="2" customFormat="1" ht="24.15" customHeight="1">
      <c r="A1487" s="42"/>
      <c r="B1487" s="43"/>
      <c r="C1487" s="216" t="s">
        <v>2379</v>
      </c>
      <c r="D1487" s="216" t="s">
        <v>184</v>
      </c>
      <c r="E1487" s="217" t="s">
        <v>2380</v>
      </c>
      <c r="F1487" s="218" t="s">
        <v>2381</v>
      </c>
      <c r="G1487" s="219" t="s">
        <v>610</v>
      </c>
      <c r="H1487" s="220">
        <v>1.3480000000000001</v>
      </c>
      <c r="I1487" s="221"/>
      <c r="J1487" s="222">
        <f>ROUND(I1487*H1487,2)</f>
        <v>0</v>
      </c>
      <c r="K1487" s="218" t="s">
        <v>188</v>
      </c>
      <c r="L1487" s="48"/>
      <c r="M1487" s="223" t="s">
        <v>19</v>
      </c>
      <c r="N1487" s="224" t="s">
        <v>47</v>
      </c>
      <c r="O1487" s="88"/>
      <c r="P1487" s="225">
        <f>O1487*H1487</f>
        <v>0</v>
      </c>
      <c r="Q1487" s="225">
        <v>0</v>
      </c>
      <c r="R1487" s="225">
        <f>Q1487*H1487</f>
        <v>0</v>
      </c>
      <c r="S1487" s="225">
        <v>0</v>
      </c>
      <c r="T1487" s="226">
        <f>S1487*H1487</f>
        <v>0</v>
      </c>
      <c r="U1487" s="42"/>
      <c r="V1487" s="42"/>
      <c r="W1487" s="42"/>
      <c r="X1487" s="42"/>
      <c r="Y1487" s="42"/>
      <c r="Z1487" s="42"/>
      <c r="AA1487" s="42"/>
      <c r="AB1487" s="42"/>
      <c r="AC1487" s="42"/>
      <c r="AD1487" s="42"/>
      <c r="AE1487" s="42"/>
      <c r="AR1487" s="227" t="s">
        <v>299</v>
      </c>
      <c r="AT1487" s="227" t="s">
        <v>184</v>
      </c>
      <c r="AU1487" s="227" t="s">
        <v>86</v>
      </c>
      <c r="AY1487" s="21" t="s">
        <v>182</v>
      </c>
      <c r="BE1487" s="228">
        <f>IF(N1487="základní",J1487,0)</f>
        <v>0</v>
      </c>
      <c r="BF1487" s="228">
        <f>IF(N1487="snížená",J1487,0)</f>
        <v>0</v>
      </c>
      <c r="BG1487" s="228">
        <f>IF(N1487="zákl. přenesená",J1487,0)</f>
        <v>0</v>
      </c>
      <c r="BH1487" s="228">
        <f>IF(N1487="sníž. přenesená",J1487,0)</f>
        <v>0</v>
      </c>
      <c r="BI1487" s="228">
        <f>IF(N1487="nulová",J1487,0)</f>
        <v>0</v>
      </c>
      <c r="BJ1487" s="21" t="s">
        <v>83</v>
      </c>
      <c r="BK1487" s="228">
        <f>ROUND(I1487*H1487,2)</f>
        <v>0</v>
      </c>
      <c r="BL1487" s="21" t="s">
        <v>299</v>
      </c>
      <c r="BM1487" s="227" t="s">
        <v>2382</v>
      </c>
    </row>
    <row r="1488" s="2" customFormat="1">
      <c r="A1488" s="42"/>
      <c r="B1488" s="43"/>
      <c r="C1488" s="44"/>
      <c r="D1488" s="229" t="s">
        <v>191</v>
      </c>
      <c r="E1488" s="44"/>
      <c r="F1488" s="230" t="s">
        <v>2383</v>
      </c>
      <c r="G1488" s="44"/>
      <c r="H1488" s="44"/>
      <c r="I1488" s="231"/>
      <c r="J1488" s="44"/>
      <c r="K1488" s="44"/>
      <c r="L1488" s="48"/>
      <c r="M1488" s="232"/>
      <c r="N1488" s="233"/>
      <c r="O1488" s="88"/>
      <c r="P1488" s="88"/>
      <c r="Q1488" s="88"/>
      <c r="R1488" s="88"/>
      <c r="S1488" s="88"/>
      <c r="T1488" s="89"/>
      <c r="U1488" s="42"/>
      <c r="V1488" s="42"/>
      <c r="W1488" s="42"/>
      <c r="X1488" s="42"/>
      <c r="Y1488" s="42"/>
      <c r="Z1488" s="42"/>
      <c r="AA1488" s="42"/>
      <c r="AB1488" s="42"/>
      <c r="AC1488" s="42"/>
      <c r="AD1488" s="42"/>
      <c r="AE1488" s="42"/>
      <c r="AT1488" s="21" t="s">
        <v>191</v>
      </c>
      <c r="AU1488" s="21" t="s">
        <v>86</v>
      </c>
    </row>
    <row r="1489" s="12" customFormat="1" ht="22.8" customHeight="1">
      <c r="A1489" s="12"/>
      <c r="B1489" s="200"/>
      <c r="C1489" s="201"/>
      <c r="D1489" s="202" t="s">
        <v>75</v>
      </c>
      <c r="E1489" s="214" t="s">
        <v>2384</v>
      </c>
      <c r="F1489" s="214" t="s">
        <v>2385</v>
      </c>
      <c r="G1489" s="201"/>
      <c r="H1489" s="201"/>
      <c r="I1489" s="204"/>
      <c r="J1489" s="215">
        <f>BK1489</f>
        <v>0</v>
      </c>
      <c r="K1489" s="201"/>
      <c r="L1489" s="206"/>
      <c r="M1489" s="207"/>
      <c r="N1489" s="208"/>
      <c r="O1489" s="208"/>
      <c r="P1489" s="209">
        <f>SUM(P1490:P1512)</f>
        <v>0</v>
      </c>
      <c r="Q1489" s="208"/>
      <c r="R1489" s="209">
        <f>SUM(R1490:R1512)</f>
        <v>2.3749348499999998</v>
      </c>
      <c r="S1489" s="208"/>
      <c r="T1489" s="210">
        <f>SUM(T1490:T1512)</f>
        <v>0</v>
      </c>
      <c r="U1489" s="12"/>
      <c r="V1489" s="12"/>
      <c r="W1489" s="12"/>
      <c r="X1489" s="12"/>
      <c r="Y1489" s="12"/>
      <c r="Z1489" s="12"/>
      <c r="AA1489" s="12"/>
      <c r="AB1489" s="12"/>
      <c r="AC1489" s="12"/>
      <c r="AD1489" s="12"/>
      <c r="AE1489" s="12"/>
      <c r="AR1489" s="211" t="s">
        <v>86</v>
      </c>
      <c r="AT1489" s="212" t="s">
        <v>75</v>
      </c>
      <c r="AU1489" s="212" t="s">
        <v>83</v>
      </c>
      <c r="AY1489" s="211" t="s">
        <v>182</v>
      </c>
      <c r="BK1489" s="213">
        <f>SUM(BK1490:BK1512)</f>
        <v>0</v>
      </c>
    </row>
    <row r="1490" s="2" customFormat="1" ht="16.5" customHeight="1">
      <c r="A1490" s="42"/>
      <c r="B1490" s="43"/>
      <c r="C1490" s="216" t="s">
        <v>2386</v>
      </c>
      <c r="D1490" s="216" t="s">
        <v>184</v>
      </c>
      <c r="E1490" s="217" t="s">
        <v>2387</v>
      </c>
      <c r="F1490" s="218" t="s">
        <v>2388</v>
      </c>
      <c r="G1490" s="219" t="s">
        <v>187</v>
      </c>
      <c r="H1490" s="220">
        <v>74.100999999999999</v>
      </c>
      <c r="I1490" s="221"/>
      <c r="J1490" s="222">
        <f>ROUND(I1490*H1490,2)</f>
        <v>0</v>
      </c>
      <c r="K1490" s="218" t="s">
        <v>188</v>
      </c>
      <c r="L1490" s="48"/>
      <c r="M1490" s="223" t="s">
        <v>19</v>
      </c>
      <c r="N1490" s="224" t="s">
        <v>47</v>
      </c>
      <c r="O1490" s="88"/>
      <c r="P1490" s="225">
        <f>O1490*H1490</f>
        <v>0</v>
      </c>
      <c r="Q1490" s="225">
        <v>0</v>
      </c>
      <c r="R1490" s="225">
        <f>Q1490*H1490</f>
        <v>0</v>
      </c>
      <c r="S1490" s="225">
        <v>0</v>
      </c>
      <c r="T1490" s="226">
        <f>S1490*H1490</f>
        <v>0</v>
      </c>
      <c r="U1490" s="42"/>
      <c r="V1490" s="42"/>
      <c r="W1490" s="42"/>
      <c r="X1490" s="42"/>
      <c r="Y1490" s="42"/>
      <c r="Z1490" s="42"/>
      <c r="AA1490" s="42"/>
      <c r="AB1490" s="42"/>
      <c r="AC1490" s="42"/>
      <c r="AD1490" s="42"/>
      <c r="AE1490" s="42"/>
      <c r="AR1490" s="227" t="s">
        <v>299</v>
      </c>
      <c r="AT1490" s="227" t="s">
        <v>184</v>
      </c>
      <c r="AU1490" s="227" t="s">
        <v>86</v>
      </c>
      <c r="AY1490" s="21" t="s">
        <v>182</v>
      </c>
      <c r="BE1490" s="228">
        <f>IF(N1490="základní",J1490,0)</f>
        <v>0</v>
      </c>
      <c r="BF1490" s="228">
        <f>IF(N1490="snížená",J1490,0)</f>
        <v>0</v>
      </c>
      <c r="BG1490" s="228">
        <f>IF(N1490="zákl. přenesená",J1490,0)</f>
        <v>0</v>
      </c>
      <c r="BH1490" s="228">
        <f>IF(N1490="sníž. přenesená",J1490,0)</f>
        <v>0</v>
      </c>
      <c r="BI1490" s="228">
        <f>IF(N1490="nulová",J1490,0)</f>
        <v>0</v>
      </c>
      <c r="BJ1490" s="21" t="s">
        <v>83</v>
      </c>
      <c r="BK1490" s="228">
        <f>ROUND(I1490*H1490,2)</f>
        <v>0</v>
      </c>
      <c r="BL1490" s="21" t="s">
        <v>299</v>
      </c>
      <c r="BM1490" s="227" t="s">
        <v>2389</v>
      </c>
    </row>
    <row r="1491" s="2" customFormat="1">
      <c r="A1491" s="42"/>
      <c r="B1491" s="43"/>
      <c r="C1491" s="44"/>
      <c r="D1491" s="229" t="s">
        <v>191</v>
      </c>
      <c r="E1491" s="44"/>
      <c r="F1491" s="230" t="s">
        <v>2390</v>
      </c>
      <c r="G1491" s="44"/>
      <c r="H1491" s="44"/>
      <c r="I1491" s="231"/>
      <c r="J1491" s="44"/>
      <c r="K1491" s="44"/>
      <c r="L1491" s="48"/>
      <c r="M1491" s="232"/>
      <c r="N1491" s="233"/>
      <c r="O1491" s="88"/>
      <c r="P1491" s="88"/>
      <c r="Q1491" s="88"/>
      <c r="R1491" s="88"/>
      <c r="S1491" s="88"/>
      <c r="T1491" s="89"/>
      <c r="U1491" s="42"/>
      <c r="V1491" s="42"/>
      <c r="W1491" s="42"/>
      <c r="X1491" s="42"/>
      <c r="Y1491" s="42"/>
      <c r="Z1491" s="42"/>
      <c r="AA1491" s="42"/>
      <c r="AB1491" s="42"/>
      <c r="AC1491" s="42"/>
      <c r="AD1491" s="42"/>
      <c r="AE1491" s="42"/>
      <c r="AT1491" s="21" t="s">
        <v>191</v>
      </c>
      <c r="AU1491" s="21" t="s">
        <v>86</v>
      </c>
    </row>
    <row r="1492" s="13" customFormat="1">
      <c r="A1492" s="13"/>
      <c r="B1492" s="234"/>
      <c r="C1492" s="235"/>
      <c r="D1492" s="236" t="s">
        <v>193</v>
      </c>
      <c r="E1492" s="237" t="s">
        <v>19</v>
      </c>
      <c r="F1492" s="238" t="s">
        <v>2391</v>
      </c>
      <c r="G1492" s="235"/>
      <c r="H1492" s="239">
        <v>74.100999999999999</v>
      </c>
      <c r="I1492" s="240"/>
      <c r="J1492" s="235"/>
      <c r="K1492" s="235"/>
      <c r="L1492" s="241"/>
      <c r="M1492" s="242"/>
      <c r="N1492" s="243"/>
      <c r="O1492" s="243"/>
      <c r="P1492" s="243"/>
      <c r="Q1492" s="243"/>
      <c r="R1492" s="243"/>
      <c r="S1492" s="243"/>
      <c r="T1492" s="244"/>
      <c r="U1492" s="13"/>
      <c r="V1492" s="13"/>
      <c r="W1492" s="13"/>
      <c r="X1492" s="13"/>
      <c r="Y1492" s="13"/>
      <c r="Z1492" s="13"/>
      <c r="AA1492" s="13"/>
      <c r="AB1492" s="13"/>
      <c r="AC1492" s="13"/>
      <c r="AD1492" s="13"/>
      <c r="AE1492" s="13"/>
      <c r="AT1492" s="245" t="s">
        <v>193</v>
      </c>
      <c r="AU1492" s="245" t="s">
        <v>86</v>
      </c>
      <c r="AV1492" s="13" t="s">
        <v>86</v>
      </c>
      <c r="AW1492" s="13" t="s">
        <v>37</v>
      </c>
      <c r="AX1492" s="13" t="s">
        <v>83</v>
      </c>
      <c r="AY1492" s="245" t="s">
        <v>182</v>
      </c>
    </row>
    <row r="1493" s="2" customFormat="1" ht="16.5" customHeight="1">
      <c r="A1493" s="42"/>
      <c r="B1493" s="43"/>
      <c r="C1493" s="216" t="s">
        <v>2392</v>
      </c>
      <c r="D1493" s="216" t="s">
        <v>184</v>
      </c>
      <c r="E1493" s="217" t="s">
        <v>2393</v>
      </c>
      <c r="F1493" s="218" t="s">
        <v>2394</v>
      </c>
      <c r="G1493" s="219" t="s">
        <v>187</v>
      </c>
      <c r="H1493" s="220">
        <v>74.100999999999999</v>
      </c>
      <c r="I1493" s="221"/>
      <c r="J1493" s="222">
        <f>ROUND(I1493*H1493,2)</f>
        <v>0</v>
      </c>
      <c r="K1493" s="218" t="s">
        <v>188</v>
      </c>
      <c r="L1493" s="48"/>
      <c r="M1493" s="223" t="s">
        <v>19</v>
      </c>
      <c r="N1493" s="224" t="s">
        <v>47</v>
      </c>
      <c r="O1493" s="88"/>
      <c r="P1493" s="225">
        <f>O1493*H1493</f>
        <v>0</v>
      </c>
      <c r="Q1493" s="225">
        <v>0.00029999999999999997</v>
      </c>
      <c r="R1493" s="225">
        <f>Q1493*H1493</f>
        <v>0.022230299999999998</v>
      </c>
      <c r="S1493" s="225">
        <v>0</v>
      </c>
      <c r="T1493" s="226">
        <f>S1493*H1493</f>
        <v>0</v>
      </c>
      <c r="U1493" s="42"/>
      <c r="V1493" s="42"/>
      <c r="W1493" s="42"/>
      <c r="X1493" s="42"/>
      <c r="Y1493" s="42"/>
      <c r="Z1493" s="42"/>
      <c r="AA1493" s="42"/>
      <c r="AB1493" s="42"/>
      <c r="AC1493" s="42"/>
      <c r="AD1493" s="42"/>
      <c r="AE1493" s="42"/>
      <c r="AR1493" s="227" t="s">
        <v>299</v>
      </c>
      <c r="AT1493" s="227" t="s">
        <v>184</v>
      </c>
      <c r="AU1493" s="227" t="s">
        <v>86</v>
      </c>
      <c r="AY1493" s="21" t="s">
        <v>182</v>
      </c>
      <c r="BE1493" s="228">
        <f>IF(N1493="základní",J1493,0)</f>
        <v>0</v>
      </c>
      <c r="BF1493" s="228">
        <f>IF(N1493="snížená",J1493,0)</f>
        <v>0</v>
      </c>
      <c r="BG1493" s="228">
        <f>IF(N1493="zákl. přenesená",J1493,0)</f>
        <v>0</v>
      </c>
      <c r="BH1493" s="228">
        <f>IF(N1493="sníž. přenesená",J1493,0)</f>
        <v>0</v>
      </c>
      <c r="BI1493" s="228">
        <f>IF(N1493="nulová",J1493,0)</f>
        <v>0</v>
      </c>
      <c r="BJ1493" s="21" t="s">
        <v>83</v>
      </c>
      <c r="BK1493" s="228">
        <f>ROUND(I1493*H1493,2)</f>
        <v>0</v>
      </c>
      <c r="BL1493" s="21" t="s">
        <v>299</v>
      </c>
      <c r="BM1493" s="227" t="s">
        <v>2395</v>
      </c>
    </row>
    <row r="1494" s="2" customFormat="1">
      <c r="A1494" s="42"/>
      <c r="B1494" s="43"/>
      <c r="C1494" s="44"/>
      <c r="D1494" s="229" t="s">
        <v>191</v>
      </c>
      <c r="E1494" s="44"/>
      <c r="F1494" s="230" t="s">
        <v>2396</v>
      </c>
      <c r="G1494" s="44"/>
      <c r="H1494" s="44"/>
      <c r="I1494" s="231"/>
      <c r="J1494" s="44"/>
      <c r="K1494" s="44"/>
      <c r="L1494" s="48"/>
      <c r="M1494" s="232"/>
      <c r="N1494" s="233"/>
      <c r="O1494" s="88"/>
      <c r="P1494" s="88"/>
      <c r="Q1494" s="88"/>
      <c r="R1494" s="88"/>
      <c r="S1494" s="88"/>
      <c r="T1494" s="89"/>
      <c r="U1494" s="42"/>
      <c r="V1494" s="42"/>
      <c r="W1494" s="42"/>
      <c r="X1494" s="42"/>
      <c r="Y1494" s="42"/>
      <c r="Z1494" s="42"/>
      <c r="AA1494" s="42"/>
      <c r="AB1494" s="42"/>
      <c r="AC1494" s="42"/>
      <c r="AD1494" s="42"/>
      <c r="AE1494" s="42"/>
      <c r="AT1494" s="21" t="s">
        <v>191</v>
      </c>
      <c r="AU1494" s="21" t="s">
        <v>86</v>
      </c>
    </row>
    <row r="1495" s="13" customFormat="1">
      <c r="A1495" s="13"/>
      <c r="B1495" s="234"/>
      <c r="C1495" s="235"/>
      <c r="D1495" s="236" t="s">
        <v>193</v>
      </c>
      <c r="E1495" s="237" t="s">
        <v>19</v>
      </c>
      <c r="F1495" s="238" t="s">
        <v>2391</v>
      </c>
      <c r="G1495" s="235"/>
      <c r="H1495" s="239">
        <v>74.100999999999999</v>
      </c>
      <c r="I1495" s="240"/>
      <c r="J1495" s="235"/>
      <c r="K1495" s="235"/>
      <c r="L1495" s="241"/>
      <c r="M1495" s="242"/>
      <c r="N1495" s="243"/>
      <c r="O1495" s="243"/>
      <c r="P1495" s="243"/>
      <c r="Q1495" s="243"/>
      <c r="R1495" s="243"/>
      <c r="S1495" s="243"/>
      <c r="T1495" s="244"/>
      <c r="U1495" s="13"/>
      <c r="V1495" s="13"/>
      <c r="W1495" s="13"/>
      <c r="X1495" s="13"/>
      <c r="Y1495" s="13"/>
      <c r="Z1495" s="13"/>
      <c r="AA1495" s="13"/>
      <c r="AB1495" s="13"/>
      <c r="AC1495" s="13"/>
      <c r="AD1495" s="13"/>
      <c r="AE1495" s="13"/>
      <c r="AT1495" s="245" t="s">
        <v>193</v>
      </c>
      <c r="AU1495" s="245" t="s">
        <v>86</v>
      </c>
      <c r="AV1495" s="13" t="s">
        <v>86</v>
      </c>
      <c r="AW1495" s="13" t="s">
        <v>37</v>
      </c>
      <c r="AX1495" s="13" t="s">
        <v>83</v>
      </c>
      <c r="AY1495" s="245" t="s">
        <v>182</v>
      </c>
    </row>
    <row r="1496" s="2" customFormat="1" ht="24.15" customHeight="1">
      <c r="A1496" s="42"/>
      <c r="B1496" s="43"/>
      <c r="C1496" s="216" t="s">
        <v>2397</v>
      </c>
      <c r="D1496" s="216" t="s">
        <v>184</v>
      </c>
      <c r="E1496" s="217" t="s">
        <v>2398</v>
      </c>
      <c r="F1496" s="218" t="s">
        <v>2399</v>
      </c>
      <c r="G1496" s="219" t="s">
        <v>187</v>
      </c>
      <c r="H1496" s="220">
        <v>74.100999999999999</v>
      </c>
      <c r="I1496" s="221"/>
      <c r="J1496" s="222">
        <f>ROUND(I1496*H1496,2)</f>
        <v>0</v>
      </c>
      <c r="K1496" s="218" t="s">
        <v>19</v>
      </c>
      <c r="L1496" s="48"/>
      <c r="M1496" s="223" t="s">
        <v>19</v>
      </c>
      <c r="N1496" s="224" t="s">
        <v>47</v>
      </c>
      <c r="O1496" s="88"/>
      <c r="P1496" s="225">
        <f>O1496*H1496</f>
        <v>0</v>
      </c>
      <c r="Q1496" s="225">
        <v>0.0015</v>
      </c>
      <c r="R1496" s="225">
        <f>Q1496*H1496</f>
        <v>0.1111515</v>
      </c>
      <c r="S1496" s="225">
        <v>0</v>
      </c>
      <c r="T1496" s="226">
        <f>S1496*H1496</f>
        <v>0</v>
      </c>
      <c r="U1496" s="42"/>
      <c r="V1496" s="42"/>
      <c r="W1496" s="42"/>
      <c r="X1496" s="42"/>
      <c r="Y1496" s="42"/>
      <c r="Z1496" s="42"/>
      <c r="AA1496" s="42"/>
      <c r="AB1496" s="42"/>
      <c r="AC1496" s="42"/>
      <c r="AD1496" s="42"/>
      <c r="AE1496" s="42"/>
      <c r="AR1496" s="227" t="s">
        <v>299</v>
      </c>
      <c r="AT1496" s="227" t="s">
        <v>184</v>
      </c>
      <c r="AU1496" s="227" t="s">
        <v>86</v>
      </c>
      <c r="AY1496" s="21" t="s">
        <v>182</v>
      </c>
      <c r="BE1496" s="228">
        <f>IF(N1496="základní",J1496,0)</f>
        <v>0</v>
      </c>
      <c r="BF1496" s="228">
        <f>IF(N1496="snížená",J1496,0)</f>
        <v>0</v>
      </c>
      <c r="BG1496" s="228">
        <f>IF(N1496="zákl. přenesená",J1496,0)</f>
        <v>0</v>
      </c>
      <c r="BH1496" s="228">
        <f>IF(N1496="sníž. přenesená",J1496,0)</f>
        <v>0</v>
      </c>
      <c r="BI1496" s="228">
        <f>IF(N1496="nulová",J1496,0)</f>
        <v>0</v>
      </c>
      <c r="BJ1496" s="21" t="s">
        <v>83</v>
      </c>
      <c r="BK1496" s="228">
        <f>ROUND(I1496*H1496,2)</f>
        <v>0</v>
      </c>
      <c r="BL1496" s="21" t="s">
        <v>299</v>
      </c>
      <c r="BM1496" s="227" t="s">
        <v>2400</v>
      </c>
    </row>
    <row r="1497" s="13" customFormat="1">
      <c r="A1497" s="13"/>
      <c r="B1497" s="234"/>
      <c r="C1497" s="235"/>
      <c r="D1497" s="236" t="s">
        <v>193</v>
      </c>
      <c r="E1497" s="237" t="s">
        <v>19</v>
      </c>
      <c r="F1497" s="238" t="s">
        <v>2391</v>
      </c>
      <c r="G1497" s="235"/>
      <c r="H1497" s="239">
        <v>74.100999999999999</v>
      </c>
      <c r="I1497" s="240"/>
      <c r="J1497" s="235"/>
      <c r="K1497" s="235"/>
      <c r="L1497" s="241"/>
      <c r="M1497" s="242"/>
      <c r="N1497" s="243"/>
      <c r="O1497" s="243"/>
      <c r="P1497" s="243"/>
      <c r="Q1497" s="243"/>
      <c r="R1497" s="243"/>
      <c r="S1497" s="243"/>
      <c r="T1497" s="244"/>
      <c r="U1497" s="13"/>
      <c r="V1497" s="13"/>
      <c r="W1497" s="13"/>
      <c r="X1497" s="13"/>
      <c r="Y1497" s="13"/>
      <c r="Z1497" s="13"/>
      <c r="AA1497" s="13"/>
      <c r="AB1497" s="13"/>
      <c r="AC1497" s="13"/>
      <c r="AD1497" s="13"/>
      <c r="AE1497" s="13"/>
      <c r="AT1497" s="245" t="s">
        <v>193</v>
      </c>
      <c r="AU1497" s="245" t="s">
        <v>86</v>
      </c>
      <c r="AV1497" s="13" t="s">
        <v>86</v>
      </c>
      <c r="AW1497" s="13" t="s">
        <v>37</v>
      </c>
      <c r="AX1497" s="13" t="s">
        <v>83</v>
      </c>
      <c r="AY1497" s="245" t="s">
        <v>182</v>
      </c>
    </row>
    <row r="1498" s="2" customFormat="1" ht="21.75" customHeight="1">
      <c r="A1498" s="42"/>
      <c r="B1498" s="43"/>
      <c r="C1498" s="216" t="s">
        <v>2401</v>
      </c>
      <c r="D1498" s="216" t="s">
        <v>184</v>
      </c>
      <c r="E1498" s="217" t="s">
        <v>2402</v>
      </c>
      <c r="F1498" s="218" t="s">
        <v>2403</v>
      </c>
      <c r="G1498" s="219" t="s">
        <v>187</v>
      </c>
      <c r="H1498" s="220">
        <v>74.100999999999999</v>
      </c>
      <c r="I1498" s="221"/>
      <c r="J1498" s="222">
        <f>ROUND(I1498*H1498,2)</f>
        <v>0</v>
      </c>
      <c r="K1498" s="218" t="s">
        <v>188</v>
      </c>
      <c r="L1498" s="48"/>
      <c r="M1498" s="223" t="s">
        <v>19</v>
      </c>
      <c r="N1498" s="224" t="s">
        <v>47</v>
      </c>
      <c r="O1498" s="88"/>
      <c r="P1498" s="225">
        <f>O1498*H1498</f>
        <v>0</v>
      </c>
      <c r="Q1498" s="225">
        <v>0.0060000000000000001</v>
      </c>
      <c r="R1498" s="225">
        <f>Q1498*H1498</f>
        <v>0.444606</v>
      </c>
      <c r="S1498" s="225">
        <v>0</v>
      </c>
      <c r="T1498" s="226">
        <f>S1498*H1498</f>
        <v>0</v>
      </c>
      <c r="U1498" s="42"/>
      <c r="V1498" s="42"/>
      <c r="W1498" s="42"/>
      <c r="X1498" s="42"/>
      <c r="Y1498" s="42"/>
      <c r="Z1498" s="42"/>
      <c r="AA1498" s="42"/>
      <c r="AB1498" s="42"/>
      <c r="AC1498" s="42"/>
      <c r="AD1498" s="42"/>
      <c r="AE1498" s="42"/>
      <c r="AR1498" s="227" t="s">
        <v>299</v>
      </c>
      <c r="AT1498" s="227" t="s">
        <v>184</v>
      </c>
      <c r="AU1498" s="227" t="s">
        <v>86</v>
      </c>
      <c r="AY1498" s="21" t="s">
        <v>182</v>
      </c>
      <c r="BE1498" s="228">
        <f>IF(N1498="základní",J1498,0)</f>
        <v>0</v>
      </c>
      <c r="BF1498" s="228">
        <f>IF(N1498="snížená",J1498,0)</f>
        <v>0</v>
      </c>
      <c r="BG1498" s="228">
        <f>IF(N1498="zákl. přenesená",J1498,0)</f>
        <v>0</v>
      </c>
      <c r="BH1498" s="228">
        <f>IF(N1498="sníž. přenesená",J1498,0)</f>
        <v>0</v>
      </c>
      <c r="BI1498" s="228">
        <f>IF(N1498="nulová",J1498,0)</f>
        <v>0</v>
      </c>
      <c r="BJ1498" s="21" t="s">
        <v>83</v>
      </c>
      <c r="BK1498" s="228">
        <f>ROUND(I1498*H1498,2)</f>
        <v>0</v>
      </c>
      <c r="BL1498" s="21" t="s">
        <v>299</v>
      </c>
      <c r="BM1498" s="227" t="s">
        <v>2404</v>
      </c>
    </row>
    <row r="1499" s="2" customFormat="1">
      <c r="A1499" s="42"/>
      <c r="B1499" s="43"/>
      <c r="C1499" s="44"/>
      <c r="D1499" s="229" t="s">
        <v>191</v>
      </c>
      <c r="E1499" s="44"/>
      <c r="F1499" s="230" t="s">
        <v>2405</v>
      </c>
      <c r="G1499" s="44"/>
      <c r="H1499" s="44"/>
      <c r="I1499" s="231"/>
      <c r="J1499" s="44"/>
      <c r="K1499" s="44"/>
      <c r="L1499" s="48"/>
      <c r="M1499" s="232"/>
      <c r="N1499" s="233"/>
      <c r="O1499" s="88"/>
      <c r="P1499" s="88"/>
      <c r="Q1499" s="88"/>
      <c r="R1499" s="88"/>
      <c r="S1499" s="88"/>
      <c r="T1499" s="89"/>
      <c r="U1499" s="42"/>
      <c r="V1499" s="42"/>
      <c r="W1499" s="42"/>
      <c r="X1499" s="42"/>
      <c r="Y1499" s="42"/>
      <c r="Z1499" s="42"/>
      <c r="AA1499" s="42"/>
      <c r="AB1499" s="42"/>
      <c r="AC1499" s="42"/>
      <c r="AD1499" s="42"/>
      <c r="AE1499" s="42"/>
      <c r="AT1499" s="21" t="s">
        <v>191</v>
      </c>
      <c r="AU1499" s="21" t="s">
        <v>86</v>
      </c>
    </row>
    <row r="1500" s="13" customFormat="1">
      <c r="A1500" s="13"/>
      <c r="B1500" s="234"/>
      <c r="C1500" s="235"/>
      <c r="D1500" s="236" t="s">
        <v>193</v>
      </c>
      <c r="E1500" s="237" t="s">
        <v>19</v>
      </c>
      <c r="F1500" s="238" t="s">
        <v>856</v>
      </c>
      <c r="G1500" s="235"/>
      <c r="H1500" s="239">
        <v>39.223999999999997</v>
      </c>
      <c r="I1500" s="240"/>
      <c r="J1500" s="235"/>
      <c r="K1500" s="235"/>
      <c r="L1500" s="241"/>
      <c r="M1500" s="242"/>
      <c r="N1500" s="243"/>
      <c r="O1500" s="243"/>
      <c r="P1500" s="243"/>
      <c r="Q1500" s="243"/>
      <c r="R1500" s="243"/>
      <c r="S1500" s="243"/>
      <c r="T1500" s="244"/>
      <c r="U1500" s="13"/>
      <c r="V1500" s="13"/>
      <c r="W1500" s="13"/>
      <c r="X1500" s="13"/>
      <c r="Y1500" s="13"/>
      <c r="Z1500" s="13"/>
      <c r="AA1500" s="13"/>
      <c r="AB1500" s="13"/>
      <c r="AC1500" s="13"/>
      <c r="AD1500" s="13"/>
      <c r="AE1500" s="13"/>
      <c r="AT1500" s="245" t="s">
        <v>193</v>
      </c>
      <c r="AU1500" s="245" t="s">
        <v>86</v>
      </c>
      <c r="AV1500" s="13" t="s">
        <v>86</v>
      </c>
      <c r="AW1500" s="13" t="s">
        <v>37</v>
      </c>
      <c r="AX1500" s="13" t="s">
        <v>76</v>
      </c>
      <c r="AY1500" s="245" t="s">
        <v>182</v>
      </c>
    </row>
    <row r="1501" s="13" customFormat="1">
      <c r="A1501" s="13"/>
      <c r="B1501" s="234"/>
      <c r="C1501" s="235"/>
      <c r="D1501" s="236" t="s">
        <v>193</v>
      </c>
      <c r="E1501" s="237" t="s">
        <v>19</v>
      </c>
      <c r="F1501" s="238" t="s">
        <v>857</v>
      </c>
      <c r="G1501" s="235"/>
      <c r="H1501" s="239">
        <v>34.877000000000002</v>
      </c>
      <c r="I1501" s="240"/>
      <c r="J1501" s="235"/>
      <c r="K1501" s="235"/>
      <c r="L1501" s="241"/>
      <c r="M1501" s="242"/>
      <c r="N1501" s="243"/>
      <c r="O1501" s="243"/>
      <c r="P1501" s="243"/>
      <c r="Q1501" s="243"/>
      <c r="R1501" s="243"/>
      <c r="S1501" s="243"/>
      <c r="T1501" s="244"/>
      <c r="U1501" s="13"/>
      <c r="V1501" s="13"/>
      <c r="W1501" s="13"/>
      <c r="X1501" s="13"/>
      <c r="Y1501" s="13"/>
      <c r="Z1501" s="13"/>
      <c r="AA1501" s="13"/>
      <c r="AB1501" s="13"/>
      <c r="AC1501" s="13"/>
      <c r="AD1501" s="13"/>
      <c r="AE1501" s="13"/>
      <c r="AT1501" s="245" t="s">
        <v>193</v>
      </c>
      <c r="AU1501" s="245" t="s">
        <v>86</v>
      </c>
      <c r="AV1501" s="13" t="s">
        <v>86</v>
      </c>
      <c r="AW1501" s="13" t="s">
        <v>37</v>
      </c>
      <c r="AX1501" s="13" t="s">
        <v>76</v>
      </c>
      <c r="AY1501" s="245" t="s">
        <v>182</v>
      </c>
    </row>
    <row r="1502" s="15" customFormat="1">
      <c r="A1502" s="15"/>
      <c r="B1502" s="256"/>
      <c r="C1502" s="257"/>
      <c r="D1502" s="236" t="s">
        <v>193</v>
      </c>
      <c r="E1502" s="258" t="s">
        <v>19</v>
      </c>
      <c r="F1502" s="259" t="s">
        <v>202</v>
      </c>
      <c r="G1502" s="257"/>
      <c r="H1502" s="260">
        <v>74.100999999999999</v>
      </c>
      <c r="I1502" s="261"/>
      <c r="J1502" s="257"/>
      <c r="K1502" s="257"/>
      <c r="L1502" s="262"/>
      <c r="M1502" s="263"/>
      <c r="N1502" s="264"/>
      <c r="O1502" s="264"/>
      <c r="P1502" s="264"/>
      <c r="Q1502" s="264"/>
      <c r="R1502" s="264"/>
      <c r="S1502" s="264"/>
      <c r="T1502" s="265"/>
      <c r="U1502" s="15"/>
      <c r="V1502" s="15"/>
      <c r="W1502" s="15"/>
      <c r="X1502" s="15"/>
      <c r="Y1502" s="15"/>
      <c r="Z1502" s="15"/>
      <c r="AA1502" s="15"/>
      <c r="AB1502" s="15"/>
      <c r="AC1502" s="15"/>
      <c r="AD1502" s="15"/>
      <c r="AE1502" s="15"/>
      <c r="AT1502" s="266" t="s">
        <v>193</v>
      </c>
      <c r="AU1502" s="266" t="s">
        <v>86</v>
      </c>
      <c r="AV1502" s="15" t="s">
        <v>189</v>
      </c>
      <c r="AW1502" s="15" t="s">
        <v>37</v>
      </c>
      <c r="AX1502" s="15" t="s">
        <v>83</v>
      </c>
      <c r="AY1502" s="266" t="s">
        <v>182</v>
      </c>
    </row>
    <row r="1503" s="14" customFormat="1">
      <c r="A1503" s="14"/>
      <c r="B1503" s="246"/>
      <c r="C1503" s="247"/>
      <c r="D1503" s="236" t="s">
        <v>193</v>
      </c>
      <c r="E1503" s="248" t="s">
        <v>19</v>
      </c>
      <c r="F1503" s="249" t="s">
        <v>844</v>
      </c>
      <c r="G1503" s="247"/>
      <c r="H1503" s="248" t="s">
        <v>19</v>
      </c>
      <c r="I1503" s="250"/>
      <c r="J1503" s="247"/>
      <c r="K1503" s="247"/>
      <c r="L1503" s="251"/>
      <c r="M1503" s="252"/>
      <c r="N1503" s="253"/>
      <c r="O1503" s="253"/>
      <c r="P1503" s="253"/>
      <c r="Q1503" s="253"/>
      <c r="R1503" s="253"/>
      <c r="S1503" s="253"/>
      <c r="T1503" s="254"/>
      <c r="U1503" s="14"/>
      <c r="V1503" s="14"/>
      <c r="W1503" s="14"/>
      <c r="X1503" s="14"/>
      <c r="Y1503" s="14"/>
      <c r="Z1503" s="14"/>
      <c r="AA1503" s="14"/>
      <c r="AB1503" s="14"/>
      <c r="AC1503" s="14"/>
      <c r="AD1503" s="14"/>
      <c r="AE1503" s="14"/>
      <c r="AT1503" s="255" t="s">
        <v>193</v>
      </c>
      <c r="AU1503" s="255" t="s">
        <v>86</v>
      </c>
      <c r="AV1503" s="14" t="s">
        <v>83</v>
      </c>
      <c r="AW1503" s="14" t="s">
        <v>37</v>
      </c>
      <c r="AX1503" s="14" t="s">
        <v>76</v>
      </c>
      <c r="AY1503" s="255" t="s">
        <v>182</v>
      </c>
    </row>
    <row r="1504" s="2" customFormat="1" ht="24.15" customHeight="1">
      <c r="A1504" s="42"/>
      <c r="B1504" s="43"/>
      <c r="C1504" s="267" t="s">
        <v>2406</v>
      </c>
      <c r="D1504" s="267" t="s">
        <v>349</v>
      </c>
      <c r="E1504" s="268" t="s">
        <v>2367</v>
      </c>
      <c r="F1504" s="269" t="s">
        <v>2368</v>
      </c>
      <c r="G1504" s="270" t="s">
        <v>187</v>
      </c>
      <c r="H1504" s="271">
        <v>81.510999999999996</v>
      </c>
      <c r="I1504" s="272"/>
      <c r="J1504" s="273">
        <f>ROUND(I1504*H1504,2)</f>
        <v>0</v>
      </c>
      <c r="K1504" s="269" t="s">
        <v>188</v>
      </c>
      <c r="L1504" s="274"/>
      <c r="M1504" s="275" t="s">
        <v>19</v>
      </c>
      <c r="N1504" s="276" t="s">
        <v>47</v>
      </c>
      <c r="O1504" s="88"/>
      <c r="P1504" s="225">
        <f>O1504*H1504</f>
        <v>0</v>
      </c>
      <c r="Q1504" s="225">
        <v>0.021999999999999999</v>
      </c>
      <c r="R1504" s="225">
        <f>Q1504*H1504</f>
        <v>1.7932419999999998</v>
      </c>
      <c r="S1504" s="225">
        <v>0</v>
      </c>
      <c r="T1504" s="226">
        <f>S1504*H1504</f>
        <v>0</v>
      </c>
      <c r="U1504" s="42"/>
      <c r="V1504" s="42"/>
      <c r="W1504" s="42"/>
      <c r="X1504" s="42"/>
      <c r="Y1504" s="42"/>
      <c r="Z1504" s="42"/>
      <c r="AA1504" s="42"/>
      <c r="AB1504" s="42"/>
      <c r="AC1504" s="42"/>
      <c r="AD1504" s="42"/>
      <c r="AE1504" s="42"/>
      <c r="AR1504" s="227" t="s">
        <v>398</v>
      </c>
      <c r="AT1504" s="227" t="s">
        <v>349</v>
      </c>
      <c r="AU1504" s="227" t="s">
        <v>86</v>
      </c>
      <c r="AY1504" s="21" t="s">
        <v>182</v>
      </c>
      <c r="BE1504" s="228">
        <f>IF(N1504="základní",J1504,0)</f>
        <v>0</v>
      </c>
      <c r="BF1504" s="228">
        <f>IF(N1504="snížená",J1504,0)</f>
        <v>0</v>
      </c>
      <c r="BG1504" s="228">
        <f>IF(N1504="zákl. přenesená",J1504,0)</f>
        <v>0</v>
      </c>
      <c r="BH1504" s="228">
        <f>IF(N1504="sníž. přenesená",J1504,0)</f>
        <v>0</v>
      </c>
      <c r="BI1504" s="228">
        <f>IF(N1504="nulová",J1504,0)</f>
        <v>0</v>
      </c>
      <c r="BJ1504" s="21" t="s">
        <v>83</v>
      </c>
      <c r="BK1504" s="228">
        <f>ROUND(I1504*H1504,2)</f>
        <v>0</v>
      </c>
      <c r="BL1504" s="21" t="s">
        <v>299</v>
      </c>
      <c r="BM1504" s="227" t="s">
        <v>2407</v>
      </c>
    </row>
    <row r="1505" s="13" customFormat="1">
      <c r="A1505" s="13"/>
      <c r="B1505" s="234"/>
      <c r="C1505" s="235"/>
      <c r="D1505" s="236" t="s">
        <v>193</v>
      </c>
      <c r="E1505" s="237" t="s">
        <v>19</v>
      </c>
      <c r="F1505" s="238" t="s">
        <v>2408</v>
      </c>
      <c r="G1505" s="235"/>
      <c r="H1505" s="239">
        <v>81.510999999999996</v>
      </c>
      <c r="I1505" s="240"/>
      <c r="J1505" s="235"/>
      <c r="K1505" s="235"/>
      <c r="L1505" s="241"/>
      <c r="M1505" s="242"/>
      <c r="N1505" s="243"/>
      <c r="O1505" s="243"/>
      <c r="P1505" s="243"/>
      <c r="Q1505" s="243"/>
      <c r="R1505" s="243"/>
      <c r="S1505" s="243"/>
      <c r="T1505" s="244"/>
      <c r="U1505" s="13"/>
      <c r="V1505" s="13"/>
      <c r="W1505" s="13"/>
      <c r="X1505" s="13"/>
      <c r="Y1505" s="13"/>
      <c r="Z1505" s="13"/>
      <c r="AA1505" s="13"/>
      <c r="AB1505" s="13"/>
      <c r="AC1505" s="13"/>
      <c r="AD1505" s="13"/>
      <c r="AE1505" s="13"/>
      <c r="AT1505" s="245" t="s">
        <v>193</v>
      </c>
      <c r="AU1505" s="245" t="s">
        <v>86</v>
      </c>
      <c r="AV1505" s="13" t="s">
        <v>86</v>
      </c>
      <c r="AW1505" s="13" t="s">
        <v>37</v>
      </c>
      <c r="AX1505" s="13" t="s">
        <v>83</v>
      </c>
      <c r="AY1505" s="245" t="s">
        <v>182</v>
      </c>
    </row>
    <row r="1506" s="2" customFormat="1" ht="24.15" customHeight="1">
      <c r="A1506" s="42"/>
      <c r="B1506" s="43"/>
      <c r="C1506" s="216" t="s">
        <v>2409</v>
      </c>
      <c r="D1506" s="216" t="s">
        <v>184</v>
      </c>
      <c r="E1506" s="217" t="s">
        <v>2410</v>
      </c>
      <c r="F1506" s="218" t="s">
        <v>2411</v>
      </c>
      <c r="G1506" s="219" t="s">
        <v>187</v>
      </c>
      <c r="H1506" s="220">
        <v>74.100999999999999</v>
      </c>
      <c r="I1506" s="221"/>
      <c r="J1506" s="222">
        <f>ROUND(I1506*H1506,2)</f>
        <v>0</v>
      </c>
      <c r="K1506" s="218" t="s">
        <v>19</v>
      </c>
      <c r="L1506" s="48"/>
      <c r="M1506" s="223" t="s">
        <v>19</v>
      </c>
      <c r="N1506" s="224" t="s">
        <v>47</v>
      </c>
      <c r="O1506" s="88"/>
      <c r="P1506" s="225">
        <f>O1506*H1506</f>
        <v>0</v>
      </c>
      <c r="Q1506" s="225">
        <v>0</v>
      </c>
      <c r="R1506" s="225">
        <f>Q1506*H1506</f>
        <v>0</v>
      </c>
      <c r="S1506" s="225">
        <v>0</v>
      </c>
      <c r="T1506" s="226">
        <f>S1506*H1506</f>
        <v>0</v>
      </c>
      <c r="U1506" s="42"/>
      <c r="V1506" s="42"/>
      <c r="W1506" s="42"/>
      <c r="X1506" s="42"/>
      <c r="Y1506" s="42"/>
      <c r="Z1506" s="42"/>
      <c r="AA1506" s="42"/>
      <c r="AB1506" s="42"/>
      <c r="AC1506" s="42"/>
      <c r="AD1506" s="42"/>
      <c r="AE1506" s="42"/>
      <c r="AR1506" s="227" t="s">
        <v>299</v>
      </c>
      <c r="AT1506" s="227" t="s">
        <v>184</v>
      </c>
      <c r="AU1506" s="227" t="s">
        <v>86</v>
      </c>
      <c r="AY1506" s="21" t="s">
        <v>182</v>
      </c>
      <c r="BE1506" s="228">
        <f>IF(N1506="základní",J1506,0)</f>
        <v>0</v>
      </c>
      <c r="BF1506" s="228">
        <f>IF(N1506="snížená",J1506,0)</f>
        <v>0</v>
      </c>
      <c r="BG1506" s="228">
        <f>IF(N1506="zákl. přenesená",J1506,0)</f>
        <v>0</v>
      </c>
      <c r="BH1506" s="228">
        <f>IF(N1506="sníž. přenesená",J1506,0)</f>
        <v>0</v>
      </c>
      <c r="BI1506" s="228">
        <f>IF(N1506="nulová",J1506,0)</f>
        <v>0</v>
      </c>
      <c r="BJ1506" s="21" t="s">
        <v>83</v>
      </c>
      <c r="BK1506" s="228">
        <f>ROUND(I1506*H1506,2)</f>
        <v>0</v>
      </c>
      <c r="BL1506" s="21" t="s">
        <v>299</v>
      </c>
      <c r="BM1506" s="227" t="s">
        <v>2412</v>
      </c>
    </row>
    <row r="1507" s="13" customFormat="1">
      <c r="A1507" s="13"/>
      <c r="B1507" s="234"/>
      <c r="C1507" s="235"/>
      <c r="D1507" s="236" t="s">
        <v>193</v>
      </c>
      <c r="E1507" s="237" t="s">
        <v>19</v>
      </c>
      <c r="F1507" s="238" t="s">
        <v>2391</v>
      </c>
      <c r="G1507" s="235"/>
      <c r="H1507" s="239">
        <v>74.100999999999999</v>
      </c>
      <c r="I1507" s="240"/>
      <c r="J1507" s="235"/>
      <c r="K1507" s="235"/>
      <c r="L1507" s="241"/>
      <c r="M1507" s="242"/>
      <c r="N1507" s="243"/>
      <c r="O1507" s="243"/>
      <c r="P1507" s="243"/>
      <c r="Q1507" s="243"/>
      <c r="R1507" s="243"/>
      <c r="S1507" s="243"/>
      <c r="T1507" s="244"/>
      <c r="U1507" s="13"/>
      <c r="V1507" s="13"/>
      <c r="W1507" s="13"/>
      <c r="X1507" s="13"/>
      <c r="Y1507" s="13"/>
      <c r="Z1507" s="13"/>
      <c r="AA1507" s="13"/>
      <c r="AB1507" s="13"/>
      <c r="AC1507" s="13"/>
      <c r="AD1507" s="13"/>
      <c r="AE1507" s="13"/>
      <c r="AT1507" s="245" t="s">
        <v>193</v>
      </c>
      <c r="AU1507" s="245" t="s">
        <v>86</v>
      </c>
      <c r="AV1507" s="13" t="s">
        <v>86</v>
      </c>
      <c r="AW1507" s="13" t="s">
        <v>37</v>
      </c>
      <c r="AX1507" s="13" t="s">
        <v>83</v>
      </c>
      <c r="AY1507" s="245" t="s">
        <v>182</v>
      </c>
    </row>
    <row r="1508" s="2" customFormat="1" ht="16.5" customHeight="1">
      <c r="A1508" s="42"/>
      <c r="B1508" s="43"/>
      <c r="C1508" s="216" t="s">
        <v>2413</v>
      </c>
      <c r="D1508" s="216" t="s">
        <v>184</v>
      </c>
      <c r="E1508" s="217" t="s">
        <v>2414</v>
      </c>
      <c r="F1508" s="218" t="s">
        <v>2415</v>
      </c>
      <c r="G1508" s="219" t="s">
        <v>187</v>
      </c>
      <c r="H1508" s="220">
        <v>74.100999999999999</v>
      </c>
      <c r="I1508" s="221"/>
      <c r="J1508" s="222">
        <f>ROUND(I1508*H1508,2)</f>
        <v>0</v>
      </c>
      <c r="K1508" s="218" t="s">
        <v>188</v>
      </c>
      <c r="L1508" s="48"/>
      <c r="M1508" s="223" t="s">
        <v>19</v>
      </c>
      <c r="N1508" s="224" t="s">
        <v>47</v>
      </c>
      <c r="O1508" s="88"/>
      <c r="P1508" s="225">
        <f>O1508*H1508</f>
        <v>0</v>
      </c>
      <c r="Q1508" s="225">
        <v>5.0000000000000002E-05</v>
      </c>
      <c r="R1508" s="225">
        <f>Q1508*H1508</f>
        <v>0.0037050500000000001</v>
      </c>
      <c r="S1508" s="225">
        <v>0</v>
      </c>
      <c r="T1508" s="226">
        <f>S1508*H1508</f>
        <v>0</v>
      </c>
      <c r="U1508" s="42"/>
      <c r="V1508" s="42"/>
      <c r="W1508" s="42"/>
      <c r="X1508" s="42"/>
      <c r="Y1508" s="42"/>
      <c r="Z1508" s="42"/>
      <c r="AA1508" s="42"/>
      <c r="AB1508" s="42"/>
      <c r="AC1508" s="42"/>
      <c r="AD1508" s="42"/>
      <c r="AE1508" s="42"/>
      <c r="AR1508" s="227" t="s">
        <v>299</v>
      </c>
      <c r="AT1508" s="227" t="s">
        <v>184</v>
      </c>
      <c r="AU1508" s="227" t="s">
        <v>86</v>
      </c>
      <c r="AY1508" s="21" t="s">
        <v>182</v>
      </c>
      <c r="BE1508" s="228">
        <f>IF(N1508="základní",J1508,0)</f>
        <v>0</v>
      </c>
      <c r="BF1508" s="228">
        <f>IF(N1508="snížená",J1508,0)</f>
        <v>0</v>
      </c>
      <c r="BG1508" s="228">
        <f>IF(N1508="zákl. přenesená",J1508,0)</f>
        <v>0</v>
      </c>
      <c r="BH1508" s="228">
        <f>IF(N1508="sníž. přenesená",J1508,0)</f>
        <v>0</v>
      </c>
      <c r="BI1508" s="228">
        <f>IF(N1508="nulová",J1508,0)</f>
        <v>0</v>
      </c>
      <c r="BJ1508" s="21" t="s">
        <v>83</v>
      </c>
      <c r="BK1508" s="228">
        <f>ROUND(I1508*H1508,2)</f>
        <v>0</v>
      </c>
      <c r="BL1508" s="21" t="s">
        <v>299</v>
      </c>
      <c r="BM1508" s="227" t="s">
        <v>2416</v>
      </c>
    </row>
    <row r="1509" s="2" customFormat="1">
      <c r="A1509" s="42"/>
      <c r="B1509" s="43"/>
      <c r="C1509" s="44"/>
      <c r="D1509" s="229" t="s">
        <v>191</v>
      </c>
      <c r="E1509" s="44"/>
      <c r="F1509" s="230" t="s">
        <v>2417</v>
      </c>
      <c r="G1509" s="44"/>
      <c r="H1509" s="44"/>
      <c r="I1509" s="231"/>
      <c r="J1509" s="44"/>
      <c r="K1509" s="44"/>
      <c r="L1509" s="48"/>
      <c r="M1509" s="232"/>
      <c r="N1509" s="233"/>
      <c r="O1509" s="88"/>
      <c r="P1509" s="88"/>
      <c r="Q1509" s="88"/>
      <c r="R1509" s="88"/>
      <c r="S1509" s="88"/>
      <c r="T1509" s="89"/>
      <c r="U1509" s="42"/>
      <c r="V1509" s="42"/>
      <c r="W1509" s="42"/>
      <c r="X1509" s="42"/>
      <c r="Y1509" s="42"/>
      <c r="Z1509" s="42"/>
      <c r="AA1509" s="42"/>
      <c r="AB1509" s="42"/>
      <c r="AC1509" s="42"/>
      <c r="AD1509" s="42"/>
      <c r="AE1509" s="42"/>
      <c r="AT1509" s="21" t="s">
        <v>191</v>
      </c>
      <c r="AU1509" s="21" t="s">
        <v>86</v>
      </c>
    </row>
    <row r="1510" s="13" customFormat="1">
      <c r="A1510" s="13"/>
      <c r="B1510" s="234"/>
      <c r="C1510" s="235"/>
      <c r="D1510" s="236" t="s">
        <v>193</v>
      </c>
      <c r="E1510" s="237" t="s">
        <v>19</v>
      </c>
      <c r="F1510" s="238" t="s">
        <v>2391</v>
      </c>
      <c r="G1510" s="235"/>
      <c r="H1510" s="239">
        <v>74.100999999999999</v>
      </c>
      <c r="I1510" s="240"/>
      <c r="J1510" s="235"/>
      <c r="K1510" s="235"/>
      <c r="L1510" s="241"/>
      <c r="M1510" s="242"/>
      <c r="N1510" s="243"/>
      <c r="O1510" s="243"/>
      <c r="P1510" s="243"/>
      <c r="Q1510" s="243"/>
      <c r="R1510" s="243"/>
      <c r="S1510" s="243"/>
      <c r="T1510" s="244"/>
      <c r="U1510" s="13"/>
      <c r="V1510" s="13"/>
      <c r="W1510" s="13"/>
      <c r="X1510" s="13"/>
      <c r="Y1510" s="13"/>
      <c r="Z1510" s="13"/>
      <c r="AA1510" s="13"/>
      <c r="AB1510" s="13"/>
      <c r="AC1510" s="13"/>
      <c r="AD1510" s="13"/>
      <c r="AE1510" s="13"/>
      <c r="AT1510" s="245" t="s">
        <v>193</v>
      </c>
      <c r="AU1510" s="245" t="s">
        <v>86</v>
      </c>
      <c r="AV1510" s="13" t="s">
        <v>86</v>
      </c>
      <c r="AW1510" s="13" t="s">
        <v>37</v>
      </c>
      <c r="AX1510" s="13" t="s">
        <v>83</v>
      </c>
      <c r="AY1510" s="245" t="s">
        <v>182</v>
      </c>
    </row>
    <row r="1511" s="2" customFormat="1" ht="24.15" customHeight="1">
      <c r="A1511" s="42"/>
      <c r="B1511" s="43"/>
      <c r="C1511" s="216" t="s">
        <v>2418</v>
      </c>
      <c r="D1511" s="216" t="s">
        <v>184</v>
      </c>
      <c r="E1511" s="217" t="s">
        <v>2419</v>
      </c>
      <c r="F1511" s="218" t="s">
        <v>2420</v>
      </c>
      <c r="G1511" s="219" t="s">
        <v>610</v>
      </c>
      <c r="H1511" s="220">
        <v>2.375</v>
      </c>
      <c r="I1511" s="221"/>
      <c r="J1511" s="222">
        <f>ROUND(I1511*H1511,2)</f>
        <v>0</v>
      </c>
      <c r="K1511" s="218" t="s">
        <v>188</v>
      </c>
      <c r="L1511" s="48"/>
      <c r="M1511" s="223" t="s">
        <v>19</v>
      </c>
      <c r="N1511" s="224" t="s">
        <v>47</v>
      </c>
      <c r="O1511" s="88"/>
      <c r="P1511" s="225">
        <f>O1511*H1511</f>
        <v>0</v>
      </c>
      <c r="Q1511" s="225">
        <v>0</v>
      </c>
      <c r="R1511" s="225">
        <f>Q1511*H1511</f>
        <v>0</v>
      </c>
      <c r="S1511" s="225">
        <v>0</v>
      </c>
      <c r="T1511" s="226">
        <f>S1511*H1511</f>
        <v>0</v>
      </c>
      <c r="U1511" s="42"/>
      <c r="V1511" s="42"/>
      <c r="W1511" s="42"/>
      <c r="X1511" s="42"/>
      <c r="Y1511" s="42"/>
      <c r="Z1511" s="42"/>
      <c r="AA1511" s="42"/>
      <c r="AB1511" s="42"/>
      <c r="AC1511" s="42"/>
      <c r="AD1511" s="42"/>
      <c r="AE1511" s="42"/>
      <c r="AR1511" s="227" t="s">
        <v>299</v>
      </c>
      <c r="AT1511" s="227" t="s">
        <v>184</v>
      </c>
      <c r="AU1511" s="227" t="s">
        <v>86</v>
      </c>
      <c r="AY1511" s="21" t="s">
        <v>182</v>
      </c>
      <c r="BE1511" s="228">
        <f>IF(N1511="základní",J1511,0)</f>
        <v>0</v>
      </c>
      <c r="BF1511" s="228">
        <f>IF(N1511="snížená",J1511,0)</f>
        <v>0</v>
      </c>
      <c r="BG1511" s="228">
        <f>IF(N1511="zákl. přenesená",J1511,0)</f>
        <v>0</v>
      </c>
      <c r="BH1511" s="228">
        <f>IF(N1511="sníž. přenesená",J1511,0)</f>
        <v>0</v>
      </c>
      <c r="BI1511" s="228">
        <f>IF(N1511="nulová",J1511,0)</f>
        <v>0</v>
      </c>
      <c r="BJ1511" s="21" t="s">
        <v>83</v>
      </c>
      <c r="BK1511" s="228">
        <f>ROUND(I1511*H1511,2)</f>
        <v>0</v>
      </c>
      <c r="BL1511" s="21" t="s">
        <v>299</v>
      </c>
      <c r="BM1511" s="227" t="s">
        <v>2421</v>
      </c>
    </row>
    <row r="1512" s="2" customFormat="1">
      <c r="A1512" s="42"/>
      <c r="B1512" s="43"/>
      <c r="C1512" s="44"/>
      <c r="D1512" s="229" t="s">
        <v>191</v>
      </c>
      <c r="E1512" s="44"/>
      <c r="F1512" s="230" t="s">
        <v>2422</v>
      </c>
      <c r="G1512" s="44"/>
      <c r="H1512" s="44"/>
      <c r="I1512" s="231"/>
      <c r="J1512" s="44"/>
      <c r="K1512" s="44"/>
      <c r="L1512" s="48"/>
      <c r="M1512" s="232"/>
      <c r="N1512" s="233"/>
      <c r="O1512" s="88"/>
      <c r="P1512" s="88"/>
      <c r="Q1512" s="88"/>
      <c r="R1512" s="88"/>
      <c r="S1512" s="88"/>
      <c r="T1512" s="89"/>
      <c r="U1512" s="42"/>
      <c r="V1512" s="42"/>
      <c r="W1512" s="42"/>
      <c r="X1512" s="42"/>
      <c r="Y1512" s="42"/>
      <c r="Z1512" s="42"/>
      <c r="AA1512" s="42"/>
      <c r="AB1512" s="42"/>
      <c r="AC1512" s="42"/>
      <c r="AD1512" s="42"/>
      <c r="AE1512" s="42"/>
      <c r="AT1512" s="21" t="s">
        <v>191</v>
      </c>
      <c r="AU1512" s="21" t="s">
        <v>86</v>
      </c>
    </row>
    <row r="1513" s="12" customFormat="1" ht="22.8" customHeight="1">
      <c r="A1513" s="12"/>
      <c r="B1513" s="200"/>
      <c r="C1513" s="201"/>
      <c r="D1513" s="202" t="s">
        <v>75</v>
      </c>
      <c r="E1513" s="214" t="s">
        <v>2423</v>
      </c>
      <c r="F1513" s="214" t="s">
        <v>2424</v>
      </c>
      <c r="G1513" s="201"/>
      <c r="H1513" s="201"/>
      <c r="I1513" s="204"/>
      <c r="J1513" s="215">
        <f>BK1513</f>
        <v>0</v>
      </c>
      <c r="K1513" s="201"/>
      <c r="L1513" s="206"/>
      <c r="M1513" s="207"/>
      <c r="N1513" s="208"/>
      <c r="O1513" s="208"/>
      <c r="P1513" s="209">
        <f>SUM(P1514:P1545)</f>
        <v>0</v>
      </c>
      <c r="Q1513" s="208"/>
      <c r="R1513" s="209">
        <f>SUM(R1514:R1545)</f>
        <v>0.075599979999999997</v>
      </c>
      <c r="S1513" s="208"/>
      <c r="T1513" s="210">
        <f>SUM(T1514:T1545)</f>
        <v>0.0032299499999999997</v>
      </c>
      <c r="U1513" s="12"/>
      <c r="V1513" s="12"/>
      <c r="W1513" s="12"/>
      <c r="X1513" s="12"/>
      <c r="Y1513" s="12"/>
      <c r="Z1513" s="12"/>
      <c r="AA1513" s="12"/>
      <c r="AB1513" s="12"/>
      <c r="AC1513" s="12"/>
      <c r="AD1513" s="12"/>
      <c r="AE1513" s="12"/>
      <c r="AR1513" s="211" t="s">
        <v>86</v>
      </c>
      <c r="AT1513" s="212" t="s">
        <v>75</v>
      </c>
      <c r="AU1513" s="212" t="s">
        <v>83</v>
      </c>
      <c r="AY1513" s="211" t="s">
        <v>182</v>
      </c>
      <c r="BK1513" s="213">
        <f>SUM(BK1514:BK1545)</f>
        <v>0</v>
      </c>
    </row>
    <row r="1514" s="2" customFormat="1" ht="16.5" customHeight="1">
      <c r="A1514" s="42"/>
      <c r="B1514" s="43"/>
      <c r="C1514" s="216" t="s">
        <v>2425</v>
      </c>
      <c r="D1514" s="216" t="s">
        <v>184</v>
      </c>
      <c r="E1514" s="217" t="s">
        <v>2426</v>
      </c>
      <c r="F1514" s="218" t="s">
        <v>2427</v>
      </c>
      <c r="G1514" s="219" t="s">
        <v>187</v>
      </c>
      <c r="H1514" s="220">
        <v>38.850000000000001</v>
      </c>
      <c r="I1514" s="221"/>
      <c r="J1514" s="222">
        <f>ROUND(I1514*H1514,2)</f>
        <v>0</v>
      </c>
      <c r="K1514" s="218" t="s">
        <v>188</v>
      </c>
      <c r="L1514" s="48"/>
      <c r="M1514" s="223" t="s">
        <v>19</v>
      </c>
      <c r="N1514" s="224" t="s">
        <v>47</v>
      </c>
      <c r="O1514" s="88"/>
      <c r="P1514" s="225">
        <f>O1514*H1514</f>
        <v>0</v>
      </c>
      <c r="Q1514" s="225">
        <v>0</v>
      </c>
      <c r="R1514" s="225">
        <f>Q1514*H1514</f>
        <v>0</v>
      </c>
      <c r="S1514" s="225">
        <v>3.4999999999999997E-05</v>
      </c>
      <c r="T1514" s="226">
        <f>S1514*H1514</f>
        <v>0.0013597499999999999</v>
      </c>
      <c r="U1514" s="42"/>
      <c r="V1514" s="42"/>
      <c r="W1514" s="42"/>
      <c r="X1514" s="42"/>
      <c r="Y1514" s="42"/>
      <c r="Z1514" s="42"/>
      <c r="AA1514" s="42"/>
      <c r="AB1514" s="42"/>
      <c r="AC1514" s="42"/>
      <c r="AD1514" s="42"/>
      <c r="AE1514" s="42"/>
      <c r="AR1514" s="227" t="s">
        <v>299</v>
      </c>
      <c r="AT1514" s="227" t="s">
        <v>184</v>
      </c>
      <c r="AU1514" s="227" t="s">
        <v>86</v>
      </c>
      <c r="AY1514" s="21" t="s">
        <v>182</v>
      </c>
      <c r="BE1514" s="228">
        <f>IF(N1514="základní",J1514,0)</f>
        <v>0</v>
      </c>
      <c r="BF1514" s="228">
        <f>IF(N1514="snížená",J1514,0)</f>
        <v>0</v>
      </c>
      <c r="BG1514" s="228">
        <f>IF(N1514="zákl. přenesená",J1514,0)</f>
        <v>0</v>
      </c>
      <c r="BH1514" s="228">
        <f>IF(N1514="sníž. přenesená",J1514,0)</f>
        <v>0</v>
      </c>
      <c r="BI1514" s="228">
        <f>IF(N1514="nulová",J1514,0)</f>
        <v>0</v>
      </c>
      <c r="BJ1514" s="21" t="s">
        <v>83</v>
      </c>
      <c r="BK1514" s="228">
        <f>ROUND(I1514*H1514,2)</f>
        <v>0</v>
      </c>
      <c r="BL1514" s="21" t="s">
        <v>299</v>
      </c>
      <c r="BM1514" s="227" t="s">
        <v>2428</v>
      </c>
    </row>
    <row r="1515" s="2" customFormat="1">
      <c r="A1515" s="42"/>
      <c r="B1515" s="43"/>
      <c r="C1515" s="44"/>
      <c r="D1515" s="229" t="s">
        <v>191</v>
      </c>
      <c r="E1515" s="44"/>
      <c r="F1515" s="230" t="s">
        <v>2429</v>
      </c>
      <c r="G1515" s="44"/>
      <c r="H1515" s="44"/>
      <c r="I1515" s="231"/>
      <c r="J1515" s="44"/>
      <c r="K1515" s="44"/>
      <c r="L1515" s="48"/>
      <c r="M1515" s="232"/>
      <c r="N1515" s="233"/>
      <c r="O1515" s="88"/>
      <c r="P1515" s="88"/>
      <c r="Q1515" s="88"/>
      <c r="R1515" s="88"/>
      <c r="S1515" s="88"/>
      <c r="T1515" s="89"/>
      <c r="U1515" s="42"/>
      <c r="V1515" s="42"/>
      <c r="W1515" s="42"/>
      <c r="X1515" s="42"/>
      <c r="Y1515" s="42"/>
      <c r="Z1515" s="42"/>
      <c r="AA1515" s="42"/>
      <c r="AB1515" s="42"/>
      <c r="AC1515" s="42"/>
      <c r="AD1515" s="42"/>
      <c r="AE1515" s="42"/>
      <c r="AT1515" s="21" t="s">
        <v>191</v>
      </c>
      <c r="AU1515" s="21" t="s">
        <v>86</v>
      </c>
    </row>
    <row r="1516" s="13" customFormat="1">
      <c r="A1516" s="13"/>
      <c r="B1516" s="234"/>
      <c r="C1516" s="235"/>
      <c r="D1516" s="236" t="s">
        <v>193</v>
      </c>
      <c r="E1516" s="237" t="s">
        <v>19</v>
      </c>
      <c r="F1516" s="238" t="s">
        <v>2430</v>
      </c>
      <c r="G1516" s="235"/>
      <c r="H1516" s="239">
        <v>38.850000000000001</v>
      </c>
      <c r="I1516" s="240"/>
      <c r="J1516" s="235"/>
      <c r="K1516" s="235"/>
      <c r="L1516" s="241"/>
      <c r="M1516" s="242"/>
      <c r="N1516" s="243"/>
      <c r="O1516" s="243"/>
      <c r="P1516" s="243"/>
      <c r="Q1516" s="243"/>
      <c r="R1516" s="243"/>
      <c r="S1516" s="243"/>
      <c r="T1516" s="244"/>
      <c r="U1516" s="13"/>
      <c r="V1516" s="13"/>
      <c r="W1516" s="13"/>
      <c r="X1516" s="13"/>
      <c r="Y1516" s="13"/>
      <c r="Z1516" s="13"/>
      <c r="AA1516" s="13"/>
      <c r="AB1516" s="13"/>
      <c r="AC1516" s="13"/>
      <c r="AD1516" s="13"/>
      <c r="AE1516" s="13"/>
      <c r="AT1516" s="245" t="s">
        <v>193</v>
      </c>
      <c r="AU1516" s="245" t="s">
        <v>86</v>
      </c>
      <c r="AV1516" s="13" t="s">
        <v>86</v>
      </c>
      <c r="AW1516" s="13" t="s">
        <v>37</v>
      </c>
      <c r="AX1516" s="13" t="s">
        <v>83</v>
      </c>
      <c r="AY1516" s="245" t="s">
        <v>182</v>
      </c>
    </row>
    <row r="1517" s="2" customFormat="1" ht="16.5" customHeight="1">
      <c r="A1517" s="42"/>
      <c r="B1517" s="43"/>
      <c r="C1517" s="216" t="s">
        <v>2431</v>
      </c>
      <c r="D1517" s="216" t="s">
        <v>184</v>
      </c>
      <c r="E1517" s="217" t="s">
        <v>2432</v>
      </c>
      <c r="F1517" s="218" t="s">
        <v>2433</v>
      </c>
      <c r="G1517" s="219" t="s">
        <v>560</v>
      </c>
      <c r="H1517" s="220">
        <v>37.039999999999999</v>
      </c>
      <c r="I1517" s="221"/>
      <c r="J1517" s="222">
        <f>ROUND(I1517*H1517,2)</f>
        <v>0</v>
      </c>
      <c r="K1517" s="218" t="s">
        <v>188</v>
      </c>
      <c r="L1517" s="48"/>
      <c r="M1517" s="223" t="s">
        <v>19</v>
      </c>
      <c r="N1517" s="224" t="s">
        <v>47</v>
      </c>
      <c r="O1517" s="88"/>
      <c r="P1517" s="225">
        <f>O1517*H1517</f>
        <v>0</v>
      </c>
      <c r="Q1517" s="225">
        <v>0</v>
      </c>
      <c r="R1517" s="225">
        <f>Q1517*H1517</f>
        <v>0</v>
      </c>
      <c r="S1517" s="225">
        <v>3.4999999999999997E-05</v>
      </c>
      <c r="T1517" s="226">
        <f>S1517*H1517</f>
        <v>0.0012963999999999999</v>
      </c>
      <c r="U1517" s="42"/>
      <c r="V1517" s="42"/>
      <c r="W1517" s="42"/>
      <c r="X1517" s="42"/>
      <c r="Y1517" s="42"/>
      <c r="Z1517" s="42"/>
      <c r="AA1517" s="42"/>
      <c r="AB1517" s="42"/>
      <c r="AC1517" s="42"/>
      <c r="AD1517" s="42"/>
      <c r="AE1517" s="42"/>
      <c r="AR1517" s="227" t="s">
        <v>299</v>
      </c>
      <c r="AT1517" s="227" t="s">
        <v>184</v>
      </c>
      <c r="AU1517" s="227" t="s">
        <v>86</v>
      </c>
      <c r="AY1517" s="21" t="s">
        <v>182</v>
      </c>
      <c r="BE1517" s="228">
        <f>IF(N1517="základní",J1517,0)</f>
        <v>0</v>
      </c>
      <c r="BF1517" s="228">
        <f>IF(N1517="snížená",J1517,0)</f>
        <v>0</v>
      </c>
      <c r="BG1517" s="228">
        <f>IF(N1517="zákl. přenesená",J1517,0)</f>
        <v>0</v>
      </c>
      <c r="BH1517" s="228">
        <f>IF(N1517="sníž. přenesená",J1517,0)</f>
        <v>0</v>
      </c>
      <c r="BI1517" s="228">
        <f>IF(N1517="nulová",J1517,0)</f>
        <v>0</v>
      </c>
      <c r="BJ1517" s="21" t="s">
        <v>83</v>
      </c>
      <c r="BK1517" s="228">
        <f>ROUND(I1517*H1517,2)</f>
        <v>0</v>
      </c>
      <c r="BL1517" s="21" t="s">
        <v>299</v>
      </c>
      <c r="BM1517" s="227" t="s">
        <v>2434</v>
      </c>
    </row>
    <row r="1518" s="2" customFormat="1">
      <c r="A1518" s="42"/>
      <c r="B1518" s="43"/>
      <c r="C1518" s="44"/>
      <c r="D1518" s="229" t="s">
        <v>191</v>
      </c>
      <c r="E1518" s="44"/>
      <c r="F1518" s="230" t="s">
        <v>2435</v>
      </c>
      <c r="G1518" s="44"/>
      <c r="H1518" s="44"/>
      <c r="I1518" s="231"/>
      <c r="J1518" s="44"/>
      <c r="K1518" s="44"/>
      <c r="L1518" s="48"/>
      <c r="M1518" s="232"/>
      <c r="N1518" s="233"/>
      <c r="O1518" s="88"/>
      <c r="P1518" s="88"/>
      <c r="Q1518" s="88"/>
      <c r="R1518" s="88"/>
      <c r="S1518" s="88"/>
      <c r="T1518" s="89"/>
      <c r="U1518" s="42"/>
      <c r="V1518" s="42"/>
      <c r="W1518" s="42"/>
      <c r="X1518" s="42"/>
      <c r="Y1518" s="42"/>
      <c r="Z1518" s="42"/>
      <c r="AA1518" s="42"/>
      <c r="AB1518" s="42"/>
      <c r="AC1518" s="42"/>
      <c r="AD1518" s="42"/>
      <c r="AE1518" s="42"/>
      <c r="AT1518" s="21" t="s">
        <v>191</v>
      </c>
      <c r="AU1518" s="21" t="s">
        <v>86</v>
      </c>
    </row>
    <row r="1519" s="13" customFormat="1">
      <c r="A1519" s="13"/>
      <c r="B1519" s="234"/>
      <c r="C1519" s="235"/>
      <c r="D1519" s="236" t="s">
        <v>193</v>
      </c>
      <c r="E1519" s="237" t="s">
        <v>19</v>
      </c>
      <c r="F1519" s="238" t="s">
        <v>2436</v>
      </c>
      <c r="G1519" s="235"/>
      <c r="H1519" s="239">
        <v>37.039999999999999</v>
      </c>
      <c r="I1519" s="240"/>
      <c r="J1519" s="235"/>
      <c r="K1519" s="235"/>
      <c r="L1519" s="241"/>
      <c r="M1519" s="242"/>
      <c r="N1519" s="243"/>
      <c r="O1519" s="243"/>
      <c r="P1519" s="243"/>
      <c r="Q1519" s="243"/>
      <c r="R1519" s="243"/>
      <c r="S1519" s="243"/>
      <c r="T1519" s="244"/>
      <c r="U1519" s="13"/>
      <c r="V1519" s="13"/>
      <c r="W1519" s="13"/>
      <c r="X1519" s="13"/>
      <c r="Y1519" s="13"/>
      <c r="Z1519" s="13"/>
      <c r="AA1519" s="13"/>
      <c r="AB1519" s="13"/>
      <c r="AC1519" s="13"/>
      <c r="AD1519" s="13"/>
      <c r="AE1519" s="13"/>
      <c r="AT1519" s="245" t="s">
        <v>193</v>
      </c>
      <c r="AU1519" s="245" t="s">
        <v>86</v>
      </c>
      <c r="AV1519" s="13" t="s">
        <v>86</v>
      </c>
      <c r="AW1519" s="13" t="s">
        <v>37</v>
      </c>
      <c r="AX1519" s="13" t="s">
        <v>83</v>
      </c>
      <c r="AY1519" s="245" t="s">
        <v>182</v>
      </c>
    </row>
    <row r="1520" s="2" customFormat="1" ht="16.5" customHeight="1">
      <c r="A1520" s="42"/>
      <c r="B1520" s="43"/>
      <c r="C1520" s="216" t="s">
        <v>2437</v>
      </c>
      <c r="D1520" s="216" t="s">
        <v>184</v>
      </c>
      <c r="E1520" s="217" t="s">
        <v>2438</v>
      </c>
      <c r="F1520" s="218" t="s">
        <v>2439</v>
      </c>
      <c r="G1520" s="219" t="s">
        <v>187</v>
      </c>
      <c r="H1520" s="220">
        <v>57.380000000000003</v>
      </c>
      <c r="I1520" s="221"/>
      <c r="J1520" s="222">
        <f>ROUND(I1520*H1520,2)</f>
        <v>0</v>
      </c>
      <c r="K1520" s="218" t="s">
        <v>188</v>
      </c>
      <c r="L1520" s="48"/>
      <c r="M1520" s="223" t="s">
        <v>19</v>
      </c>
      <c r="N1520" s="224" t="s">
        <v>47</v>
      </c>
      <c r="O1520" s="88"/>
      <c r="P1520" s="225">
        <f>O1520*H1520</f>
        <v>0</v>
      </c>
      <c r="Q1520" s="225">
        <v>0</v>
      </c>
      <c r="R1520" s="225">
        <f>Q1520*H1520</f>
        <v>0</v>
      </c>
      <c r="S1520" s="225">
        <v>1.0000000000000001E-05</v>
      </c>
      <c r="T1520" s="226">
        <f>S1520*H1520</f>
        <v>0.00057380000000000007</v>
      </c>
      <c r="U1520" s="42"/>
      <c r="V1520" s="42"/>
      <c r="W1520" s="42"/>
      <c r="X1520" s="42"/>
      <c r="Y1520" s="42"/>
      <c r="Z1520" s="42"/>
      <c r="AA1520" s="42"/>
      <c r="AB1520" s="42"/>
      <c r="AC1520" s="42"/>
      <c r="AD1520" s="42"/>
      <c r="AE1520" s="42"/>
      <c r="AR1520" s="227" t="s">
        <v>299</v>
      </c>
      <c r="AT1520" s="227" t="s">
        <v>184</v>
      </c>
      <c r="AU1520" s="227" t="s">
        <v>86</v>
      </c>
      <c r="AY1520" s="21" t="s">
        <v>182</v>
      </c>
      <c r="BE1520" s="228">
        <f>IF(N1520="základní",J1520,0)</f>
        <v>0</v>
      </c>
      <c r="BF1520" s="228">
        <f>IF(N1520="snížená",J1520,0)</f>
        <v>0</v>
      </c>
      <c r="BG1520" s="228">
        <f>IF(N1520="zákl. přenesená",J1520,0)</f>
        <v>0</v>
      </c>
      <c r="BH1520" s="228">
        <f>IF(N1520="sníž. přenesená",J1520,0)</f>
        <v>0</v>
      </c>
      <c r="BI1520" s="228">
        <f>IF(N1520="nulová",J1520,0)</f>
        <v>0</v>
      </c>
      <c r="BJ1520" s="21" t="s">
        <v>83</v>
      </c>
      <c r="BK1520" s="228">
        <f>ROUND(I1520*H1520,2)</f>
        <v>0</v>
      </c>
      <c r="BL1520" s="21" t="s">
        <v>299</v>
      </c>
      <c r="BM1520" s="227" t="s">
        <v>2440</v>
      </c>
    </row>
    <row r="1521" s="2" customFormat="1">
      <c r="A1521" s="42"/>
      <c r="B1521" s="43"/>
      <c r="C1521" s="44"/>
      <c r="D1521" s="229" t="s">
        <v>191</v>
      </c>
      <c r="E1521" s="44"/>
      <c r="F1521" s="230" t="s">
        <v>2441</v>
      </c>
      <c r="G1521" s="44"/>
      <c r="H1521" s="44"/>
      <c r="I1521" s="231"/>
      <c r="J1521" s="44"/>
      <c r="K1521" s="44"/>
      <c r="L1521" s="48"/>
      <c r="M1521" s="232"/>
      <c r="N1521" s="233"/>
      <c r="O1521" s="88"/>
      <c r="P1521" s="88"/>
      <c r="Q1521" s="88"/>
      <c r="R1521" s="88"/>
      <c r="S1521" s="88"/>
      <c r="T1521" s="89"/>
      <c r="U1521" s="42"/>
      <c r="V1521" s="42"/>
      <c r="W1521" s="42"/>
      <c r="X1521" s="42"/>
      <c r="Y1521" s="42"/>
      <c r="Z1521" s="42"/>
      <c r="AA1521" s="42"/>
      <c r="AB1521" s="42"/>
      <c r="AC1521" s="42"/>
      <c r="AD1521" s="42"/>
      <c r="AE1521" s="42"/>
      <c r="AT1521" s="21" t="s">
        <v>191</v>
      </c>
      <c r="AU1521" s="21" t="s">
        <v>86</v>
      </c>
    </row>
    <row r="1522" s="13" customFormat="1">
      <c r="A1522" s="13"/>
      <c r="B1522" s="234"/>
      <c r="C1522" s="235"/>
      <c r="D1522" s="236" t="s">
        <v>193</v>
      </c>
      <c r="E1522" s="237" t="s">
        <v>19</v>
      </c>
      <c r="F1522" s="238" t="s">
        <v>2442</v>
      </c>
      <c r="G1522" s="235"/>
      <c r="H1522" s="239">
        <v>57.380000000000003</v>
      </c>
      <c r="I1522" s="240"/>
      <c r="J1522" s="235"/>
      <c r="K1522" s="235"/>
      <c r="L1522" s="241"/>
      <c r="M1522" s="242"/>
      <c r="N1522" s="243"/>
      <c r="O1522" s="243"/>
      <c r="P1522" s="243"/>
      <c r="Q1522" s="243"/>
      <c r="R1522" s="243"/>
      <c r="S1522" s="243"/>
      <c r="T1522" s="244"/>
      <c r="U1522" s="13"/>
      <c r="V1522" s="13"/>
      <c r="W1522" s="13"/>
      <c r="X1522" s="13"/>
      <c r="Y1522" s="13"/>
      <c r="Z1522" s="13"/>
      <c r="AA1522" s="13"/>
      <c r="AB1522" s="13"/>
      <c r="AC1522" s="13"/>
      <c r="AD1522" s="13"/>
      <c r="AE1522" s="13"/>
      <c r="AT1522" s="245" t="s">
        <v>193</v>
      </c>
      <c r="AU1522" s="245" t="s">
        <v>86</v>
      </c>
      <c r="AV1522" s="13" t="s">
        <v>86</v>
      </c>
      <c r="AW1522" s="13" t="s">
        <v>37</v>
      </c>
      <c r="AX1522" s="13" t="s">
        <v>83</v>
      </c>
      <c r="AY1522" s="245" t="s">
        <v>182</v>
      </c>
    </row>
    <row r="1523" s="2" customFormat="1" ht="16.5" customHeight="1">
      <c r="A1523" s="42"/>
      <c r="B1523" s="43"/>
      <c r="C1523" s="267" t="s">
        <v>2443</v>
      </c>
      <c r="D1523" s="267" t="s">
        <v>349</v>
      </c>
      <c r="E1523" s="268" t="s">
        <v>2444</v>
      </c>
      <c r="F1523" s="269" t="s">
        <v>2445</v>
      </c>
      <c r="G1523" s="270" t="s">
        <v>187</v>
      </c>
      <c r="H1523" s="271">
        <v>120.488</v>
      </c>
      <c r="I1523" s="272"/>
      <c r="J1523" s="273">
        <f>ROUND(I1523*H1523,2)</f>
        <v>0</v>
      </c>
      <c r="K1523" s="269" t="s">
        <v>188</v>
      </c>
      <c r="L1523" s="274"/>
      <c r="M1523" s="275" t="s">
        <v>19</v>
      </c>
      <c r="N1523" s="276" t="s">
        <v>47</v>
      </c>
      <c r="O1523" s="88"/>
      <c r="P1523" s="225">
        <f>O1523*H1523</f>
        <v>0</v>
      </c>
      <c r="Q1523" s="225">
        <v>5.0000000000000002E-05</v>
      </c>
      <c r="R1523" s="225">
        <f>Q1523*H1523</f>
        <v>0.0060244000000000001</v>
      </c>
      <c r="S1523" s="225">
        <v>0</v>
      </c>
      <c r="T1523" s="226">
        <f>S1523*H1523</f>
        <v>0</v>
      </c>
      <c r="U1523" s="42"/>
      <c r="V1523" s="42"/>
      <c r="W1523" s="42"/>
      <c r="X1523" s="42"/>
      <c r="Y1523" s="42"/>
      <c r="Z1523" s="42"/>
      <c r="AA1523" s="42"/>
      <c r="AB1523" s="42"/>
      <c r="AC1523" s="42"/>
      <c r="AD1523" s="42"/>
      <c r="AE1523" s="42"/>
      <c r="AR1523" s="227" t="s">
        <v>398</v>
      </c>
      <c r="AT1523" s="227" t="s">
        <v>349</v>
      </c>
      <c r="AU1523" s="227" t="s">
        <v>86</v>
      </c>
      <c r="AY1523" s="21" t="s">
        <v>182</v>
      </c>
      <c r="BE1523" s="228">
        <f>IF(N1523="základní",J1523,0)</f>
        <v>0</v>
      </c>
      <c r="BF1523" s="228">
        <f>IF(N1523="snížená",J1523,0)</f>
        <v>0</v>
      </c>
      <c r="BG1523" s="228">
        <f>IF(N1523="zákl. přenesená",J1523,0)</f>
        <v>0</v>
      </c>
      <c r="BH1523" s="228">
        <f>IF(N1523="sníž. přenesená",J1523,0)</f>
        <v>0</v>
      </c>
      <c r="BI1523" s="228">
        <f>IF(N1523="nulová",J1523,0)</f>
        <v>0</v>
      </c>
      <c r="BJ1523" s="21" t="s">
        <v>83</v>
      </c>
      <c r="BK1523" s="228">
        <f>ROUND(I1523*H1523,2)</f>
        <v>0</v>
      </c>
      <c r="BL1523" s="21" t="s">
        <v>299</v>
      </c>
      <c r="BM1523" s="227" t="s">
        <v>2446</v>
      </c>
    </row>
    <row r="1524" s="13" customFormat="1">
      <c r="A1524" s="13"/>
      <c r="B1524" s="234"/>
      <c r="C1524" s="235"/>
      <c r="D1524" s="236" t="s">
        <v>193</v>
      </c>
      <c r="E1524" s="237" t="s">
        <v>19</v>
      </c>
      <c r="F1524" s="238" t="s">
        <v>2447</v>
      </c>
      <c r="G1524" s="235"/>
      <c r="H1524" s="239">
        <v>120.488</v>
      </c>
      <c r="I1524" s="240"/>
      <c r="J1524" s="235"/>
      <c r="K1524" s="235"/>
      <c r="L1524" s="241"/>
      <c r="M1524" s="242"/>
      <c r="N1524" s="243"/>
      <c r="O1524" s="243"/>
      <c r="P1524" s="243"/>
      <c r="Q1524" s="243"/>
      <c r="R1524" s="243"/>
      <c r="S1524" s="243"/>
      <c r="T1524" s="244"/>
      <c r="U1524" s="13"/>
      <c r="V1524" s="13"/>
      <c r="W1524" s="13"/>
      <c r="X1524" s="13"/>
      <c r="Y1524" s="13"/>
      <c r="Z1524" s="13"/>
      <c r="AA1524" s="13"/>
      <c r="AB1524" s="13"/>
      <c r="AC1524" s="13"/>
      <c r="AD1524" s="13"/>
      <c r="AE1524" s="13"/>
      <c r="AT1524" s="245" t="s">
        <v>193</v>
      </c>
      <c r="AU1524" s="245" t="s">
        <v>86</v>
      </c>
      <c r="AV1524" s="13" t="s">
        <v>86</v>
      </c>
      <c r="AW1524" s="13" t="s">
        <v>37</v>
      </c>
      <c r="AX1524" s="13" t="s">
        <v>83</v>
      </c>
      <c r="AY1524" s="245" t="s">
        <v>182</v>
      </c>
    </row>
    <row r="1525" s="2" customFormat="1" ht="16.5" customHeight="1">
      <c r="A1525" s="42"/>
      <c r="B1525" s="43"/>
      <c r="C1525" s="267" t="s">
        <v>2448</v>
      </c>
      <c r="D1525" s="267" t="s">
        <v>349</v>
      </c>
      <c r="E1525" s="268" t="s">
        <v>2449</v>
      </c>
      <c r="F1525" s="269" t="s">
        <v>2450</v>
      </c>
      <c r="G1525" s="270" t="s">
        <v>560</v>
      </c>
      <c r="H1525" s="271">
        <v>70</v>
      </c>
      <c r="I1525" s="272"/>
      <c r="J1525" s="273">
        <f>ROUND(I1525*H1525,2)</f>
        <v>0</v>
      </c>
      <c r="K1525" s="269" t="s">
        <v>188</v>
      </c>
      <c r="L1525" s="274"/>
      <c r="M1525" s="275" t="s">
        <v>19</v>
      </c>
      <c r="N1525" s="276" t="s">
        <v>47</v>
      </c>
      <c r="O1525" s="88"/>
      <c r="P1525" s="225">
        <f>O1525*H1525</f>
        <v>0</v>
      </c>
      <c r="Q1525" s="225">
        <v>0</v>
      </c>
      <c r="R1525" s="225">
        <f>Q1525*H1525</f>
        <v>0</v>
      </c>
      <c r="S1525" s="225">
        <v>0</v>
      </c>
      <c r="T1525" s="226">
        <f>S1525*H1525</f>
        <v>0</v>
      </c>
      <c r="U1525" s="42"/>
      <c r="V1525" s="42"/>
      <c r="W1525" s="42"/>
      <c r="X1525" s="42"/>
      <c r="Y1525" s="42"/>
      <c r="Z1525" s="42"/>
      <c r="AA1525" s="42"/>
      <c r="AB1525" s="42"/>
      <c r="AC1525" s="42"/>
      <c r="AD1525" s="42"/>
      <c r="AE1525" s="42"/>
      <c r="AR1525" s="227" t="s">
        <v>398</v>
      </c>
      <c r="AT1525" s="227" t="s">
        <v>349</v>
      </c>
      <c r="AU1525" s="227" t="s">
        <v>86</v>
      </c>
      <c r="AY1525" s="21" t="s">
        <v>182</v>
      </c>
      <c r="BE1525" s="228">
        <f>IF(N1525="základní",J1525,0)</f>
        <v>0</v>
      </c>
      <c r="BF1525" s="228">
        <f>IF(N1525="snížená",J1525,0)</f>
        <v>0</v>
      </c>
      <c r="BG1525" s="228">
        <f>IF(N1525="zákl. přenesená",J1525,0)</f>
        <v>0</v>
      </c>
      <c r="BH1525" s="228">
        <f>IF(N1525="sníž. přenesená",J1525,0)</f>
        <v>0</v>
      </c>
      <c r="BI1525" s="228">
        <f>IF(N1525="nulová",J1525,0)</f>
        <v>0</v>
      </c>
      <c r="BJ1525" s="21" t="s">
        <v>83</v>
      </c>
      <c r="BK1525" s="228">
        <f>ROUND(I1525*H1525,2)</f>
        <v>0</v>
      </c>
      <c r="BL1525" s="21" t="s">
        <v>299</v>
      </c>
      <c r="BM1525" s="227" t="s">
        <v>2451</v>
      </c>
    </row>
    <row r="1526" s="2" customFormat="1" ht="16.5" customHeight="1">
      <c r="A1526" s="42"/>
      <c r="B1526" s="43"/>
      <c r="C1526" s="216" t="s">
        <v>2452</v>
      </c>
      <c r="D1526" s="216" t="s">
        <v>184</v>
      </c>
      <c r="E1526" s="217" t="s">
        <v>2453</v>
      </c>
      <c r="F1526" s="218" t="s">
        <v>2454</v>
      </c>
      <c r="G1526" s="219" t="s">
        <v>187</v>
      </c>
      <c r="H1526" s="220">
        <v>83.825999999999993</v>
      </c>
      <c r="I1526" s="221"/>
      <c r="J1526" s="222">
        <f>ROUND(I1526*H1526,2)</f>
        <v>0</v>
      </c>
      <c r="K1526" s="218" t="s">
        <v>188</v>
      </c>
      <c r="L1526" s="48"/>
      <c r="M1526" s="223" t="s">
        <v>19</v>
      </c>
      <c r="N1526" s="224" t="s">
        <v>47</v>
      </c>
      <c r="O1526" s="88"/>
      <c r="P1526" s="225">
        <f>O1526*H1526</f>
        <v>0</v>
      </c>
      <c r="Q1526" s="225">
        <v>0</v>
      </c>
      <c r="R1526" s="225">
        <f>Q1526*H1526</f>
        <v>0</v>
      </c>
      <c r="S1526" s="225">
        <v>0</v>
      </c>
      <c r="T1526" s="226">
        <f>S1526*H1526</f>
        <v>0</v>
      </c>
      <c r="U1526" s="42"/>
      <c r="V1526" s="42"/>
      <c r="W1526" s="42"/>
      <c r="X1526" s="42"/>
      <c r="Y1526" s="42"/>
      <c r="Z1526" s="42"/>
      <c r="AA1526" s="42"/>
      <c r="AB1526" s="42"/>
      <c r="AC1526" s="42"/>
      <c r="AD1526" s="42"/>
      <c r="AE1526" s="42"/>
      <c r="AR1526" s="227" t="s">
        <v>299</v>
      </c>
      <c r="AT1526" s="227" t="s">
        <v>184</v>
      </c>
      <c r="AU1526" s="227" t="s">
        <v>86</v>
      </c>
      <c r="AY1526" s="21" t="s">
        <v>182</v>
      </c>
      <c r="BE1526" s="228">
        <f>IF(N1526="základní",J1526,0)</f>
        <v>0</v>
      </c>
      <c r="BF1526" s="228">
        <f>IF(N1526="snížená",J1526,0)</f>
        <v>0</v>
      </c>
      <c r="BG1526" s="228">
        <f>IF(N1526="zákl. přenesená",J1526,0)</f>
        <v>0</v>
      </c>
      <c r="BH1526" s="228">
        <f>IF(N1526="sníž. přenesená",J1526,0)</f>
        <v>0</v>
      </c>
      <c r="BI1526" s="228">
        <f>IF(N1526="nulová",J1526,0)</f>
        <v>0</v>
      </c>
      <c r="BJ1526" s="21" t="s">
        <v>83</v>
      </c>
      <c r="BK1526" s="228">
        <f>ROUND(I1526*H1526,2)</f>
        <v>0</v>
      </c>
      <c r="BL1526" s="21" t="s">
        <v>299</v>
      </c>
      <c r="BM1526" s="227" t="s">
        <v>2455</v>
      </c>
    </row>
    <row r="1527" s="2" customFormat="1">
      <c r="A1527" s="42"/>
      <c r="B1527" s="43"/>
      <c r="C1527" s="44"/>
      <c r="D1527" s="229" t="s">
        <v>191</v>
      </c>
      <c r="E1527" s="44"/>
      <c r="F1527" s="230" t="s">
        <v>2456</v>
      </c>
      <c r="G1527" s="44"/>
      <c r="H1527" s="44"/>
      <c r="I1527" s="231"/>
      <c r="J1527" s="44"/>
      <c r="K1527" s="44"/>
      <c r="L1527" s="48"/>
      <c r="M1527" s="232"/>
      <c r="N1527" s="233"/>
      <c r="O1527" s="88"/>
      <c r="P1527" s="88"/>
      <c r="Q1527" s="88"/>
      <c r="R1527" s="88"/>
      <c r="S1527" s="88"/>
      <c r="T1527" s="89"/>
      <c r="U1527" s="42"/>
      <c r="V1527" s="42"/>
      <c r="W1527" s="42"/>
      <c r="X1527" s="42"/>
      <c r="Y1527" s="42"/>
      <c r="Z1527" s="42"/>
      <c r="AA1527" s="42"/>
      <c r="AB1527" s="42"/>
      <c r="AC1527" s="42"/>
      <c r="AD1527" s="42"/>
      <c r="AE1527" s="42"/>
      <c r="AT1527" s="21" t="s">
        <v>191</v>
      </c>
      <c r="AU1527" s="21" t="s">
        <v>86</v>
      </c>
    </row>
    <row r="1528" s="13" customFormat="1">
      <c r="A1528" s="13"/>
      <c r="B1528" s="234"/>
      <c r="C1528" s="235"/>
      <c r="D1528" s="236" t="s">
        <v>193</v>
      </c>
      <c r="E1528" s="237" t="s">
        <v>19</v>
      </c>
      <c r="F1528" s="238" t="s">
        <v>2457</v>
      </c>
      <c r="G1528" s="235"/>
      <c r="H1528" s="239">
        <v>83.825999999999993</v>
      </c>
      <c r="I1528" s="240"/>
      <c r="J1528" s="235"/>
      <c r="K1528" s="235"/>
      <c r="L1528" s="241"/>
      <c r="M1528" s="242"/>
      <c r="N1528" s="243"/>
      <c r="O1528" s="243"/>
      <c r="P1528" s="243"/>
      <c r="Q1528" s="243"/>
      <c r="R1528" s="243"/>
      <c r="S1528" s="243"/>
      <c r="T1528" s="244"/>
      <c r="U1528" s="13"/>
      <c r="V1528" s="13"/>
      <c r="W1528" s="13"/>
      <c r="X1528" s="13"/>
      <c r="Y1528" s="13"/>
      <c r="Z1528" s="13"/>
      <c r="AA1528" s="13"/>
      <c r="AB1528" s="13"/>
      <c r="AC1528" s="13"/>
      <c r="AD1528" s="13"/>
      <c r="AE1528" s="13"/>
      <c r="AT1528" s="245" t="s">
        <v>193</v>
      </c>
      <c r="AU1528" s="245" t="s">
        <v>86</v>
      </c>
      <c r="AV1528" s="13" t="s">
        <v>86</v>
      </c>
      <c r="AW1528" s="13" t="s">
        <v>37</v>
      </c>
      <c r="AX1528" s="13" t="s">
        <v>83</v>
      </c>
      <c r="AY1528" s="245" t="s">
        <v>182</v>
      </c>
    </row>
    <row r="1529" s="2" customFormat="1" ht="16.5" customHeight="1">
      <c r="A1529" s="42"/>
      <c r="B1529" s="43"/>
      <c r="C1529" s="216" t="s">
        <v>2458</v>
      </c>
      <c r="D1529" s="216" t="s">
        <v>184</v>
      </c>
      <c r="E1529" s="217" t="s">
        <v>2459</v>
      </c>
      <c r="F1529" s="218" t="s">
        <v>2460</v>
      </c>
      <c r="G1529" s="219" t="s">
        <v>187</v>
      </c>
      <c r="H1529" s="220">
        <v>83.825999999999993</v>
      </c>
      <c r="I1529" s="221"/>
      <c r="J1529" s="222">
        <f>ROUND(I1529*H1529,2)</f>
        <v>0</v>
      </c>
      <c r="K1529" s="218" t="s">
        <v>188</v>
      </c>
      <c r="L1529" s="48"/>
      <c r="M1529" s="223" t="s">
        <v>19</v>
      </c>
      <c r="N1529" s="224" t="s">
        <v>47</v>
      </c>
      <c r="O1529" s="88"/>
      <c r="P1529" s="225">
        <f>O1529*H1529</f>
        <v>0</v>
      </c>
      <c r="Q1529" s="225">
        <v>0</v>
      </c>
      <c r="R1529" s="225">
        <f>Q1529*H1529</f>
        <v>0</v>
      </c>
      <c r="S1529" s="225">
        <v>0</v>
      </c>
      <c r="T1529" s="226">
        <f>S1529*H1529</f>
        <v>0</v>
      </c>
      <c r="U1529" s="42"/>
      <c r="V1529" s="42"/>
      <c r="W1529" s="42"/>
      <c r="X1529" s="42"/>
      <c r="Y1529" s="42"/>
      <c r="Z1529" s="42"/>
      <c r="AA1529" s="42"/>
      <c r="AB1529" s="42"/>
      <c r="AC1529" s="42"/>
      <c r="AD1529" s="42"/>
      <c r="AE1529" s="42"/>
      <c r="AR1529" s="227" t="s">
        <v>299</v>
      </c>
      <c r="AT1529" s="227" t="s">
        <v>184</v>
      </c>
      <c r="AU1529" s="227" t="s">
        <v>86</v>
      </c>
      <c r="AY1529" s="21" t="s">
        <v>182</v>
      </c>
      <c r="BE1529" s="228">
        <f>IF(N1529="základní",J1529,0)</f>
        <v>0</v>
      </c>
      <c r="BF1529" s="228">
        <f>IF(N1529="snížená",J1529,0)</f>
        <v>0</v>
      </c>
      <c r="BG1529" s="228">
        <f>IF(N1529="zákl. přenesená",J1529,0)</f>
        <v>0</v>
      </c>
      <c r="BH1529" s="228">
        <f>IF(N1529="sníž. přenesená",J1529,0)</f>
        <v>0</v>
      </c>
      <c r="BI1529" s="228">
        <f>IF(N1529="nulová",J1529,0)</f>
        <v>0</v>
      </c>
      <c r="BJ1529" s="21" t="s">
        <v>83</v>
      </c>
      <c r="BK1529" s="228">
        <f>ROUND(I1529*H1529,2)</f>
        <v>0</v>
      </c>
      <c r="BL1529" s="21" t="s">
        <v>299</v>
      </c>
      <c r="BM1529" s="227" t="s">
        <v>2461</v>
      </c>
    </row>
    <row r="1530" s="2" customFormat="1">
      <c r="A1530" s="42"/>
      <c r="B1530" s="43"/>
      <c r="C1530" s="44"/>
      <c r="D1530" s="229" t="s">
        <v>191</v>
      </c>
      <c r="E1530" s="44"/>
      <c r="F1530" s="230" t="s">
        <v>2462</v>
      </c>
      <c r="G1530" s="44"/>
      <c r="H1530" s="44"/>
      <c r="I1530" s="231"/>
      <c r="J1530" s="44"/>
      <c r="K1530" s="44"/>
      <c r="L1530" s="48"/>
      <c r="M1530" s="232"/>
      <c r="N1530" s="233"/>
      <c r="O1530" s="88"/>
      <c r="P1530" s="88"/>
      <c r="Q1530" s="88"/>
      <c r="R1530" s="88"/>
      <c r="S1530" s="88"/>
      <c r="T1530" s="89"/>
      <c r="U1530" s="42"/>
      <c r="V1530" s="42"/>
      <c r="W1530" s="42"/>
      <c r="X1530" s="42"/>
      <c r="Y1530" s="42"/>
      <c r="Z1530" s="42"/>
      <c r="AA1530" s="42"/>
      <c r="AB1530" s="42"/>
      <c r="AC1530" s="42"/>
      <c r="AD1530" s="42"/>
      <c r="AE1530" s="42"/>
      <c r="AT1530" s="21" t="s">
        <v>191</v>
      </c>
      <c r="AU1530" s="21" t="s">
        <v>86</v>
      </c>
    </row>
    <row r="1531" s="13" customFormat="1">
      <c r="A1531" s="13"/>
      <c r="B1531" s="234"/>
      <c r="C1531" s="235"/>
      <c r="D1531" s="236" t="s">
        <v>193</v>
      </c>
      <c r="E1531" s="237" t="s">
        <v>19</v>
      </c>
      <c r="F1531" s="238" t="s">
        <v>2457</v>
      </c>
      <c r="G1531" s="235"/>
      <c r="H1531" s="239">
        <v>83.825999999999993</v>
      </c>
      <c r="I1531" s="240"/>
      <c r="J1531" s="235"/>
      <c r="K1531" s="235"/>
      <c r="L1531" s="241"/>
      <c r="M1531" s="242"/>
      <c r="N1531" s="243"/>
      <c r="O1531" s="243"/>
      <c r="P1531" s="243"/>
      <c r="Q1531" s="243"/>
      <c r="R1531" s="243"/>
      <c r="S1531" s="243"/>
      <c r="T1531" s="244"/>
      <c r="U1531" s="13"/>
      <c r="V1531" s="13"/>
      <c r="W1531" s="13"/>
      <c r="X1531" s="13"/>
      <c r="Y1531" s="13"/>
      <c r="Z1531" s="13"/>
      <c r="AA1531" s="13"/>
      <c r="AB1531" s="13"/>
      <c r="AC1531" s="13"/>
      <c r="AD1531" s="13"/>
      <c r="AE1531" s="13"/>
      <c r="AT1531" s="245" t="s">
        <v>193</v>
      </c>
      <c r="AU1531" s="245" t="s">
        <v>86</v>
      </c>
      <c r="AV1531" s="13" t="s">
        <v>86</v>
      </c>
      <c r="AW1531" s="13" t="s">
        <v>37</v>
      </c>
      <c r="AX1531" s="13" t="s">
        <v>83</v>
      </c>
      <c r="AY1531" s="245" t="s">
        <v>182</v>
      </c>
    </row>
    <row r="1532" s="2" customFormat="1" ht="24.15" customHeight="1">
      <c r="A1532" s="42"/>
      <c r="B1532" s="43"/>
      <c r="C1532" s="216" t="s">
        <v>2463</v>
      </c>
      <c r="D1532" s="216" t="s">
        <v>184</v>
      </c>
      <c r="E1532" s="217" t="s">
        <v>2464</v>
      </c>
      <c r="F1532" s="218" t="s">
        <v>2465</v>
      </c>
      <c r="G1532" s="219" t="s">
        <v>187</v>
      </c>
      <c r="H1532" s="220">
        <v>83.825999999999993</v>
      </c>
      <c r="I1532" s="221"/>
      <c r="J1532" s="222">
        <f>ROUND(I1532*H1532,2)</f>
        <v>0</v>
      </c>
      <c r="K1532" s="218" t="s">
        <v>188</v>
      </c>
      <c r="L1532" s="48"/>
      <c r="M1532" s="223" t="s">
        <v>19</v>
      </c>
      <c r="N1532" s="224" t="s">
        <v>47</v>
      </c>
      <c r="O1532" s="88"/>
      <c r="P1532" s="225">
        <f>O1532*H1532</f>
        <v>0</v>
      </c>
      <c r="Q1532" s="225">
        <v>0.00011</v>
      </c>
      <c r="R1532" s="225">
        <f>Q1532*H1532</f>
        <v>0.0092208599999999991</v>
      </c>
      <c r="S1532" s="225">
        <v>0</v>
      </c>
      <c r="T1532" s="226">
        <f>S1532*H1532</f>
        <v>0</v>
      </c>
      <c r="U1532" s="42"/>
      <c r="V1532" s="42"/>
      <c r="W1532" s="42"/>
      <c r="X1532" s="42"/>
      <c r="Y1532" s="42"/>
      <c r="Z1532" s="42"/>
      <c r="AA1532" s="42"/>
      <c r="AB1532" s="42"/>
      <c r="AC1532" s="42"/>
      <c r="AD1532" s="42"/>
      <c r="AE1532" s="42"/>
      <c r="AR1532" s="227" t="s">
        <v>299</v>
      </c>
      <c r="AT1532" s="227" t="s">
        <v>184</v>
      </c>
      <c r="AU1532" s="227" t="s">
        <v>86</v>
      </c>
      <c r="AY1532" s="21" t="s">
        <v>182</v>
      </c>
      <c r="BE1532" s="228">
        <f>IF(N1532="základní",J1532,0)</f>
        <v>0</v>
      </c>
      <c r="BF1532" s="228">
        <f>IF(N1532="snížená",J1532,0)</f>
        <v>0</v>
      </c>
      <c r="BG1532" s="228">
        <f>IF(N1532="zákl. přenesená",J1532,0)</f>
        <v>0</v>
      </c>
      <c r="BH1532" s="228">
        <f>IF(N1532="sníž. přenesená",J1532,0)</f>
        <v>0</v>
      </c>
      <c r="BI1532" s="228">
        <f>IF(N1532="nulová",J1532,0)</f>
        <v>0</v>
      </c>
      <c r="BJ1532" s="21" t="s">
        <v>83</v>
      </c>
      <c r="BK1532" s="228">
        <f>ROUND(I1532*H1532,2)</f>
        <v>0</v>
      </c>
      <c r="BL1532" s="21" t="s">
        <v>299</v>
      </c>
      <c r="BM1532" s="227" t="s">
        <v>2466</v>
      </c>
    </row>
    <row r="1533" s="2" customFormat="1">
      <c r="A1533" s="42"/>
      <c r="B1533" s="43"/>
      <c r="C1533" s="44"/>
      <c r="D1533" s="229" t="s">
        <v>191</v>
      </c>
      <c r="E1533" s="44"/>
      <c r="F1533" s="230" t="s">
        <v>2467</v>
      </c>
      <c r="G1533" s="44"/>
      <c r="H1533" s="44"/>
      <c r="I1533" s="231"/>
      <c r="J1533" s="44"/>
      <c r="K1533" s="44"/>
      <c r="L1533" s="48"/>
      <c r="M1533" s="232"/>
      <c r="N1533" s="233"/>
      <c r="O1533" s="88"/>
      <c r="P1533" s="88"/>
      <c r="Q1533" s="88"/>
      <c r="R1533" s="88"/>
      <c r="S1533" s="88"/>
      <c r="T1533" s="89"/>
      <c r="U1533" s="42"/>
      <c r="V1533" s="42"/>
      <c r="W1533" s="42"/>
      <c r="X1533" s="42"/>
      <c r="Y1533" s="42"/>
      <c r="Z1533" s="42"/>
      <c r="AA1533" s="42"/>
      <c r="AB1533" s="42"/>
      <c r="AC1533" s="42"/>
      <c r="AD1533" s="42"/>
      <c r="AE1533" s="42"/>
      <c r="AT1533" s="21" t="s">
        <v>191</v>
      </c>
      <c r="AU1533" s="21" t="s">
        <v>86</v>
      </c>
    </row>
    <row r="1534" s="13" customFormat="1">
      <c r="A1534" s="13"/>
      <c r="B1534" s="234"/>
      <c r="C1534" s="235"/>
      <c r="D1534" s="236" t="s">
        <v>193</v>
      </c>
      <c r="E1534" s="237" t="s">
        <v>19</v>
      </c>
      <c r="F1534" s="238" t="s">
        <v>2457</v>
      </c>
      <c r="G1534" s="235"/>
      <c r="H1534" s="239">
        <v>83.825999999999993</v>
      </c>
      <c r="I1534" s="240"/>
      <c r="J1534" s="235"/>
      <c r="K1534" s="235"/>
      <c r="L1534" s="241"/>
      <c r="M1534" s="242"/>
      <c r="N1534" s="243"/>
      <c r="O1534" s="243"/>
      <c r="P1534" s="243"/>
      <c r="Q1534" s="243"/>
      <c r="R1534" s="243"/>
      <c r="S1534" s="243"/>
      <c r="T1534" s="244"/>
      <c r="U1534" s="13"/>
      <c r="V1534" s="13"/>
      <c r="W1534" s="13"/>
      <c r="X1534" s="13"/>
      <c r="Y1534" s="13"/>
      <c r="Z1534" s="13"/>
      <c r="AA1534" s="13"/>
      <c r="AB1534" s="13"/>
      <c r="AC1534" s="13"/>
      <c r="AD1534" s="13"/>
      <c r="AE1534" s="13"/>
      <c r="AT1534" s="245" t="s">
        <v>193</v>
      </c>
      <c r="AU1534" s="245" t="s">
        <v>86</v>
      </c>
      <c r="AV1534" s="13" t="s">
        <v>86</v>
      </c>
      <c r="AW1534" s="13" t="s">
        <v>37</v>
      </c>
      <c r="AX1534" s="13" t="s">
        <v>83</v>
      </c>
      <c r="AY1534" s="245" t="s">
        <v>182</v>
      </c>
    </row>
    <row r="1535" s="2" customFormat="1" ht="24.15" customHeight="1">
      <c r="A1535" s="42"/>
      <c r="B1535" s="43"/>
      <c r="C1535" s="216" t="s">
        <v>2468</v>
      </c>
      <c r="D1535" s="216" t="s">
        <v>184</v>
      </c>
      <c r="E1535" s="217" t="s">
        <v>2469</v>
      </c>
      <c r="F1535" s="218" t="s">
        <v>2470</v>
      </c>
      <c r="G1535" s="219" t="s">
        <v>187</v>
      </c>
      <c r="H1535" s="220">
        <v>83.825999999999993</v>
      </c>
      <c r="I1535" s="221"/>
      <c r="J1535" s="222">
        <f>ROUND(I1535*H1535,2)</f>
        <v>0</v>
      </c>
      <c r="K1535" s="218" t="s">
        <v>188</v>
      </c>
      <c r="L1535" s="48"/>
      <c r="M1535" s="223" t="s">
        <v>19</v>
      </c>
      <c r="N1535" s="224" t="s">
        <v>47</v>
      </c>
      <c r="O1535" s="88"/>
      <c r="P1535" s="225">
        <f>O1535*H1535</f>
        <v>0</v>
      </c>
      <c r="Q1535" s="225">
        <v>0.00072000000000000005</v>
      </c>
      <c r="R1535" s="225">
        <f>Q1535*H1535</f>
        <v>0.060354720000000001</v>
      </c>
      <c r="S1535" s="225">
        <v>0</v>
      </c>
      <c r="T1535" s="226">
        <f>S1535*H1535</f>
        <v>0</v>
      </c>
      <c r="U1535" s="42"/>
      <c r="V1535" s="42"/>
      <c r="W1535" s="42"/>
      <c r="X1535" s="42"/>
      <c r="Y1535" s="42"/>
      <c r="Z1535" s="42"/>
      <c r="AA1535" s="42"/>
      <c r="AB1535" s="42"/>
      <c r="AC1535" s="42"/>
      <c r="AD1535" s="42"/>
      <c r="AE1535" s="42"/>
      <c r="AR1535" s="227" t="s">
        <v>299</v>
      </c>
      <c r="AT1535" s="227" t="s">
        <v>184</v>
      </c>
      <c r="AU1535" s="227" t="s">
        <v>86</v>
      </c>
      <c r="AY1535" s="21" t="s">
        <v>182</v>
      </c>
      <c r="BE1535" s="228">
        <f>IF(N1535="základní",J1535,0)</f>
        <v>0</v>
      </c>
      <c r="BF1535" s="228">
        <f>IF(N1535="snížená",J1535,0)</f>
        <v>0</v>
      </c>
      <c r="BG1535" s="228">
        <f>IF(N1535="zákl. přenesená",J1535,0)</f>
        <v>0</v>
      </c>
      <c r="BH1535" s="228">
        <f>IF(N1535="sníž. přenesená",J1535,0)</f>
        <v>0</v>
      </c>
      <c r="BI1535" s="228">
        <f>IF(N1535="nulová",J1535,0)</f>
        <v>0</v>
      </c>
      <c r="BJ1535" s="21" t="s">
        <v>83</v>
      </c>
      <c r="BK1535" s="228">
        <f>ROUND(I1535*H1535,2)</f>
        <v>0</v>
      </c>
      <c r="BL1535" s="21" t="s">
        <v>299</v>
      </c>
      <c r="BM1535" s="227" t="s">
        <v>2471</v>
      </c>
    </row>
    <row r="1536" s="2" customFormat="1">
      <c r="A1536" s="42"/>
      <c r="B1536" s="43"/>
      <c r="C1536" s="44"/>
      <c r="D1536" s="229" t="s">
        <v>191</v>
      </c>
      <c r="E1536" s="44"/>
      <c r="F1536" s="230" t="s">
        <v>2472</v>
      </c>
      <c r="G1536" s="44"/>
      <c r="H1536" s="44"/>
      <c r="I1536" s="231"/>
      <c r="J1536" s="44"/>
      <c r="K1536" s="44"/>
      <c r="L1536" s="48"/>
      <c r="M1536" s="232"/>
      <c r="N1536" s="233"/>
      <c r="O1536" s="88"/>
      <c r="P1536" s="88"/>
      <c r="Q1536" s="88"/>
      <c r="R1536" s="88"/>
      <c r="S1536" s="88"/>
      <c r="T1536" s="89"/>
      <c r="U1536" s="42"/>
      <c r="V1536" s="42"/>
      <c r="W1536" s="42"/>
      <c r="X1536" s="42"/>
      <c r="Y1536" s="42"/>
      <c r="Z1536" s="42"/>
      <c r="AA1536" s="42"/>
      <c r="AB1536" s="42"/>
      <c r="AC1536" s="42"/>
      <c r="AD1536" s="42"/>
      <c r="AE1536" s="42"/>
      <c r="AT1536" s="21" t="s">
        <v>191</v>
      </c>
      <c r="AU1536" s="21" t="s">
        <v>86</v>
      </c>
    </row>
    <row r="1537" s="14" customFormat="1">
      <c r="A1537" s="14"/>
      <c r="B1537" s="246"/>
      <c r="C1537" s="247"/>
      <c r="D1537" s="236" t="s">
        <v>193</v>
      </c>
      <c r="E1537" s="248" t="s">
        <v>19</v>
      </c>
      <c r="F1537" s="249" t="s">
        <v>839</v>
      </c>
      <c r="G1537" s="247"/>
      <c r="H1537" s="248" t="s">
        <v>19</v>
      </c>
      <c r="I1537" s="250"/>
      <c r="J1537" s="247"/>
      <c r="K1537" s="247"/>
      <c r="L1537" s="251"/>
      <c r="M1537" s="252"/>
      <c r="N1537" s="253"/>
      <c r="O1537" s="253"/>
      <c r="P1537" s="253"/>
      <c r="Q1537" s="253"/>
      <c r="R1537" s="253"/>
      <c r="S1537" s="253"/>
      <c r="T1537" s="254"/>
      <c r="U1537" s="14"/>
      <c r="V1537" s="14"/>
      <c r="W1537" s="14"/>
      <c r="X1537" s="14"/>
      <c r="Y1537" s="14"/>
      <c r="Z1537" s="14"/>
      <c r="AA1537" s="14"/>
      <c r="AB1537" s="14"/>
      <c r="AC1537" s="14"/>
      <c r="AD1537" s="14"/>
      <c r="AE1537" s="14"/>
      <c r="AT1537" s="255" t="s">
        <v>193</v>
      </c>
      <c r="AU1537" s="255" t="s">
        <v>86</v>
      </c>
      <c r="AV1537" s="14" t="s">
        <v>83</v>
      </c>
      <c r="AW1537" s="14" t="s">
        <v>37</v>
      </c>
      <c r="AX1537" s="14" t="s">
        <v>76</v>
      </c>
      <c r="AY1537" s="255" t="s">
        <v>182</v>
      </c>
    </row>
    <row r="1538" s="13" customFormat="1">
      <c r="A1538" s="13"/>
      <c r="B1538" s="234"/>
      <c r="C1538" s="235"/>
      <c r="D1538" s="236" t="s">
        <v>193</v>
      </c>
      <c r="E1538" s="237" t="s">
        <v>19</v>
      </c>
      <c r="F1538" s="238" t="s">
        <v>2473</v>
      </c>
      <c r="G1538" s="235"/>
      <c r="H1538" s="239">
        <v>96.552999999999997</v>
      </c>
      <c r="I1538" s="240"/>
      <c r="J1538" s="235"/>
      <c r="K1538" s="235"/>
      <c r="L1538" s="241"/>
      <c r="M1538" s="242"/>
      <c r="N1538" s="243"/>
      <c r="O1538" s="243"/>
      <c r="P1538" s="243"/>
      <c r="Q1538" s="243"/>
      <c r="R1538" s="243"/>
      <c r="S1538" s="243"/>
      <c r="T1538" s="244"/>
      <c r="U1538" s="13"/>
      <c r="V1538" s="13"/>
      <c r="W1538" s="13"/>
      <c r="X1538" s="13"/>
      <c r="Y1538" s="13"/>
      <c r="Z1538" s="13"/>
      <c r="AA1538" s="13"/>
      <c r="AB1538" s="13"/>
      <c r="AC1538" s="13"/>
      <c r="AD1538" s="13"/>
      <c r="AE1538" s="13"/>
      <c r="AT1538" s="245" t="s">
        <v>193</v>
      </c>
      <c r="AU1538" s="245" t="s">
        <v>86</v>
      </c>
      <c r="AV1538" s="13" t="s">
        <v>86</v>
      </c>
      <c r="AW1538" s="13" t="s">
        <v>37</v>
      </c>
      <c r="AX1538" s="13" t="s">
        <v>76</v>
      </c>
      <c r="AY1538" s="245" t="s">
        <v>182</v>
      </c>
    </row>
    <row r="1539" s="13" customFormat="1">
      <c r="A1539" s="13"/>
      <c r="B1539" s="234"/>
      <c r="C1539" s="235"/>
      <c r="D1539" s="236" t="s">
        <v>193</v>
      </c>
      <c r="E1539" s="237" t="s">
        <v>19</v>
      </c>
      <c r="F1539" s="238" t="s">
        <v>864</v>
      </c>
      <c r="G1539" s="235"/>
      <c r="H1539" s="239">
        <v>4.6840000000000002</v>
      </c>
      <c r="I1539" s="240"/>
      <c r="J1539" s="235"/>
      <c r="K1539" s="235"/>
      <c r="L1539" s="241"/>
      <c r="M1539" s="242"/>
      <c r="N1539" s="243"/>
      <c r="O1539" s="243"/>
      <c r="P1539" s="243"/>
      <c r="Q1539" s="243"/>
      <c r="R1539" s="243"/>
      <c r="S1539" s="243"/>
      <c r="T1539" s="244"/>
      <c r="U1539" s="13"/>
      <c r="V1539" s="13"/>
      <c r="W1539" s="13"/>
      <c r="X1539" s="13"/>
      <c r="Y1539" s="13"/>
      <c r="Z1539" s="13"/>
      <c r="AA1539" s="13"/>
      <c r="AB1539" s="13"/>
      <c r="AC1539" s="13"/>
      <c r="AD1539" s="13"/>
      <c r="AE1539" s="13"/>
      <c r="AT1539" s="245" t="s">
        <v>193</v>
      </c>
      <c r="AU1539" s="245" t="s">
        <v>86</v>
      </c>
      <c r="AV1539" s="13" t="s">
        <v>86</v>
      </c>
      <c r="AW1539" s="13" t="s">
        <v>37</v>
      </c>
      <c r="AX1539" s="13" t="s">
        <v>76</v>
      </c>
      <c r="AY1539" s="245" t="s">
        <v>182</v>
      </c>
    </row>
    <row r="1540" s="13" customFormat="1">
      <c r="A1540" s="13"/>
      <c r="B1540" s="234"/>
      <c r="C1540" s="235"/>
      <c r="D1540" s="236" t="s">
        <v>193</v>
      </c>
      <c r="E1540" s="237" t="s">
        <v>19</v>
      </c>
      <c r="F1540" s="238" t="s">
        <v>865</v>
      </c>
      <c r="G1540" s="235"/>
      <c r="H1540" s="239">
        <v>-47.603999999999999</v>
      </c>
      <c r="I1540" s="240"/>
      <c r="J1540" s="235"/>
      <c r="K1540" s="235"/>
      <c r="L1540" s="241"/>
      <c r="M1540" s="242"/>
      <c r="N1540" s="243"/>
      <c r="O1540" s="243"/>
      <c r="P1540" s="243"/>
      <c r="Q1540" s="243"/>
      <c r="R1540" s="243"/>
      <c r="S1540" s="243"/>
      <c r="T1540" s="244"/>
      <c r="U1540" s="13"/>
      <c r="V1540" s="13"/>
      <c r="W1540" s="13"/>
      <c r="X1540" s="13"/>
      <c r="Y1540" s="13"/>
      <c r="Z1540" s="13"/>
      <c r="AA1540" s="13"/>
      <c r="AB1540" s="13"/>
      <c r="AC1540" s="13"/>
      <c r="AD1540" s="13"/>
      <c r="AE1540" s="13"/>
      <c r="AT1540" s="245" t="s">
        <v>193</v>
      </c>
      <c r="AU1540" s="245" t="s">
        <v>86</v>
      </c>
      <c r="AV1540" s="13" t="s">
        <v>86</v>
      </c>
      <c r="AW1540" s="13" t="s">
        <v>37</v>
      </c>
      <c r="AX1540" s="13" t="s">
        <v>76</v>
      </c>
      <c r="AY1540" s="245" t="s">
        <v>182</v>
      </c>
    </row>
    <row r="1541" s="14" customFormat="1">
      <c r="A1541" s="14"/>
      <c r="B1541" s="246"/>
      <c r="C1541" s="247"/>
      <c r="D1541" s="236" t="s">
        <v>193</v>
      </c>
      <c r="E1541" s="248" t="s">
        <v>19</v>
      </c>
      <c r="F1541" s="249" t="s">
        <v>866</v>
      </c>
      <c r="G1541" s="247"/>
      <c r="H1541" s="248" t="s">
        <v>19</v>
      </c>
      <c r="I1541" s="250"/>
      <c r="J1541" s="247"/>
      <c r="K1541" s="247"/>
      <c r="L1541" s="251"/>
      <c r="M1541" s="252"/>
      <c r="N1541" s="253"/>
      <c r="O1541" s="253"/>
      <c r="P1541" s="253"/>
      <c r="Q1541" s="253"/>
      <c r="R1541" s="253"/>
      <c r="S1541" s="253"/>
      <c r="T1541" s="254"/>
      <c r="U1541" s="14"/>
      <c r="V1541" s="14"/>
      <c r="W1541" s="14"/>
      <c r="X1541" s="14"/>
      <c r="Y1541" s="14"/>
      <c r="Z1541" s="14"/>
      <c r="AA1541" s="14"/>
      <c r="AB1541" s="14"/>
      <c r="AC1541" s="14"/>
      <c r="AD1541" s="14"/>
      <c r="AE1541" s="14"/>
      <c r="AT1541" s="255" t="s">
        <v>193</v>
      </c>
      <c r="AU1541" s="255" t="s">
        <v>86</v>
      </c>
      <c r="AV1541" s="14" t="s">
        <v>83</v>
      </c>
      <c r="AW1541" s="14" t="s">
        <v>37</v>
      </c>
      <c r="AX1541" s="14" t="s">
        <v>76</v>
      </c>
      <c r="AY1541" s="255" t="s">
        <v>182</v>
      </c>
    </row>
    <row r="1542" s="13" customFormat="1">
      <c r="A1542" s="13"/>
      <c r="B1542" s="234"/>
      <c r="C1542" s="235"/>
      <c r="D1542" s="236" t="s">
        <v>193</v>
      </c>
      <c r="E1542" s="237" t="s">
        <v>19</v>
      </c>
      <c r="F1542" s="238" t="s">
        <v>2474</v>
      </c>
      <c r="G1542" s="235"/>
      <c r="H1542" s="239">
        <v>66.915000000000006</v>
      </c>
      <c r="I1542" s="240"/>
      <c r="J1542" s="235"/>
      <c r="K1542" s="235"/>
      <c r="L1542" s="241"/>
      <c r="M1542" s="242"/>
      <c r="N1542" s="243"/>
      <c r="O1542" s="243"/>
      <c r="P1542" s="243"/>
      <c r="Q1542" s="243"/>
      <c r="R1542" s="243"/>
      <c r="S1542" s="243"/>
      <c r="T1542" s="244"/>
      <c r="U1542" s="13"/>
      <c r="V1542" s="13"/>
      <c r="W1542" s="13"/>
      <c r="X1542" s="13"/>
      <c r="Y1542" s="13"/>
      <c r="Z1542" s="13"/>
      <c r="AA1542" s="13"/>
      <c r="AB1542" s="13"/>
      <c r="AC1542" s="13"/>
      <c r="AD1542" s="13"/>
      <c r="AE1542" s="13"/>
      <c r="AT1542" s="245" t="s">
        <v>193</v>
      </c>
      <c r="AU1542" s="245" t="s">
        <v>86</v>
      </c>
      <c r="AV1542" s="13" t="s">
        <v>86</v>
      </c>
      <c r="AW1542" s="13" t="s">
        <v>37</v>
      </c>
      <c r="AX1542" s="13" t="s">
        <v>76</v>
      </c>
      <c r="AY1542" s="245" t="s">
        <v>182</v>
      </c>
    </row>
    <row r="1543" s="13" customFormat="1">
      <c r="A1543" s="13"/>
      <c r="B1543" s="234"/>
      <c r="C1543" s="235"/>
      <c r="D1543" s="236" t="s">
        <v>193</v>
      </c>
      <c r="E1543" s="237" t="s">
        <v>19</v>
      </c>
      <c r="F1543" s="238" t="s">
        <v>868</v>
      </c>
      <c r="G1543" s="235"/>
      <c r="H1543" s="239">
        <v>-36.722000000000001</v>
      </c>
      <c r="I1543" s="240"/>
      <c r="J1543" s="235"/>
      <c r="K1543" s="235"/>
      <c r="L1543" s="241"/>
      <c r="M1543" s="242"/>
      <c r="N1543" s="243"/>
      <c r="O1543" s="243"/>
      <c r="P1543" s="243"/>
      <c r="Q1543" s="243"/>
      <c r="R1543" s="243"/>
      <c r="S1543" s="243"/>
      <c r="T1543" s="244"/>
      <c r="U1543" s="13"/>
      <c r="V1543" s="13"/>
      <c r="W1543" s="13"/>
      <c r="X1543" s="13"/>
      <c r="Y1543" s="13"/>
      <c r="Z1543" s="13"/>
      <c r="AA1543" s="13"/>
      <c r="AB1543" s="13"/>
      <c r="AC1543" s="13"/>
      <c r="AD1543" s="13"/>
      <c r="AE1543" s="13"/>
      <c r="AT1543" s="245" t="s">
        <v>193</v>
      </c>
      <c r="AU1543" s="245" t="s">
        <v>86</v>
      </c>
      <c r="AV1543" s="13" t="s">
        <v>86</v>
      </c>
      <c r="AW1543" s="13" t="s">
        <v>37</v>
      </c>
      <c r="AX1543" s="13" t="s">
        <v>76</v>
      </c>
      <c r="AY1543" s="245" t="s">
        <v>182</v>
      </c>
    </row>
    <row r="1544" s="15" customFormat="1">
      <c r="A1544" s="15"/>
      <c r="B1544" s="256"/>
      <c r="C1544" s="257"/>
      <c r="D1544" s="236" t="s">
        <v>193</v>
      </c>
      <c r="E1544" s="258" t="s">
        <v>19</v>
      </c>
      <c r="F1544" s="259" t="s">
        <v>202</v>
      </c>
      <c r="G1544" s="257"/>
      <c r="H1544" s="260">
        <v>83.825999999999993</v>
      </c>
      <c r="I1544" s="261"/>
      <c r="J1544" s="257"/>
      <c r="K1544" s="257"/>
      <c r="L1544" s="262"/>
      <c r="M1544" s="263"/>
      <c r="N1544" s="264"/>
      <c r="O1544" s="264"/>
      <c r="P1544" s="264"/>
      <c r="Q1544" s="264"/>
      <c r="R1544" s="264"/>
      <c r="S1544" s="264"/>
      <c r="T1544" s="265"/>
      <c r="U1544" s="15"/>
      <c r="V1544" s="15"/>
      <c r="W1544" s="15"/>
      <c r="X1544" s="15"/>
      <c r="Y1544" s="15"/>
      <c r="Z1544" s="15"/>
      <c r="AA1544" s="15"/>
      <c r="AB1544" s="15"/>
      <c r="AC1544" s="15"/>
      <c r="AD1544" s="15"/>
      <c r="AE1544" s="15"/>
      <c r="AT1544" s="266" t="s">
        <v>193</v>
      </c>
      <c r="AU1544" s="266" t="s">
        <v>86</v>
      </c>
      <c r="AV1544" s="15" t="s">
        <v>189</v>
      </c>
      <c r="AW1544" s="15" t="s">
        <v>37</v>
      </c>
      <c r="AX1544" s="15" t="s">
        <v>83</v>
      </c>
      <c r="AY1544" s="266" t="s">
        <v>182</v>
      </c>
    </row>
    <row r="1545" s="14" customFormat="1">
      <c r="A1545" s="14"/>
      <c r="B1545" s="246"/>
      <c r="C1545" s="247"/>
      <c r="D1545" s="236" t="s">
        <v>193</v>
      </c>
      <c r="E1545" s="248" t="s">
        <v>19</v>
      </c>
      <c r="F1545" s="249" t="s">
        <v>844</v>
      </c>
      <c r="G1545" s="247"/>
      <c r="H1545" s="248" t="s">
        <v>19</v>
      </c>
      <c r="I1545" s="250"/>
      <c r="J1545" s="247"/>
      <c r="K1545" s="247"/>
      <c r="L1545" s="251"/>
      <c r="M1545" s="288"/>
      <c r="N1545" s="289"/>
      <c r="O1545" s="289"/>
      <c r="P1545" s="289"/>
      <c r="Q1545" s="289"/>
      <c r="R1545" s="289"/>
      <c r="S1545" s="289"/>
      <c r="T1545" s="290"/>
      <c r="U1545" s="14"/>
      <c r="V1545" s="14"/>
      <c r="W1545" s="14"/>
      <c r="X1545" s="14"/>
      <c r="Y1545" s="14"/>
      <c r="Z1545" s="14"/>
      <c r="AA1545" s="14"/>
      <c r="AB1545" s="14"/>
      <c r="AC1545" s="14"/>
      <c r="AD1545" s="14"/>
      <c r="AE1545" s="14"/>
      <c r="AT1545" s="255" t="s">
        <v>193</v>
      </c>
      <c r="AU1545" s="255" t="s">
        <v>86</v>
      </c>
      <c r="AV1545" s="14" t="s">
        <v>83</v>
      </c>
      <c r="AW1545" s="14" t="s">
        <v>37</v>
      </c>
      <c r="AX1545" s="14" t="s">
        <v>76</v>
      </c>
      <c r="AY1545" s="255" t="s">
        <v>182</v>
      </c>
    </row>
    <row r="1546" s="2" customFormat="1" ht="6.96" customHeight="1">
      <c r="A1546" s="42"/>
      <c r="B1546" s="63"/>
      <c r="C1546" s="64"/>
      <c r="D1546" s="64"/>
      <c r="E1546" s="64"/>
      <c r="F1546" s="64"/>
      <c r="G1546" s="64"/>
      <c r="H1546" s="64"/>
      <c r="I1546" s="64"/>
      <c r="J1546" s="64"/>
      <c r="K1546" s="64"/>
      <c r="L1546" s="48"/>
      <c r="M1546" s="42"/>
      <c r="O1546" s="42"/>
      <c r="P1546" s="42"/>
      <c r="Q1546" s="42"/>
      <c r="R1546" s="42"/>
      <c r="S1546" s="42"/>
      <c r="T1546" s="42"/>
      <c r="U1546" s="42"/>
      <c r="V1546" s="42"/>
      <c r="W1546" s="42"/>
      <c r="X1546" s="42"/>
      <c r="Y1546" s="42"/>
      <c r="Z1546" s="42"/>
      <c r="AA1546" s="42"/>
      <c r="AB1546" s="42"/>
      <c r="AC1546" s="42"/>
      <c r="AD1546" s="42"/>
      <c r="AE1546" s="42"/>
    </row>
  </sheetData>
  <sheetProtection sheet="1" autoFilter="0" formatColumns="0" formatRows="0" objects="1" scenarios="1" spinCount="100000" saltValue="HNEvJwb87zw7erBnjwyJCcopwOuUrl+Rip8/5Q9HhjbAdvs0tZRP5aRuqS2C5HLR8az1wuV+Zf62rfH5MK0CHg==" hashValue="5SBUhGMjQxouLl9VyP/I8lYh00msmPLy36duG0a78azx9ujYjAVruMER3sp0xp8ii5AhiHzkL8becvL7SXsv1g==" algorithmName="SHA-512" password="CC35"/>
  <autoFilter ref="C108:K1545"/>
  <mergeCells count="12">
    <mergeCell ref="E7:H7"/>
    <mergeCell ref="E9:H9"/>
    <mergeCell ref="E11:H11"/>
    <mergeCell ref="E20:H20"/>
    <mergeCell ref="E29:H29"/>
    <mergeCell ref="E50:H50"/>
    <mergeCell ref="E52:H52"/>
    <mergeCell ref="E54:H54"/>
    <mergeCell ref="E97:H97"/>
    <mergeCell ref="E99:H99"/>
    <mergeCell ref="E101:H101"/>
    <mergeCell ref="L2:V2"/>
  </mergeCells>
  <hyperlinks>
    <hyperlink ref="F113" r:id="rId1" display="https://podminky.urs.cz/item/CS_URS_2024_01/121112003"/>
    <hyperlink ref="F117" r:id="rId2" display="https://podminky.urs.cz/item/CS_URS_2024_01/121151103"/>
    <hyperlink ref="F123" r:id="rId3" display="https://podminky.urs.cz/item/CS_URS_2024_01/122211101"/>
    <hyperlink ref="F126" r:id="rId4" display="https://podminky.urs.cz/item/CS_URS_2024_01/122251105"/>
    <hyperlink ref="F134" r:id="rId5" display="https://podminky.urs.cz/item/CS_URS_2024_01/131213701"/>
    <hyperlink ref="F140" r:id="rId6" display="https://podminky.urs.cz/item/CS_URS_2024_01/131251104"/>
    <hyperlink ref="F149" r:id="rId7" display="https://podminky.urs.cz/item/CS_URS_2024_01/139911103"/>
    <hyperlink ref="F153" r:id="rId8" display="https://podminky.urs.cz/item/CS_URS_2024_01/139911121"/>
    <hyperlink ref="F156" r:id="rId9" display="https://podminky.urs.cz/item/CS_URS_2024_01/139911123"/>
    <hyperlink ref="F160" r:id="rId10" display="https://podminky.urs.cz/item/CS_URS_2024_01/139951103"/>
    <hyperlink ref="F164" r:id="rId11" display="https://podminky.urs.cz/item/CS_URS_2024_01/139951121"/>
    <hyperlink ref="F167" r:id="rId12" display="https://podminky.urs.cz/item/CS_URS_2024_01/139951123"/>
    <hyperlink ref="F171" r:id="rId13" display="https://podminky.urs.cz/item/CS_URS_2024_01/162351103"/>
    <hyperlink ref="F179" r:id="rId14" display="https://podminky.urs.cz/item/CS_URS_2024_01/162751157"/>
    <hyperlink ref="F188" r:id="rId15" display="https://podminky.urs.cz/item/CS_URS_2024_01/162751159"/>
    <hyperlink ref="F191" r:id="rId16" display="https://podminky.urs.cz/item/CS_URS_2024_01/167151111"/>
    <hyperlink ref="F198" r:id="rId17" display="https://podminky.urs.cz/item/CS_URS_2024_01/171251201"/>
    <hyperlink ref="F213" r:id="rId18" display="https://podminky.urs.cz/item/CS_URS_2024_01/174151101"/>
    <hyperlink ref="F216" r:id="rId19" display="https://podminky.urs.cz/item/CS_URS_2024_01/175151201"/>
    <hyperlink ref="F223" r:id="rId20" display="https://podminky.urs.cz/item/CS_URS_2024_01/181351113"/>
    <hyperlink ref="F227" r:id="rId21" display="https://podminky.urs.cz/item/CS_URS_2024_01/181411133"/>
    <hyperlink ref="F230" r:id="rId22" display="https://podminky.urs.cz/item/CS_URS_2024_01/181451131"/>
    <hyperlink ref="F235" r:id="rId23" display="https://podminky.urs.cz/item/CS_URS_2024_01/181951111"/>
    <hyperlink ref="F238" r:id="rId24" display="https://podminky.urs.cz/item/CS_URS_2024_01/181951112"/>
    <hyperlink ref="F241" r:id="rId25" display="https://podminky.urs.cz/item/CS_URS_2024_01/182111111"/>
    <hyperlink ref="F248" r:id="rId26" display="https://podminky.urs.cz/item/CS_URS_2024_01/182251101"/>
    <hyperlink ref="F252" r:id="rId27" display="https://podminky.urs.cz/item/CS_URS_2024_01/182351133"/>
    <hyperlink ref="F258" r:id="rId28" display="https://podminky.urs.cz/item/CS_URS_2024_01/183403153"/>
    <hyperlink ref="F261" r:id="rId29" display="https://podminky.urs.cz/item/CS_URS_2024_01/183403161"/>
    <hyperlink ref="F264" r:id="rId30" display="https://podminky.urs.cz/item/CS_URS_2024_01/183403353"/>
    <hyperlink ref="F267" r:id="rId31" display="https://podminky.urs.cz/item/CS_URS_2024_01/183403371"/>
    <hyperlink ref="F270" r:id="rId32" display="https://podminky.urs.cz/item/CS_URS_2024_01/184813511"/>
    <hyperlink ref="F273" r:id="rId33" display="https://podminky.urs.cz/item/CS_URS_2024_01/184813513"/>
    <hyperlink ref="F276" r:id="rId34" display="https://podminky.urs.cz/item/CS_URS_2024_01/184813521"/>
    <hyperlink ref="F279" r:id="rId35" display="https://podminky.urs.cz/item/CS_URS_2024_01/184813523"/>
    <hyperlink ref="F284" r:id="rId36" display="https://podminky.urs.cz/item/CS_URS_2024_01/113107122"/>
    <hyperlink ref="F287" r:id="rId37" display="https://podminky.urs.cz/item/CS_URS_2024_01/113107130"/>
    <hyperlink ref="F290" r:id="rId38" display="https://podminky.urs.cz/item/CS_URS_2024_01/113107322"/>
    <hyperlink ref="F293" r:id="rId39" display="https://podminky.urs.cz/item/CS_URS_2024_01/113107330"/>
    <hyperlink ref="F297" r:id="rId40" display="https://podminky.urs.cz/item/CS_URS_2024_01/213141111"/>
    <hyperlink ref="F314" r:id="rId41" display="https://podminky.urs.cz/item/CS_URS_2024_01/271542211"/>
    <hyperlink ref="F317" r:id="rId42" display="https://podminky.urs.cz/item/CS_URS_2024_01/274313711"/>
    <hyperlink ref="F320" r:id="rId43" display="https://podminky.urs.cz/item/CS_URS_2024_01/274351121"/>
    <hyperlink ref="F323" r:id="rId44" display="https://podminky.urs.cz/item/CS_URS_2024_01/274351122"/>
    <hyperlink ref="F326" r:id="rId45" display="https://podminky.urs.cz/item/CS_URS_2024_01/275316121"/>
    <hyperlink ref="F329" r:id="rId46" display="https://podminky.urs.cz/item/CS_URS_2024_01/275356021"/>
    <hyperlink ref="F332" r:id="rId47" display="https://podminky.urs.cz/item/CS_URS_2024_01/275356022"/>
    <hyperlink ref="F336" r:id="rId48" display="https://podminky.urs.cz/item/CS_URS_2024_01/310321111"/>
    <hyperlink ref="F341" r:id="rId49" display="https://podminky.urs.cz/item/CS_URS_2024_01/311235131"/>
    <hyperlink ref="F344" r:id="rId50" display="https://podminky.urs.cz/item/CS_URS_2024_01/311237121"/>
    <hyperlink ref="F350" r:id="rId51" display="https://podminky.urs.cz/item/CS_URS_2024_01/311238969"/>
    <hyperlink ref="F353" r:id="rId52" display="https://podminky.urs.cz/item/CS_URS_2024_01/311311951"/>
    <hyperlink ref="F358" r:id="rId53" display="https://podminky.urs.cz/item/CS_URS_2024_01/311351121"/>
    <hyperlink ref="F361" r:id="rId54" display="https://podminky.urs.cz/item/CS_URS_2024_01/311351122"/>
    <hyperlink ref="F364" r:id="rId55" display="https://podminky.urs.cz/item/CS_URS_2024_01/311351311"/>
    <hyperlink ref="F367" r:id="rId56" display="https://podminky.urs.cz/item/CS_URS_2024_01/311351312"/>
    <hyperlink ref="F370" r:id="rId57" display="https://podminky.urs.cz/item/CS_URS_2024_01/317168053"/>
    <hyperlink ref="F375" r:id="rId58" display="https://podminky.urs.cz/item/CS_URS_2024_01/317941123"/>
    <hyperlink ref="F382" r:id="rId59" display="https://podminky.urs.cz/item/CS_URS_2024_01/317998115"/>
    <hyperlink ref="F385" r:id="rId60" display="https://podminky.urs.cz/item/CS_URS_2024_01/327215141"/>
    <hyperlink ref="F389" r:id="rId61" display="https://podminky.urs.cz/item/CS_URS_2024_01/339921132"/>
    <hyperlink ref="F393" r:id="rId62" display="https://podminky.urs.cz/item/CS_URS_2024_01/341941001"/>
    <hyperlink ref="F396" r:id="rId63" display="https://podminky.urs.cz/item/CS_URS_2024_01/342244211"/>
    <hyperlink ref="F399" r:id="rId64" display="https://podminky.urs.cz/item/CS_URS_2024_01/380321441"/>
    <hyperlink ref="F402" r:id="rId65" display="https://podminky.urs.cz/item/CS_URS_2024_01/380326131"/>
    <hyperlink ref="F405" r:id="rId66" display="https://podminky.urs.cz/item/CS_URS_2024_01/380326142"/>
    <hyperlink ref="F410" r:id="rId67" display="https://podminky.urs.cz/item/CS_URS_2024_01/380356231"/>
    <hyperlink ref="F418" r:id="rId68" display="https://podminky.urs.cz/item/CS_URS_2024_01/380356232"/>
    <hyperlink ref="F421" r:id="rId69" display="https://podminky.urs.cz/item/CS_URS_2024_01/380356241"/>
    <hyperlink ref="F424" r:id="rId70" display="https://podminky.urs.cz/item/CS_URS_2024_01/380356242"/>
    <hyperlink ref="F427" r:id="rId71" display="https://podminky.urs.cz/item/CS_URS_2024_01/380361006"/>
    <hyperlink ref="F430" r:id="rId72" display="https://podminky.urs.cz/item/CS_URS_2024_01/380361011"/>
    <hyperlink ref="F433" r:id="rId73" display="https://podminky.urs.cz/item/CS_URS_2024_01/389361001"/>
    <hyperlink ref="F437" r:id="rId74" display="https://podminky.urs.cz/item/CS_URS_2024_01/411133901"/>
    <hyperlink ref="F443" r:id="rId75" display="https://podminky.urs.cz/item/CS_URS_2024_01/413941123"/>
    <hyperlink ref="F447" r:id="rId76" display="https://podminky.urs.cz/item/CS_URS_2024_01/417238233"/>
    <hyperlink ref="F450" r:id="rId77" display="https://podminky.urs.cz/item/CS_URS_2024_01/417321414"/>
    <hyperlink ref="F457" r:id="rId78" display="https://podminky.urs.cz/item/CS_URS_2024_01/417351115"/>
    <hyperlink ref="F464" r:id="rId79" display="https://podminky.urs.cz/item/CS_URS_2024_01/417351116"/>
    <hyperlink ref="F467" r:id="rId80" display="https://podminky.urs.cz/item/CS_URS_2024_01/417361821"/>
    <hyperlink ref="F471" r:id="rId81" display="https://podminky.urs.cz/item/CS_URS_2024_01/564851011"/>
    <hyperlink ref="F474" r:id="rId82" display="https://podminky.urs.cz/item/CS_URS_2024_01/567122114"/>
    <hyperlink ref="F477" r:id="rId83" display="https://podminky.urs.cz/item/CS_URS_2024_01/596212210"/>
    <hyperlink ref="F483" r:id="rId84" display="https://podminky.urs.cz/item/CS_URS_2024_01/611131101"/>
    <hyperlink ref="F487" r:id="rId85" display="https://podminky.urs.cz/item/CS_URS_2024_01/611142001"/>
    <hyperlink ref="F490" r:id="rId86" display="https://podminky.urs.cz/item/CS_URS_2024_01/611321141"/>
    <hyperlink ref="F493" r:id="rId87" display="https://podminky.urs.cz/item/CS_URS_2024_01/612131101"/>
    <hyperlink ref="F502" r:id="rId88" display="https://podminky.urs.cz/item/CS_URS_2024_01/612142001"/>
    <hyperlink ref="F505" r:id="rId89" display="https://podminky.urs.cz/item/CS_URS_2024_01/612311121"/>
    <hyperlink ref="F511" r:id="rId90" display="https://podminky.urs.cz/item/CS_URS_2024_01/612321141"/>
    <hyperlink ref="F525" r:id="rId91" display="https://podminky.urs.cz/item/CS_URS_2024_01/618631111"/>
    <hyperlink ref="F534" r:id="rId92" display="https://podminky.urs.cz/item/CS_URS_2024_01/618631112"/>
    <hyperlink ref="F537" r:id="rId93" display="https://podminky.urs.cz/item/CS_URS_2024_01/619991001"/>
    <hyperlink ref="F540" r:id="rId94" display="https://podminky.urs.cz/item/CS_URS_2024_01/622131101"/>
    <hyperlink ref="F543" r:id="rId95" display="https://podminky.urs.cz/item/CS_URS_2024_01/622142001"/>
    <hyperlink ref="F548" r:id="rId96" display="https://podminky.urs.cz/item/CS_URS_2024_01/622151001"/>
    <hyperlink ref="F551" r:id="rId97" display="https://podminky.urs.cz/item/CS_URS_2024_01/622151021"/>
    <hyperlink ref="F554" r:id="rId98" display="https://podminky.urs.cz/item/CS_URS_2024_01/622322121"/>
    <hyperlink ref="F563" r:id="rId99" display="https://podminky.urs.cz/item/CS_URS_2024_01/622322191"/>
    <hyperlink ref="F566" r:id="rId100" display="https://podminky.urs.cz/item/CS_URS_2024_01/622511112"/>
    <hyperlink ref="F575" r:id="rId101" display="https://podminky.urs.cz/item/CS_URS_2024_01/622531012"/>
    <hyperlink ref="F584" r:id="rId102" display="https://podminky.urs.cz/item/CS_URS_2024_01/629991012"/>
    <hyperlink ref="F587" r:id="rId103" display="https://podminky.urs.cz/item/CS_URS_2024_01/631311115"/>
    <hyperlink ref="F593" r:id="rId104" display="https://podminky.urs.cz/item/CS_URS_2024_01/631311125"/>
    <hyperlink ref="F598" r:id="rId105" display="https://podminky.urs.cz/item/CS_URS_2024_01/631311224"/>
    <hyperlink ref="F601" r:id="rId106" display="https://podminky.urs.cz/item/CS_URS_2024_01/631311225"/>
    <hyperlink ref="F609" r:id="rId107" display="https://podminky.urs.cz/item/CS_URS_2024_01/631319171"/>
    <hyperlink ref="F612" r:id="rId108" display="https://podminky.urs.cz/item/CS_URS_2024_01/631319173"/>
    <hyperlink ref="F615" r:id="rId109" display="https://podminky.urs.cz/item/CS_URS_2024_01/631319183"/>
    <hyperlink ref="F618" r:id="rId110" display="https://podminky.urs.cz/item/CS_URS_2024_01/631341132"/>
    <hyperlink ref="F624" r:id="rId111" display="https://podminky.urs.cz/item/CS_URS_2024_01/631351101"/>
    <hyperlink ref="F629" r:id="rId112" display="https://podminky.urs.cz/item/CS_URS_2024_01/631351102"/>
    <hyperlink ref="F632" r:id="rId113" display="https://podminky.urs.cz/item/CS_URS_2024_01/631351111"/>
    <hyperlink ref="F635" r:id="rId114" display="https://podminky.urs.cz/item/CS_URS_2024_01/631351112"/>
    <hyperlink ref="F638" r:id="rId115" display="https://podminky.urs.cz/item/CS_URS_2024_01/631362021"/>
    <hyperlink ref="F648" r:id="rId116" display="https://podminky.urs.cz/item/CS_URS_2024_01/632451445"/>
    <hyperlink ref="F651" r:id="rId117" display="https://podminky.urs.cz/item/CS_URS_2024_01/632451494"/>
    <hyperlink ref="F654" r:id="rId118" display="https://podminky.urs.cz/item/CS_URS_2024_01/632457201"/>
    <hyperlink ref="F657" r:id="rId119" display="https://podminky.urs.cz/item/CS_URS_2024_01/632457205"/>
    <hyperlink ref="F660" r:id="rId120" display="https://podminky.urs.cz/item/CS_URS_2024_01/634112112"/>
    <hyperlink ref="F663" r:id="rId121" display="https://podminky.urs.cz/item/CS_URS_2024_01/634663111"/>
    <hyperlink ref="F666" r:id="rId122" display="https://podminky.urs.cz/item/CS_URS_2024_01/634911113"/>
    <hyperlink ref="F671" r:id="rId123" display="https://podminky.urs.cz/item/CS_URS_2024_01/635111241"/>
    <hyperlink ref="F676" r:id="rId124" display="https://podminky.urs.cz/item/CS_URS_2024_01/637311131"/>
    <hyperlink ref="F680" r:id="rId125" display="https://podminky.urs.cz/item/CS_URS_2024_01/933901111"/>
    <hyperlink ref="F683" r:id="rId126" display="https://podminky.urs.cz/item/CS_URS_2024_01/933901311"/>
    <hyperlink ref="F686" r:id="rId127" display="https://podminky.urs.cz/item/CS_URS_2024_01/935112111"/>
    <hyperlink ref="F693" r:id="rId128" display="https://podminky.urs.cz/item/CS_URS_2024_01/938901411"/>
    <hyperlink ref="F698" r:id="rId129" display="https://podminky.urs.cz/item/CS_URS_2024_01/941211111"/>
    <hyperlink ref="F701" r:id="rId130" display="https://podminky.urs.cz/item/CS_URS_2024_01/941211211"/>
    <hyperlink ref="F704" r:id="rId131" display="https://podminky.urs.cz/item/CS_URS_2024_01/941211811"/>
    <hyperlink ref="F707" r:id="rId132" display="https://podminky.urs.cz/item/CS_URS_2024_01/944611111"/>
    <hyperlink ref="F710" r:id="rId133" display="https://podminky.urs.cz/item/CS_URS_2024_01/944611211"/>
    <hyperlink ref="F713" r:id="rId134" display="https://podminky.urs.cz/item/CS_URS_2024_01/944611811"/>
    <hyperlink ref="F716" r:id="rId135" display="https://podminky.urs.cz/item/CS_URS_2024_01/949101111"/>
    <hyperlink ref="F719" r:id="rId136" display="https://podminky.urs.cz/item/CS_URS_2024_01/949101112"/>
    <hyperlink ref="F722" r:id="rId137" display="https://podminky.urs.cz/item/CS_URS_2024_01/952901221"/>
    <hyperlink ref="F725" r:id="rId138" display="https://podminky.urs.cz/item/CS_URS_2024_01/952903112"/>
    <hyperlink ref="F728" r:id="rId139" display="https://podminky.urs.cz/item/CS_URS_2024_01/953321111"/>
    <hyperlink ref="F731" r:id="rId140" display="https://podminky.urs.cz/item/CS_URS_2024_01/953943211"/>
    <hyperlink ref="F735" r:id="rId141" display="https://podminky.urs.cz/item/CS_URS_2024_01/953961211"/>
    <hyperlink ref="F738" r:id="rId142" display="https://podminky.urs.cz/item/CS_URS_2024_01/953961212"/>
    <hyperlink ref="F742" r:id="rId143" display="https://podminky.urs.cz/item/CS_URS_2024_01/953961213"/>
    <hyperlink ref="F745" r:id="rId144" display="https://podminky.urs.cz/item/CS_URS_2024_01/953961216"/>
    <hyperlink ref="F748" r:id="rId145" display="https://podminky.urs.cz/item/CS_URS_2024_01/953965112"/>
    <hyperlink ref="F764" r:id="rId146" display="https://podminky.urs.cz/item/CS_URS_2024_01/985112112"/>
    <hyperlink ref="F772" r:id="rId147" display="https://podminky.urs.cz/item/CS_URS_2024_01/985112113"/>
    <hyperlink ref="F785" r:id="rId148" display="https://podminky.urs.cz/item/CS_URS_2024_01/985112122"/>
    <hyperlink ref="F791" r:id="rId149" display="https://podminky.urs.cz/item/CS_URS_2024_01/985112123"/>
    <hyperlink ref="F798" r:id="rId150" display="https://podminky.urs.cz/item/CS_URS_2024_01/985112133"/>
    <hyperlink ref="F807" r:id="rId151" display="https://podminky.urs.cz/item/CS_URS_2024_01/985112192"/>
    <hyperlink ref="F810" r:id="rId152" display="https://podminky.urs.cz/item/CS_URS_2024_01/985112193"/>
    <hyperlink ref="F818" r:id="rId153" display="https://podminky.urs.cz/item/CS_URS_2024_01/985121122"/>
    <hyperlink ref="F823" r:id="rId154" display="https://podminky.urs.cz/item/CS_URS_2024_01/985121123"/>
    <hyperlink ref="F846" r:id="rId155" display="https://podminky.urs.cz/item/CS_URS_2024_01/985121223"/>
    <hyperlink ref="F860" r:id="rId156" display="https://podminky.urs.cz/item/CS_URS_2024_01/985121911"/>
    <hyperlink ref="F863" r:id="rId157" display="https://podminky.urs.cz/item/CS_URS_2024_01/985121912"/>
    <hyperlink ref="F870" r:id="rId158" display="https://podminky.urs.cz/item/CS_URS_2024_01/985131111"/>
    <hyperlink ref="F885" r:id="rId159" display="https://podminky.urs.cz/item/CS_URS_2024_01/985131221"/>
    <hyperlink ref="F893" r:id="rId160" display="https://podminky.urs.cz/item/CS_URS_2024_01/985131311"/>
    <hyperlink ref="F896" r:id="rId161" display="https://podminky.urs.cz/item/CS_URS_2024_01/985132111"/>
    <hyperlink ref="F901" r:id="rId162" display="https://podminky.urs.cz/item/CS_URS_2024_01/985132221"/>
    <hyperlink ref="F907" r:id="rId163" display="https://podminky.urs.cz/item/CS_URS_2024_01/985132311"/>
    <hyperlink ref="F917" r:id="rId164" display="https://podminky.urs.cz/item/CS_URS_2024_01/985139111"/>
    <hyperlink ref="F920" r:id="rId165" display="https://podminky.urs.cz/item/CS_URS_2024_01/985139112"/>
    <hyperlink ref="F967" r:id="rId166" display="https://podminky.urs.cz/item/CS_URS_2024_01/985311911"/>
    <hyperlink ref="F970" r:id="rId167" display="https://podminky.urs.cz/item/CS_URS_2024_01/985311912"/>
    <hyperlink ref="F998" r:id="rId168" display="https://podminky.urs.cz/item/CS_URS_2024_01/985312191"/>
    <hyperlink ref="F1001" r:id="rId169" display="https://podminky.urs.cz/item/CS_URS_2024_01/985312192"/>
    <hyperlink ref="F1005" r:id="rId170" display="https://podminky.urs.cz/item/CS_URS_2024_01/985321111"/>
    <hyperlink ref="F1019" r:id="rId171" display="https://podminky.urs.cz/item/CS_URS_2024_01/985321911"/>
    <hyperlink ref="F1022" r:id="rId172" display="https://podminky.urs.cz/item/CS_URS_2024_01/985321912"/>
    <hyperlink ref="F1026" r:id="rId173" display="https://podminky.urs.cz/item/CS_URS_2024_01/985323111"/>
    <hyperlink ref="F1041" r:id="rId174" display="https://podminky.urs.cz/item/CS_URS_2024_01/985323112"/>
    <hyperlink ref="F1049" r:id="rId175" display="https://podminky.urs.cz/item/CS_URS_2024_01/961044111"/>
    <hyperlink ref="F1052" r:id="rId176" display="https://podminky.urs.cz/item/CS_URS_2024_01/962031132"/>
    <hyperlink ref="F1055" r:id="rId177" display="https://podminky.urs.cz/item/CS_URS_2024_01/962051115"/>
    <hyperlink ref="F1058" r:id="rId178" display="https://podminky.urs.cz/item/CS_URS_2024_01/962052211"/>
    <hyperlink ref="F1061" r:id="rId179" display="https://podminky.urs.cz/item/CS_URS_2024_01/963051113"/>
    <hyperlink ref="F1064" r:id="rId180" display="https://podminky.urs.cz/item/CS_URS_2024_01/965042131"/>
    <hyperlink ref="F1067" r:id="rId181" display="https://podminky.urs.cz/item/CS_URS_2024_01/965042141"/>
    <hyperlink ref="F1070" r:id="rId182" display="https://podminky.urs.cz/item/CS_URS_2024_01/977271110"/>
    <hyperlink ref="F1073" r:id="rId183" display="https://podminky.urs.cz/item/CS_URS_2024_01/967041112"/>
    <hyperlink ref="F1078" r:id="rId184" display="https://podminky.urs.cz/item/CS_URS_2024_01/968072455"/>
    <hyperlink ref="F1081" r:id="rId185" display="https://podminky.urs.cz/item/CS_URS_2024_01/972054321"/>
    <hyperlink ref="F1084" r:id="rId186" display="https://podminky.urs.cz/item/CS_URS_2024_01/976074141"/>
    <hyperlink ref="F1088" r:id="rId187" display="https://podminky.urs.cz/item/CS_URS_2024_01/981011316"/>
    <hyperlink ref="F1101" r:id="rId188" display="https://podminky.urs.cz/item/CS_URS_2024_01/981511116"/>
    <hyperlink ref="F1105" r:id="rId189" display="https://podminky.urs.cz/item/CS_URS_2024_01/997006002"/>
    <hyperlink ref="F1108" r:id="rId190" display="https://podminky.urs.cz/item/CS_URS_2024_01/997006012"/>
    <hyperlink ref="F1111" r:id="rId191" display="https://podminky.urs.cz/item/CS_URS_2024_01/997013111"/>
    <hyperlink ref="F1113" r:id="rId192" display="https://podminky.urs.cz/item/CS_URS_2024_01/997013501"/>
    <hyperlink ref="F1115" r:id="rId193" display="https://podminky.urs.cz/item/CS_URS_2024_01/997013509"/>
    <hyperlink ref="F1118" r:id="rId194" display="https://podminky.urs.cz/item/CS_URS_2024_01/997013814"/>
    <hyperlink ref="F1120" r:id="rId195" display="https://podminky.urs.cz/item/CS_URS_2024_01/997013863"/>
    <hyperlink ref="F1122" r:id="rId196" display="https://podminky.urs.cz/item/CS_URS_2024_01/997013871"/>
    <hyperlink ref="F1125" r:id="rId197" display="https://podminky.urs.cz/item/CS_URS_2024_01/997013861"/>
    <hyperlink ref="F1127" r:id="rId198" display="https://podminky.urs.cz/item/CS_URS_2024_01/997013862"/>
    <hyperlink ref="F1130" r:id="rId199" display="https://podminky.urs.cz/item/CS_URS_2024_01/998142251"/>
    <hyperlink ref="F1134" r:id="rId200" display="https://podminky.urs.cz/item/CS_URS_2024_01/711131821"/>
    <hyperlink ref="F1137" r:id="rId201" display="https://podminky.urs.cz/item/CS_URS_2024_01/711132101"/>
    <hyperlink ref="F1141" r:id="rId202" display="https://podminky.urs.cz/item/CS_URS_2024_01/711161273"/>
    <hyperlink ref="F1147" r:id="rId203" display="https://podminky.urs.cz/item/CS_URS_2024_01/711411011"/>
    <hyperlink ref="F1151" r:id="rId204" display="https://podminky.urs.cz/item/CS_URS_2024_01/711412011"/>
    <hyperlink ref="F1157" r:id="rId205" display="https://podminky.urs.cz/item/CS_URS_2024_01/711441559"/>
    <hyperlink ref="F1163" r:id="rId206" display="https://podminky.urs.cz/item/CS_URS_2024_01/711442559"/>
    <hyperlink ref="F1166" r:id="rId207" display="https://podminky.urs.cz/item/CS_URS_2024_01/711511111"/>
    <hyperlink ref="F1174" r:id="rId208" display="https://podminky.urs.cz/item/CS_URS_2024_01/711531110"/>
    <hyperlink ref="F1193" r:id="rId209" display="https://podminky.urs.cz/item/CS_URS_2024_01/711541164"/>
    <hyperlink ref="F1217" r:id="rId210" display="https://podminky.urs.cz/item/CS_URS_2024_01/998711101"/>
    <hyperlink ref="F1220" r:id="rId211" display="https://podminky.urs.cz/item/CS_URS_2024_01/712311111"/>
    <hyperlink ref="F1223" r:id="rId212" display="https://podminky.urs.cz/item/CS_URS_2024_01/712331111"/>
    <hyperlink ref="F1226" r:id="rId213" display="https://podminky.urs.cz/item/CS_URS_2024_01/712340832"/>
    <hyperlink ref="F1229" r:id="rId214" display="https://podminky.urs.cz/item/CS_URS_2024_01/712341659"/>
    <hyperlink ref="F1238" r:id="rId215" display="https://podminky.urs.cz/item/CS_URS_2024_01/712391171"/>
    <hyperlink ref="F1241" r:id="rId216" display="https://podminky.urs.cz/item/CS_URS_2024_01/712391172"/>
    <hyperlink ref="F1250" r:id="rId217" display="https://podminky.urs.cz/item/CS_URS_2024_01/712811111"/>
    <hyperlink ref="F1256" r:id="rId218" display="https://podminky.urs.cz/item/CS_URS_2024_01/712831101"/>
    <hyperlink ref="F1266" r:id="rId219" display="https://podminky.urs.cz/item/CS_URS_2024_01/712841559"/>
    <hyperlink ref="F1270" r:id="rId220" display="https://podminky.urs.cz/item/CS_URS_2024_01/712861703"/>
    <hyperlink ref="F1276" r:id="rId221" display="https://podminky.urs.cz/item/CS_URS_2024_01/712998004"/>
    <hyperlink ref="F1279" r:id="rId222" display="https://podminky.urs.cz/item/CS_URS_2024_01/712998106"/>
    <hyperlink ref="F1285" r:id="rId223" display="https://podminky.urs.cz/item/CS_URS_2024_01/998712101"/>
    <hyperlink ref="F1288" r:id="rId224" display="https://podminky.urs.cz/item/CS_URS_2024_01/713131141"/>
    <hyperlink ref="F1298" r:id="rId225" display="https://podminky.urs.cz/item/CS_URS_2024_01/713131151"/>
    <hyperlink ref="F1307" r:id="rId226" display="https://podminky.urs.cz/item/CS_URS_2024_01/713141131"/>
    <hyperlink ref="F1317" r:id="rId227" display="https://podminky.urs.cz/item/CS_URS_2024_01/713141151"/>
    <hyperlink ref="F1322" r:id="rId228" display="https://podminky.urs.cz/item/CS_URS_2024_01/713141212"/>
    <hyperlink ref="F1329" r:id="rId229" display="https://podminky.urs.cz/item/CS_URS_2024_01/713141263"/>
    <hyperlink ref="F1332" r:id="rId230" display="https://podminky.urs.cz/item/CS_URS_2024_01/713141311"/>
    <hyperlink ref="F1335" r:id="rId231" display="https://podminky.urs.cz/item/CS_URS_2024_01/713141312"/>
    <hyperlink ref="F1338" r:id="rId232" display="https://podminky.urs.cz/item/CS_URS_2024_01/713141396"/>
    <hyperlink ref="F1344" r:id="rId233" display="https://podminky.urs.cz/item/CS_URS_2024_01/713141414"/>
    <hyperlink ref="F1347" r:id="rId234" display="https://podminky.urs.cz/item/CS_URS_2024_01/713141422"/>
    <hyperlink ref="F1350" r:id="rId235" display="https://podminky.urs.cz/item/CS_URS_2024_01/998713101"/>
    <hyperlink ref="F1355" r:id="rId236" display="https://podminky.urs.cz/item/CS_URS_2024_01/998762111"/>
    <hyperlink ref="F1358" r:id="rId237" display="https://podminky.urs.cz/item/CS_URS_2024_01/764011614"/>
    <hyperlink ref="F1361" r:id="rId238" display="https://podminky.urs.cz/item/CS_URS_2024_01/764011624"/>
    <hyperlink ref="F1364" r:id="rId239" display="https://podminky.urs.cz/item/CS_URS_2024_01/764212634"/>
    <hyperlink ref="F1371" r:id="rId240" display="https://podminky.urs.cz/item/CS_URS_2024_01/764315635"/>
    <hyperlink ref="F1376" r:id="rId241" display="https://podminky.urs.cz/item/CS_URS_2024_01/764511662"/>
    <hyperlink ref="F1381" r:id="rId242" display="https://podminky.urs.cz/item/CS_URS_2024_01/764518622"/>
    <hyperlink ref="F1384" r:id="rId243" display="https://podminky.urs.cz/item/CS_URS_2024_01/998764111"/>
    <hyperlink ref="F1387" r:id="rId244" display="https://podminky.urs.cz/item/CS_URS_2024_01/766660001"/>
    <hyperlink ref="F1392" r:id="rId245" display="https://podminky.urs.cz/item/CS_URS_2024_01/766660002"/>
    <hyperlink ref="F1396" r:id="rId246" display="https://podminky.urs.cz/item/CS_URS_2024_01/998766111"/>
    <hyperlink ref="F1399" r:id="rId247" display="https://podminky.urs.cz/item/CS_URS_2024_01/767161123"/>
    <hyperlink ref="F1402" r:id="rId248" display="https://podminky.urs.cz/item/CS_URS_2024_01/767531213"/>
    <hyperlink ref="F1405" r:id="rId249" display="https://podminky.urs.cz/item/CS_URS_2024_01/767531121"/>
    <hyperlink ref="F1409" r:id="rId250" display="https://podminky.urs.cz/item/CS_URS_2024_01/767591002"/>
    <hyperlink ref="F1415" r:id="rId251" display="https://podminky.urs.cz/item/CS_URS_2024_01/767640111"/>
    <hyperlink ref="F1419" r:id="rId252" display="https://podminky.urs.cz/item/CS_URS_2024_01/767833801"/>
    <hyperlink ref="F1422" r:id="rId253" display="https://podminky.urs.cz/item/CS_URS_2024_01/767833802"/>
    <hyperlink ref="F1425" r:id="rId254" display="https://podminky.urs.cz/item/CS_URS_2024_01/767861000"/>
    <hyperlink ref="F1430" r:id="rId255" display="https://podminky.urs.cz/item/CS_URS_2024_01/767861011"/>
    <hyperlink ref="F1436" r:id="rId256" display="https://podminky.urs.cz/item/CS_URS_2024_01/767991002"/>
    <hyperlink ref="F1439" r:id="rId257" display="https://podminky.urs.cz/item/CS_URS_2024_01/767991003"/>
    <hyperlink ref="F1445" r:id="rId258" display="https://podminky.urs.cz/item/CS_URS_2024_01/767995111"/>
    <hyperlink ref="F1450" r:id="rId259" display="https://podminky.urs.cz/item/CS_URS_2024_01/767995112"/>
    <hyperlink ref="F1458" r:id="rId260" display="https://podminky.urs.cz/item/CS_URS_2024_01/767996803"/>
    <hyperlink ref="F1461" r:id="rId261" display="https://podminky.urs.cz/item/CS_URS_2024_01/767996804"/>
    <hyperlink ref="F1464" r:id="rId262" display="https://podminky.urs.cz/item/CS_URS_2024_01/998767101"/>
    <hyperlink ref="F1467" r:id="rId263" display="https://podminky.urs.cz/item/CS_URS_2024_01/771111011"/>
    <hyperlink ref="F1470" r:id="rId264" display="https://podminky.urs.cz/item/CS_URS_2024_01/771121011"/>
    <hyperlink ref="F1473" r:id="rId265" display="https://podminky.urs.cz/item/CS_URS_2024_01/771151021"/>
    <hyperlink ref="F1476" r:id="rId266" display="https://podminky.urs.cz/item/CS_URS_2024_01/771574436"/>
    <hyperlink ref="F1488" r:id="rId267" display="https://podminky.urs.cz/item/CS_URS_2024_01/998771111"/>
    <hyperlink ref="F1491" r:id="rId268" display="https://podminky.urs.cz/item/CS_URS_2024_01/781111011"/>
    <hyperlink ref="F1494" r:id="rId269" display="https://podminky.urs.cz/item/CS_URS_2024_01/781121011"/>
    <hyperlink ref="F1499" r:id="rId270" display="https://podminky.urs.cz/item/CS_URS_2024_01/781474112"/>
    <hyperlink ref="F1509" r:id="rId271" display="https://podminky.urs.cz/item/CS_URS_2024_01/781495211"/>
    <hyperlink ref="F1512" r:id="rId272" display="https://podminky.urs.cz/item/CS_URS_2024_01/998781111"/>
    <hyperlink ref="F1515" r:id="rId273" display="https://podminky.urs.cz/item/CS_URS_2024_01/783000103"/>
    <hyperlink ref="F1518" r:id="rId274" display="https://podminky.urs.cz/item/CS_URS_2024_01/783000111"/>
    <hyperlink ref="F1521" r:id="rId275" display="https://podminky.urs.cz/item/CS_URS_2024_01/783000125"/>
    <hyperlink ref="F1527" r:id="rId276" display="https://podminky.urs.cz/item/CS_URS_2024_01/783801201"/>
    <hyperlink ref="F1530" r:id="rId277" display="https://podminky.urs.cz/item/CS_URS_2024_01/783801403"/>
    <hyperlink ref="F1533" r:id="rId278" display="https://podminky.urs.cz/item/CS_URS_2024_01/783823133"/>
    <hyperlink ref="F1536" r:id="rId279" display="https://podminky.urs.cz/item/CS_URS_2024_01/783827423"/>
  </hyperlinks>
  <pageMargins left="0.39375" right="0.39375" top="0.39375" bottom="0.39375" header="0" footer="0"/>
  <pageSetup paperSize="9" orientation="landscape" blackAndWhite="1" fitToHeight="100"/>
  <headerFooter>
    <oddFooter>&amp;CStrana &amp;P z &amp;N</oddFooter>
  </headerFooter>
  <drawing r:id="rId28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94</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1" customFormat="1" ht="12" customHeight="1">
      <c r="B8" s="24"/>
      <c r="D8" s="146" t="s">
        <v>132</v>
      </c>
      <c r="L8" s="24"/>
    </row>
    <row r="9" s="2" customFormat="1" ht="16.5" customHeight="1">
      <c r="A9" s="42"/>
      <c r="B9" s="48"/>
      <c r="C9" s="42"/>
      <c r="D9" s="42"/>
      <c r="E9" s="147" t="s">
        <v>133</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134</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2475</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85</v>
      </c>
      <c r="G13" s="42"/>
      <c r="H13" s="42"/>
      <c r="I13" s="146" t="s">
        <v>20</v>
      </c>
      <c r="J13" s="137" t="s">
        <v>19</v>
      </c>
      <c r="K13" s="42"/>
      <c r="L13" s="148"/>
      <c r="S13" s="42"/>
      <c r="T13" s="42"/>
      <c r="U13" s="42"/>
      <c r="V13" s="42"/>
      <c r="W13" s="42"/>
      <c r="X13" s="42"/>
      <c r="Y13" s="42"/>
      <c r="Z13" s="42"/>
      <c r="AA13" s="42"/>
      <c r="AB13" s="42"/>
      <c r="AC13" s="42"/>
      <c r="AD13" s="42"/>
      <c r="AE13" s="42"/>
    </row>
    <row r="14" s="2" customFormat="1" ht="12" customHeight="1">
      <c r="A14" s="42"/>
      <c r="B14" s="48"/>
      <c r="C14" s="42"/>
      <c r="D14" s="146" t="s">
        <v>21</v>
      </c>
      <c r="E14" s="42"/>
      <c r="F14" s="137" t="s">
        <v>22</v>
      </c>
      <c r="G14" s="42"/>
      <c r="H14" s="42"/>
      <c r="I14" s="146" t="s">
        <v>23</v>
      </c>
      <c r="J14" s="150" t="str">
        <f>'Rekapitulace stavby'!AN8</f>
        <v>22. 2. 2024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25</v>
      </c>
      <c r="E16" s="42"/>
      <c r="F16" s="42"/>
      <c r="G16" s="42"/>
      <c r="H16" s="42"/>
      <c r="I16" s="146" t="s">
        <v>26</v>
      </c>
      <c r="J16" s="137" t="s">
        <v>27</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6" t="s">
        <v>29</v>
      </c>
      <c r="J17" s="137" t="s">
        <v>30</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31</v>
      </c>
      <c r="E19" s="42"/>
      <c r="F19" s="42"/>
      <c r="G19" s="42"/>
      <c r="H19" s="42"/>
      <c r="I19" s="146" t="s">
        <v>26</v>
      </c>
      <c r="J19" s="37"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6" t="s">
        <v>29</v>
      </c>
      <c r="J20" s="37"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33</v>
      </c>
      <c r="E22" s="42"/>
      <c r="F22" s="42"/>
      <c r="G22" s="42"/>
      <c r="H22" s="42"/>
      <c r="I22" s="146" t="s">
        <v>26</v>
      </c>
      <c r="J22" s="137" t="s">
        <v>34</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35</v>
      </c>
      <c r="F23" s="42"/>
      <c r="G23" s="42"/>
      <c r="H23" s="42"/>
      <c r="I23" s="146" t="s">
        <v>29</v>
      </c>
      <c r="J23" s="137" t="s">
        <v>36</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38</v>
      </c>
      <c r="E25" s="42"/>
      <c r="F25" s="42"/>
      <c r="G25" s="42"/>
      <c r="H25" s="42"/>
      <c r="I25" s="146" t="s">
        <v>26</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29</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ROUND(J92,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ROUND((SUM(BE92:BE191)),  2)</f>
        <v>0</v>
      </c>
      <c r="G35" s="42"/>
      <c r="H35" s="42"/>
      <c r="I35" s="161">
        <v>0.20999999999999999</v>
      </c>
      <c r="J35" s="160">
        <f>ROUND(((SUM(BE92:BE191))*I35),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ROUND((SUM(BF92:BF191)),  2)</f>
        <v>0</v>
      </c>
      <c r="G36" s="42"/>
      <c r="H36" s="42"/>
      <c r="I36" s="161">
        <v>0.12</v>
      </c>
      <c r="J36" s="160">
        <f>ROUND(((SUM(BF92:BF191))*I36),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ROUND((SUM(BG92:BG191)),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ROUND((SUM(BH92:BH191)),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ROUND((SUM(BI92:BI191)),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7" t="s">
        <v>139</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Oprava VDJ Koudelka I. p.č. 3596/4, 3596/2, k.ú.Holice v Čechách Holice</v>
      </c>
      <c r="F50" s="36"/>
      <c r="G50" s="36"/>
      <c r="H50" s="36"/>
      <c r="I50" s="44"/>
      <c r="J50" s="44"/>
      <c r="K50" s="44"/>
      <c r="L50" s="148"/>
      <c r="S50" s="42"/>
      <c r="T50" s="42"/>
      <c r="U50" s="42"/>
      <c r="V50" s="42"/>
      <c r="W50" s="42"/>
      <c r="X50" s="42"/>
      <c r="Y50" s="42"/>
      <c r="Z50" s="42"/>
      <c r="AA50" s="42"/>
      <c r="AB50" s="42"/>
      <c r="AC50" s="42"/>
      <c r="AD50" s="42"/>
      <c r="AE50" s="42"/>
    </row>
    <row r="51" s="1" customFormat="1" ht="12" customHeight="1">
      <c r="B51" s="25"/>
      <c r="C51" s="36" t="s">
        <v>132</v>
      </c>
      <c r="D51" s="26"/>
      <c r="E51" s="26"/>
      <c r="F51" s="26"/>
      <c r="G51" s="26"/>
      <c r="H51" s="26"/>
      <c r="I51" s="26"/>
      <c r="J51" s="26"/>
      <c r="K51" s="26"/>
      <c r="L51" s="24"/>
    </row>
    <row r="52" s="2" customFormat="1" ht="16.5" customHeight="1">
      <c r="A52" s="42"/>
      <c r="B52" s="43"/>
      <c r="C52" s="44"/>
      <c r="D52" s="44"/>
      <c r="E52" s="173" t="s">
        <v>133</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6" t="s">
        <v>134</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D.1.4 - Vzduchotechnika</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k.ú. Holice v Čechách p.č. 3596/4, 3596/2</v>
      </c>
      <c r="G56" s="44"/>
      <c r="H56" s="44"/>
      <c r="I56" s="36" t="s">
        <v>23</v>
      </c>
      <c r="J56" s="76" t="str">
        <f>IF(J14="","",J14)</f>
        <v>22. 2. 2024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Vodovody a kanalizace Pardubice, a.s. Teplého 2014</v>
      </c>
      <c r="G58" s="44"/>
      <c r="H58" s="44"/>
      <c r="I58" s="36" t="s">
        <v>33</v>
      </c>
      <c r="J58" s="40" t="str">
        <f>E23</f>
        <v>BKN spol.s r.o., Vladislavova 29, 56601Vysoké Mýto</v>
      </c>
      <c r="K58" s="44"/>
      <c r="L58" s="148"/>
      <c r="S58" s="42"/>
      <c r="T58" s="42"/>
      <c r="U58" s="42"/>
      <c r="V58" s="42"/>
      <c r="W58" s="42"/>
      <c r="X58" s="42"/>
      <c r="Y58" s="42"/>
      <c r="Z58" s="42"/>
      <c r="AA58" s="42"/>
      <c r="AB58" s="42"/>
      <c r="AC58" s="42"/>
      <c r="AD58" s="42"/>
      <c r="AE58" s="42"/>
    </row>
    <row r="59" s="2" customFormat="1" ht="15.15" customHeight="1">
      <c r="A59" s="42"/>
      <c r="B59" s="43"/>
      <c r="C59" s="36" t="s">
        <v>31</v>
      </c>
      <c r="D59" s="44"/>
      <c r="E59" s="44"/>
      <c r="F59" s="31" t="str">
        <f>IF(E20="","",E20)</f>
        <v>Vyplň údaj</v>
      </c>
      <c r="G59" s="44"/>
      <c r="H59" s="44"/>
      <c r="I59" s="36" t="s">
        <v>38</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140</v>
      </c>
      <c r="D61" s="175"/>
      <c r="E61" s="175"/>
      <c r="F61" s="175"/>
      <c r="G61" s="175"/>
      <c r="H61" s="175"/>
      <c r="I61" s="175"/>
      <c r="J61" s="176" t="s">
        <v>141</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J92</f>
        <v>0</v>
      </c>
      <c r="K63" s="44"/>
      <c r="L63" s="148"/>
      <c r="S63" s="42"/>
      <c r="T63" s="42"/>
      <c r="U63" s="42"/>
      <c r="V63" s="42"/>
      <c r="W63" s="42"/>
      <c r="X63" s="42"/>
      <c r="Y63" s="42"/>
      <c r="Z63" s="42"/>
      <c r="AA63" s="42"/>
      <c r="AB63" s="42"/>
      <c r="AC63" s="42"/>
      <c r="AD63" s="42"/>
      <c r="AE63" s="42"/>
      <c r="AU63" s="21" t="s">
        <v>142</v>
      </c>
    </row>
    <row r="64" s="9" customFormat="1" ht="24.96" customHeight="1">
      <c r="A64" s="9"/>
      <c r="B64" s="178"/>
      <c r="C64" s="179"/>
      <c r="D64" s="180" t="s">
        <v>156</v>
      </c>
      <c r="E64" s="181"/>
      <c r="F64" s="181"/>
      <c r="G64" s="181"/>
      <c r="H64" s="181"/>
      <c r="I64" s="181"/>
      <c r="J64" s="182">
        <f>J93</f>
        <v>0</v>
      </c>
      <c r="K64" s="179"/>
      <c r="L64" s="183"/>
      <c r="S64" s="9"/>
      <c r="T64" s="9"/>
      <c r="U64" s="9"/>
      <c r="V64" s="9"/>
      <c r="W64" s="9"/>
      <c r="X64" s="9"/>
      <c r="Y64" s="9"/>
      <c r="Z64" s="9"/>
      <c r="AA64" s="9"/>
      <c r="AB64" s="9"/>
      <c r="AC64" s="9"/>
      <c r="AD64" s="9"/>
      <c r="AE64" s="9"/>
    </row>
    <row r="65" s="10" customFormat="1" ht="19.92" customHeight="1">
      <c r="A65" s="10"/>
      <c r="B65" s="184"/>
      <c r="C65" s="129"/>
      <c r="D65" s="185" t="s">
        <v>2476</v>
      </c>
      <c r="E65" s="186"/>
      <c r="F65" s="186"/>
      <c r="G65" s="186"/>
      <c r="H65" s="186"/>
      <c r="I65" s="186"/>
      <c r="J65" s="187">
        <f>J94</f>
        <v>0</v>
      </c>
      <c r="K65" s="129"/>
      <c r="L65" s="188"/>
      <c r="S65" s="10"/>
      <c r="T65" s="10"/>
      <c r="U65" s="10"/>
      <c r="V65" s="10"/>
      <c r="W65" s="10"/>
      <c r="X65" s="10"/>
      <c r="Y65" s="10"/>
      <c r="Z65" s="10"/>
      <c r="AA65" s="10"/>
      <c r="AB65" s="10"/>
      <c r="AC65" s="10"/>
      <c r="AD65" s="10"/>
      <c r="AE65" s="10"/>
    </row>
    <row r="66" s="10" customFormat="1" ht="14.88" customHeight="1">
      <c r="A66" s="10"/>
      <c r="B66" s="184"/>
      <c r="C66" s="129"/>
      <c r="D66" s="185" t="s">
        <v>2477</v>
      </c>
      <c r="E66" s="186"/>
      <c r="F66" s="186"/>
      <c r="G66" s="186"/>
      <c r="H66" s="186"/>
      <c r="I66" s="186"/>
      <c r="J66" s="187">
        <f>J95</f>
        <v>0</v>
      </c>
      <c r="K66" s="129"/>
      <c r="L66" s="188"/>
      <c r="S66" s="10"/>
      <c r="T66" s="10"/>
      <c r="U66" s="10"/>
      <c r="V66" s="10"/>
      <c r="W66" s="10"/>
      <c r="X66" s="10"/>
      <c r="Y66" s="10"/>
      <c r="Z66" s="10"/>
      <c r="AA66" s="10"/>
      <c r="AB66" s="10"/>
      <c r="AC66" s="10"/>
      <c r="AD66" s="10"/>
      <c r="AE66" s="10"/>
    </row>
    <row r="67" s="10" customFormat="1" ht="14.88" customHeight="1">
      <c r="A67" s="10"/>
      <c r="B67" s="184"/>
      <c r="C67" s="129"/>
      <c r="D67" s="185" t="s">
        <v>2478</v>
      </c>
      <c r="E67" s="186"/>
      <c r="F67" s="186"/>
      <c r="G67" s="186"/>
      <c r="H67" s="186"/>
      <c r="I67" s="186"/>
      <c r="J67" s="187">
        <f>J138</f>
        <v>0</v>
      </c>
      <c r="K67" s="129"/>
      <c r="L67" s="188"/>
      <c r="S67" s="10"/>
      <c r="T67" s="10"/>
      <c r="U67" s="10"/>
      <c r="V67" s="10"/>
      <c r="W67" s="10"/>
      <c r="X67" s="10"/>
      <c r="Y67" s="10"/>
      <c r="Z67" s="10"/>
      <c r="AA67" s="10"/>
      <c r="AB67" s="10"/>
      <c r="AC67" s="10"/>
      <c r="AD67" s="10"/>
      <c r="AE67" s="10"/>
    </row>
    <row r="68" s="10" customFormat="1" ht="14.88" customHeight="1">
      <c r="A68" s="10"/>
      <c r="B68" s="184"/>
      <c r="C68" s="129"/>
      <c r="D68" s="185" t="s">
        <v>2479</v>
      </c>
      <c r="E68" s="186"/>
      <c r="F68" s="186"/>
      <c r="G68" s="186"/>
      <c r="H68" s="186"/>
      <c r="I68" s="186"/>
      <c r="J68" s="187">
        <f>J172</f>
        <v>0</v>
      </c>
      <c r="K68" s="129"/>
      <c r="L68" s="188"/>
      <c r="S68" s="10"/>
      <c r="T68" s="10"/>
      <c r="U68" s="10"/>
      <c r="V68" s="10"/>
      <c r="W68" s="10"/>
      <c r="X68" s="10"/>
      <c r="Y68" s="10"/>
      <c r="Z68" s="10"/>
      <c r="AA68" s="10"/>
      <c r="AB68" s="10"/>
      <c r="AC68" s="10"/>
      <c r="AD68" s="10"/>
      <c r="AE68" s="10"/>
    </row>
    <row r="69" s="10" customFormat="1" ht="14.88" customHeight="1">
      <c r="A69" s="10"/>
      <c r="B69" s="184"/>
      <c r="C69" s="129"/>
      <c r="D69" s="185" t="s">
        <v>2480</v>
      </c>
      <c r="E69" s="186"/>
      <c r="F69" s="186"/>
      <c r="G69" s="186"/>
      <c r="H69" s="186"/>
      <c r="I69" s="186"/>
      <c r="J69" s="187">
        <f>J183</f>
        <v>0</v>
      </c>
      <c r="K69" s="129"/>
      <c r="L69" s="188"/>
      <c r="S69" s="10"/>
      <c r="T69" s="10"/>
      <c r="U69" s="10"/>
      <c r="V69" s="10"/>
      <c r="W69" s="10"/>
      <c r="X69" s="10"/>
      <c r="Y69" s="10"/>
      <c r="Z69" s="10"/>
      <c r="AA69" s="10"/>
      <c r="AB69" s="10"/>
      <c r="AC69" s="10"/>
      <c r="AD69" s="10"/>
      <c r="AE69" s="10"/>
    </row>
    <row r="70" s="10" customFormat="1" ht="14.88" customHeight="1">
      <c r="A70" s="10"/>
      <c r="B70" s="184"/>
      <c r="C70" s="129"/>
      <c r="D70" s="185" t="s">
        <v>2481</v>
      </c>
      <c r="E70" s="186"/>
      <c r="F70" s="186"/>
      <c r="G70" s="186"/>
      <c r="H70" s="186"/>
      <c r="I70" s="186"/>
      <c r="J70" s="187">
        <f>J188</f>
        <v>0</v>
      </c>
      <c r="K70" s="129"/>
      <c r="L70" s="188"/>
      <c r="S70" s="10"/>
      <c r="T70" s="10"/>
      <c r="U70" s="10"/>
      <c r="V70" s="10"/>
      <c r="W70" s="10"/>
      <c r="X70" s="10"/>
      <c r="Y70" s="10"/>
      <c r="Z70" s="10"/>
      <c r="AA70" s="10"/>
      <c r="AB70" s="10"/>
      <c r="AC70" s="10"/>
      <c r="AD70" s="10"/>
      <c r="AE70" s="10"/>
    </row>
    <row r="71" s="2" customFormat="1" ht="21.84" customHeight="1">
      <c r="A71" s="42"/>
      <c r="B71" s="43"/>
      <c r="C71" s="44"/>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48"/>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48"/>
      <c r="S76" s="42"/>
      <c r="T76" s="42"/>
      <c r="U76" s="42"/>
      <c r="V76" s="42"/>
      <c r="W76" s="42"/>
      <c r="X76" s="42"/>
      <c r="Y76" s="42"/>
      <c r="Z76" s="42"/>
      <c r="AA76" s="42"/>
      <c r="AB76" s="42"/>
      <c r="AC76" s="42"/>
      <c r="AD76" s="42"/>
      <c r="AE76" s="42"/>
    </row>
    <row r="77" s="2" customFormat="1" ht="24.96" customHeight="1">
      <c r="A77" s="42"/>
      <c r="B77" s="43"/>
      <c r="C77" s="27" t="s">
        <v>167</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6" t="s">
        <v>16</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6.5" customHeight="1">
      <c r="A80" s="42"/>
      <c r="B80" s="43"/>
      <c r="C80" s="44"/>
      <c r="D80" s="44"/>
      <c r="E80" s="173" t="str">
        <f>E7</f>
        <v>Oprava VDJ Koudelka I. p.č. 3596/4, 3596/2, k.ú.Holice v Čechách Holice</v>
      </c>
      <c r="F80" s="36"/>
      <c r="G80" s="36"/>
      <c r="H80" s="36"/>
      <c r="I80" s="44"/>
      <c r="J80" s="44"/>
      <c r="K80" s="44"/>
      <c r="L80" s="148"/>
      <c r="S80" s="42"/>
      <c r="T80" s="42"/>
      <c r="U80" s="42"/>
      <c r="V80" s="42"/>
      <c r="W80" s="42"/>
      <c r="X80" s="42"/>
      <c r="Y80" s="42"/>
      <c r="Z80" s="42"/>
      <c r="AA80" s="42"/>
      <c r="AB80" s="42"/>
      <c r="AC80" s="42"/>
      <c r="AD80" s="42"/>
      <c r="AE80" s="42"/>
    </row>
    <row r="81" s="1" customFormat="1" ht="12" customHeight="1">
      <c r="B81" s="25"/>
      <c r="C81" s="36" t="s">
        <v>132</v>
      </c>
      <c r="D81" s="26"/>
      <c r="E81" s="26"/>
      <c r="F81" s="26"/>
      <c r="G81" s="26"/>
      <c r="H81" s="26"/>
      <c r="I81" s="26"/>
      <c r="J81" s="26"/>
      <c r="K81" s="26"/>
      <c r="L81" s="24"/>
    </row>
    <row r="82" s="2" customFormat="1" ht="16.5" customHeight="1">
      <c r="A82" s="42"/>
      <c r="B82" s="43"/>
      <c r="C82" s="44"/>
      <c r="D82" s="44"/>
      <c r="E82" s="173" t="s">
        <v>133</v>
      </c>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6" t="s">
        <v>134</v>
      </c>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6.5" customHeight="1">
      <c r="A84" s="42"/>
      <c r="B84" s="43"/>
      <c r="C84" s="44"/>
      <c r="D84" s="44"/>
      <c r="E84" s="73" t="str">
        <f>E11</f>
        <v>D.1.4 - Vzduchotechnika</v>
      </c>
      <c r="F84" s="44"/>
      <c r="G84" s="44"/>
      <c r="H84" s="44"/>
      <c r="I84" s="44"/>
      <c r="J84" s="44"/>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2" customHeight="1">
      <c r="A86" s="42"/>
      <c r="B86" s="43"/>
      <c r="C86" s="36" t="s">
        <v>21</v>
      </c>
      <c r="D86" s="44"/>
      <c r="E86" s="44"/>
      <c r="F86" s="31" t="str">
        <f>F14</f>
        <v>k.ú. Holice v Čechách p.č. 3596/4, 3596/2</v>
      </c>
      <c r="G86" s="44"/>
      <c r="H86" s="44"/>
      <c r="I86" s="36" t="s">
        <v>23</v>
      </c>
      <c r="J86" s="76" t="str">
        <f>IF(J14="","",J14)</f>
        <v>22. 2. 2024</v>
      </c>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40.05" customHeight="1">
      <c r="A88" s="42"/>
      <c r="B88" s="43"/>
      <c r="C88" s="36" t="s">
        <v>25</v>
      </c>
      <c r="D88" s="44"/>
      <c r="E88" s="44"/>
      <c r="F88" s="31" t="str">
        <f>E17</f>
        <v>Vodovody a kanalizace Pardubice, a.s. Teplého 2014</v>
      </c>
      <c r="G88" s="44"/>
      <c r="H88" s="44"/>
      <c r="I88" s="36" t="s">
        <v>33</v>
      </c>
      <c r="J88" s="40" t="str">
        <f>E23</f>
        <v>BKN spol.s r.o., Vladislavova 29, 56601Vysoké Mýto</v>
      </c>
      <c r="K88" s="44"/>
      <c r="L88" s="148"/>
      <c r="S88" s="42"/>
      <c r="T88" s="42"/>
      <c r="U88" s="42"/>
      <c r="V88" s="42"/>
      <c r="W88" s="42"/>
      <c r="X88" s="42"/>
      <c r="Y88" s="42"/>
      <c r="Z88" s="42"/>
      <c r="AA88" s="42"/>
      <c r="AB88" s="42"/>
      <c r="AC88" s="42"/>
      <c r="AD88" s="42"/>
      <c r="AE88" s="42"/>
    </row>
    <row r="89" s="2" customFormat="1" ht="15.15" customHeight="1">
      <c r="A89" s="42"/>
      <c r="B89" s="43"/>
      <c r="C89" s="36" t="s">
        <v>31</v>
      </c>
      <c r="D89" s="44"/>
      <c r="E89" s="44"/>
      <c r="F89" s="31" t="str">
        <f>IF(E20="","",E20)</f>
        <v>Vyplň údaj</v>
      </c>
      <c r="G89" s="44"/>
      <c r="H89" s="44"/>
      <c r="I89" s="36" t="s">
        <v>38</v>
      </c>
      <c r="J89" s="40" t="str">
        <f>E26</f>
        <v xml:space="preserve"> </v>
      </c>
      <c r="K89" s="44"/>
      <c r="L89" s="148"/>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48"/>
      <c r="S90" s="42"/>
      <c r="T90" s="42"/>
      <c r="U90" s="42"/>
      <c r="V90" s="42"/>
      <c r="W90" s="42"/>
      <c r="X90" s="42"/>
      <c r="Y90" s="42"/>
      <c r="Z90" s="42"/>
      <c r="AA90" s="42"/>
      <c r="AB90" s="42"/>
      <c r="AC90" s="42"/>
      <c r="AD90" s="42"/>
      <c r="AE90" s="42"/>
    </row>
    <row r="91" s="11" customFormat="1" ht="29.28" customHeight="1">
      <c r="A91" s="189"/>
      <c r="B91" s="190"/>
      <c r="C91" s="191" t="s">
        <v>168</v>
      </c>
      <c r="D91" s="192" t="s">
        <v>61</v>
      </c>
      <c r="E91" s="192" t="s">
        <v>57</v>
      </c>
      <c r="F91" s="192" t="s">
        <v>58</v>
      </c>
      <c r="G91" s="192" t="s">
        <v>169</v>
      </c>
      <c r="H91" s="192" t="s">
        <v>170</v>
      </c>
      <c r="I91" s="192" t="s">
        <v>171</v>
      </c>
      <c r="J91" s="192" t="s">
        <v>141</v>
      </c>
      <c r="K91" s="193" t="s">
        <v>172</v>
      </c>
      <c r="L91" s="194"/>
      <c r="M91" s="96" t="s">
        <v>19</v>
      </c>
      <c r="N91" s="97" t="s">
        <v>46</v>
      </c>
      <c r="O91" s="97" t="s">
        <v>173</v>
      </c>
      <c r="P91" s="97" t="s">
        <v>174</v>
      </c>
      <c r="Q91" s="97" t="s">
        <v>175</v>
      </c>
      <c r="R91" s="97" t="s">
        <v>176</v>
      </c>
      <c r="S91" s="97" t="s">
        <v>177</v>
      </c>
      <c r="T91" s="98" t="s">
        <v>178</v>
      </c>
      <c r="U91" s="189"/>
      <c r="V91" s="189"/>
      <c r="W91" s="189"/>
      <c r="X91" s="189"/>
      <c r="Y91" s="189"/>
      <c r="Z91" s="189"/>
      <c r="AA91" s="189"/>
      <c r="AB91" s="189"/>
      <c r="AC91" s="189"/>
      <c r="AD91" s="189"/>
      <c r="AE91" s="189"/>
    </row>
    <row r="92" s="2" customFormat="1" ht="22.8" customHeight="1">
      <c r="A92" s="42"/>
      <c r="B92" s="43"/>
      <c r="C92" s="103" t="s">
        <v>179</v>
      </c>
      <c r="D92" s="44"/>
      <c r="E92" s="44"/>
      <c r="F92" s="44"/>
      <c r="G92" s="44"/>
      <c r="H92" s="44"/>
      <c r="I92" s="44"/>
      <c r="J92" s="195">
        <f>BK92</f>
        <v>0</v>
      </c>
      <c r="K92" s="44"/>
      <c r="L92" s="48"/>
      <c r="M92" s="99"/>
      <c r="N92" s="196"/>
      <c r="O92" s="100"/>
      <c r="P92" s="197">
        <f>P93</f>
        <v>0</v>
      </c>
      <c r="Q92" s="100"/>
      <c r="R92" s="197">
        <f>R93</f>
        <v>0</v>
      </c>
      <c r="S92" s="100"/>
      <c r="T92" s="198">
        <f>T93</f>
        <v>0</v>
      </c>
      <c r="U92" s="42"/>
      <c r="V92" s="42"/>
      <c r="W92" s="42"/>
      <c r="X92" s="42"/>
      <c r="Y92" s="42"/>
      <c r="Z92" s="42"/>
      <c r="AA92" s="42"/>
      <c r="AB92" s="42"/>
      <c r="AC92" s="42"/>
      <c r="AD92" s="42"/>
      <c r="AE92" s="42"/>
      <c r="AT92" s="21" t="s">
        <v>75</v>
      </c>
      <c r="AU92" s="21" t="s">
        <v>142</v>
      </c>
      <c r="BK92" s="199">
        <f>BK93</f>
        <v>0</v>
      </c>
    </row>
    <row r="93" s="12" customFormat="1" ht="25.92" customHeight="1">
      <c r="A93" s="12"/>
      <c r="B93" s="200"/>
      <c r="C93" s="201"/>
      <c r="D93" s="202" t="s">
        <v>75</v>
      </c>
      <c r="E93" s="203" t="s">
        <v>1698</v>
      </c>
      <c r="F93" s="203" t="s">
        <v>1699</v>
      </c>
      <c r="G93" s="201"/>
      <c r="H93" s="201"/>
      <c r="I93" s="204"/>
      <c r="J93" s="205">
        <f>BK93</f>
        <v>0</v>
      </c>
      <c r="K93" s="201"/>
      <c r="L93" s="206"/>
      <c r="M93" s="207"/>
      <c r="N93" s="208"/>
      <c r="O93" s="208"/>
      <c r="P93" s="209">
        <f>P94</f>
        <v>0</v>
      </c>
      <c r="Q93" s="208"/>
      <c r="R93" s="209">
        <f>R94</f>
        <v>0</v>
      </c>
      <c r="S93" s="208"/>
      <c r="T93" s="210">
        <f>T94</f>
        <v>0</v>
      </c>
      <c r="U93" s="12"/>
      <c r="V93" s="12"/>
      <c r="W93" s="12"/>
      <c r="X93" s="12"/>
      <c r="Y93" s="12"/>
      <c r="Z93" s="12"/>
      <c r="AA93" s="12"/>
      <c r="AB93" s="12"/>
      <c r="AC93" s="12"/>
      <c r="AD93" s="12"/>
      <c r="AE93" s="12"/>
      <c r="AR93" s="211" t="s">
        <v>86</v>
      </c>
      <c r="AT93" s="212" t="s">
        <v>75</v>
      </c>
      <c r="AU93" s="212" t="s">
        <v>76</v>
      </c>
      <c r="AY93" s="211" t="s">
        <v>182</v>
      </c>
      <c r="BK93" s="213">
        <f>BK94</f>
        <v>0</v>
      </c>
    </row>
    <row r="94" s="12" customFormat="1" ht="22.8" customHeight="1">
      <c r="A94" s="12"/>
      <c r="B94" s="200"/>
      <c r="C94" s="201"/>
      <c r="D94" s="202" t="s">
        <v>75</v>
      </c>
      <c r="E94" s="214" t="s">
        <v>2482</v>
      </c>
      <c r="F94" s="214" t="s">
        <v>93</v>
      </c>
      <c r="G94" s="201"/>
      <c r="H94" s="201"/>
      <c r="I94" s="204"/>
      <c r="J94" s="215">
        <f>BK94</f>
        <v>0</v>
      </c>
      <c r="K94" s="201"/>
      <c r="L94" s="206"/>
      <c r="M94" s="207"/>
      <c r="N94" s="208"/>
      <c r="O94" s="208"/>
      <c r="P94" s="209">
        <f>P95+P138+P172+P183+P188</f>
        <v>0</v>
      </c>
      <c r="Q94" s="208"/>
      <c r="R94" s="209">
        <f>R95+R138+R172+R183+R188</f>
        <v>0</v>
      </c>
      <c r="S94" s="208"/>
      <c r="T94" s="210">
        <f>T95+T138+T172+T183+T188</f>
        <v>0</v>
      </c>
      <c r="U94" s="12"/>
      <c r="V94" s="12"/>
      <c r="W94" s="12"/>
      <c r="X94" s="12"/>
      <c r="Y94" s="12"/>
      <c r="Z94" s="12"/>
      <c r="AA94" s="12"/>
      <c r="AB94" s="12"/>
      <c r="AC94" s="12"/>
      <c r="AD94" s="12"/>
      <c r="AE94" s="12"/>
      <c r="AR94" s="211" t="s">
        <v>86</v>
      </c>
      <c r="AT94" s="212" t="s">
        <v>75</v>
      </c>
      <c r="AU94" s="212" t="s">
        <v>83</v>
      </c>
      <c r="AY94" s="211" t="s">
        <v>182</v>
      </c>
      <c r="BK94" s="213">
        <f>BK95+BK138+BK172+BK183+BK188</f>
        <v>0</v>
      </c>
    </row>
    <row r="95" s="12" customFormat="1" ht="20.88" customHeight="1">
      <c r="A95" s="12"/>
      <c r="B95" s="200"/>
      <c r="C95" s="201"/>
      <c r="D95" s="202" t="s">
        <v>75</v>
      </c>
      <c r="E95" s="214" t="s">
        <v>2483</v>
      </c>
      <c r="F95" s="214" t="s">
        <v>2484</v>
      </c>
      <c r="G95" s="201"/>
      <c r="H95" s="201"/>
      <c r="I95" s="204"/>
      <c r="J95" s="215">
        <f>BK95</f>
        <v>0</v>
      </c>
      <c r="K95" s="201"/>
      <c r="L95" s="206"/>
      <c r="M95" s="207"/>
      <c r="N95" s="208"/>
      <c r="O95" s="208"/>
      <c r="P95" s="209">
        <f>SUM(P96:P137)</f>
        <v>0</v>
      </c>
      <c r="Q95" s="208"/>
      <c r="R95" s="209">
        <f>SUM(R96:R137)</f>
        <v>0</v>
      </c>
      <c r="S95" s="208"/>
      <c r="T95" s="210">
        <f>SUM(T96:T137)</f>
        <v>0</v>
      </c>
      <c r="U95" s="12"/>
      <c r="V95" s="12"/>
      <c r="W95" s="12"/>
      <c r="X95" s="12"/>
      <c r="Y95" s="12"/>
      <c r="Z95" s="12"/>
      <c r="AA95" s="12"/>
      <c r="AB95" s="12"/>
      <c r="AC95" s="12"/>
      <c r="AD95" s="12"/>
      <c r="AE95" s="12"/>
      <c r="AR95" s="211" t="s">
        <v>86</v>
      </c>
      <c r="AT95" s="212" t="s">
        <v>75</v>
      </c>
      <c r="AU95" s="212" t="s">
        <v>86</v>
      </c>
      <c r="AY95" s="211" t="s">
        <v>182</v>
      </c>
      <c r="BK95" s="213">
        <f>SUM(BK96:BK137)</f>
        <v>0</v>
      </c>
    </row>
    <row r="96" s="2" customFormat="1" ht="21.75" customHeight="1">
      <c r="A96" s="42"/>
      <c r="B96" s="43"/>
      <c r="C96" s="216" t="s">
        <v>83</v>
      </c>
      <c r="D96" s="216" t="s">
        <v>184</v>
      </c>
      <c r="E96" s="217" t="s">
        <v>2485</v>
      </c>
      <c r="F96" s="218" t="s">
        <v>2486</v>
      </c>
      <c r="G96" s="219" t="s">
        <v>598</v>
      </c>
      <c r="H96" s="220">
        <v>1</v>
      </c>
      <c r="I96" s="221"/>
      <c r="J96" s="222">
        <f>ROUND(I96*H96,2)</f>
        <v>0</v>
      </c>
      <c r="K96" s="218" t="s">
        <v>188</v>
      </c>
      <c r="L96" s="48"/>
      <c r="M96" s="223" t="s">
        <v>19</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299</v>
      </c>
      <c r="AT96" s="227" t="s">
        <v>184</v>
      </c>
      <c r="AU96" s="227" t="s">
        <v>203</v>
      </c>
      <c r="AY96" s="21" t="s">
        <v>182</v>
      </c>
      <c r="BE96" s="228">
        <f>IF(N96="základní",J96,0)</f>
        <v>0</v>
      </c>
      <c r="BF96" s="228">
        <f>IF(N96="snížená",J96,0)</f>
        <v>0</v>
      </c>
      <c r="BG96" s="228">
        <f>IF(N96="zákl. přenesená",J96,0)</f>
        <v>0</v>
      </c>
      <c r="BH96" s="228">
        <f>IF(N96="sníž. přenesená",J96,0)</f>
        <v>0</v>
      </c>
      <c r="BI96" s="228">
        <f>IF(N96="nulová",J96,0)</f>
        <v>0</v>
      </c>
      <c r="BJ96" s="21" t="s">
        <v>83</v>
      </c>
      <c r="BK96" s="228">
        <f>ROUND(I96*H96,2)</f>
        <v>0</v>
      </c>
      <c r="BL96" s="21" t="s">
        <v>299</v>
      </c>
      <c r="BM96" s="227" t="s">
        <v>2487</v>
      </c>
    </row>
    <row r="97" s="2" customFormat="1">
      <c r="A97" s="42"/>
      <c r="B97" s="43"/>
      <c r="C97" s="44"/>
      <c r="D97" s="229" t="s">
        <v>191</v>
      </c>
      <c r="E97" s="44"/>
      <c r="F97" s="230" t="s">
        <v>2488</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1" t="s">
        <v>191</v>
      </c>
      <c r="AU97" s="21" t="s">
        <v>203</v>
      </c>
    </row>
    <row r="98" s="2" customFormat="1" ht="44.25" customHeight="1">
      <c r="A98" s="42"/>
      <c r="B98" s="43"/>
      <c r="C98" s="267" t="s">
        <v>86</v>
      </c>
      <c r="D98" s="267" t="s">
        <v>349</v>
      </c>
      <c r="E98" s="268" t="s">
        <v>2489</v>
      </c>
      <c r="F98" s="269" t="s">
        <v>2490</v>
      </c>
      <c r="G98" s="270" t="s">
        <v>2491</v>
      </c>
      <c r="H98" s="271">
        <v>1</v>
      </c>
      <c r="I98" s="272"/>
      <c r="J98" s="273">
        <f>ROUND(I98*H98,2)</f>
        <v>0</v>
      </c>
      <c r="K98" s="269" t="s">
        <v>19</v>
      </c>
      <c r="L98" s="274"/>
      <c r="M98" s="275" t="s">
        <v>19</v>
      </c>
      <c r="N98" s="276"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398</v>
      </c>
      <c r="AT98" s="227" t="s">
        <v>349</v>
      </c>
      <c r="AU98" s="227" t="s">
        <v>203</v>
      </c>
      <c r="AY98" s="21" t="s">
        <v>182</v>
      </c>
      <c r="BE98" s="228">
        <f>IF(N98="základní",J98,0)</f>
        <v>0</v>
      </c>
      <c r="BF98" s="228">
        <f>IF(N98="snížená",J98,0)</f>
        <v>0</v>
      </c>
      <c r="BG98" s="228">
        <f>IF(N98="zákl. přenesená",J98,0)</f>
        <v>0</v>
      </c>
      <c r="BH98" s="228">
        <f>IF(N98="sníž. přenesená",J98,0)</f>
        <v>0</v>
      </c>
      <c r="BI98" s="228">
        <f>IF(N98="nulová",J98,0)</f>
        <v>0</v>
      </c>
      <c r="BJ98" s="21" t="s">
        <v>83</v>
      </c>
      <c r="BK98" s="228">
        <f>ROUND(I98*H98,2)</f>
        <v>0</v>
      </c>
      <c r="BL98" s="21" t="s">
        <v>299</v>
      </c>
      <c r="BM98" s="227" t="s">
        <v>2492</v>
      </c>
    </row>
    <row r="99" s="2" customFormat="1" ht="24.15" customHeight="1">
      <c r="A99" s="42"/>
      <c r="B99" s="43"/>
      <c r="C99" s="216" t="s">
        <v>203</v>
      </c>
      <c r="D99" s="216" t="s">
        <v>184</v>
      </c>
      <c r="E99" s="217" t="s">
        <v>2493</v>
      </c>
      <c r="F99" s="218" t="s">
        <v>2494</v>
      </c>
      <c r="G99" s="219" t="s">
        <v>598</v>
      </c>
      <c r="H99" s="220">
        <v>1</v>
      </c>
      <c r="I99" s="221"/>
      <c r="J99" s="222">
        <f>ROUND(I99*H99,2)</f>
        <v>0</v>
      </c>
      <c r="K99" s="218" t="s">
        <v>188</v>
      </c>
      <c r="L99" s="48"/>
      <c r="M99" s="223" t="s">
        <v>19</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299</v>
      </c>
      <c r="AT99" s="227" t="s">
        <v>184</v>
      </c>
      <c r="AU99" s="227" t="s">
        <v>203</v>
      </c>
      <c r="AY99" s="21" t="s">
        <v>182</v>
      </c>
      <c r="BE99" s="228">
        <f>IF(N99="základní",J99,0)</f>
        <v>0</v>
      </c>
      <c r="BF99" s="228">
        <f>IF(N99="snížená",J99,0)</f>
        <v>0</v>
      </c>
      <c r="BG99" s="228">
        <f>IF(N99="zákl. přenesená",J99,0)</f>
        <v>0</v>
      </c>
      <c r="BH99" s="228">
        <f>IF(N99="sníž. přenesená",J99,0)</f>
        <v>0</v>
      </c>
      <c r="BI99" s="228">
        <f>IF(N99="nulová",J99,0)</f>
        <v>0</v>
      </c>
      <c r="BJ99" s="21" t="s">
        <v>83</v>
      </c>
      <c r="BK99" s="228">
        <f>ROUND(I99*H99,2)</f>
        <v>0</v>
      </c>
      <c r="BL99" s="21" t="s">
        <v>299</v>
      </c>
      <c r="BM99" s="227" t="s">
        <v>2495</v>
      </c>
    </row>
    <row r="100" s="2" customFormat="1">
      <c r="A100" s="42"/>
      <c r="B100" s="43"/>
      <c r="C100" s="44"/>
      <c r="D100" s="229" t="s">
        <v>191</v>
      </c>
      <c r="E100" s="44"/>
      <c r="F100" s="230" t="s">
        <v>2496</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1" t="s">
        <v>191</v>
      </c>
      <c r="AU100" s="21" t="s">
        <v>203</v>
      </c>
    </row>
    <row r="101" s="2" customFormat="1" ht="33" customHeight="1">
      <c r="A101" s="42"/>
      <c r="B101" s="43"/>
      <c r="C101" s="267" t="s">
        <v>189</v>
      </c>
      <c r="D101" s="267" t="s">
        <v>349</v>
      </c>
      <c r="E101" s="268" t="s">
        <v>2497</v>
      </c>
      <c r="F101" s="269" t="s">
        <v>2498</v>
      </c>
      <c r="G101" s="270" t="s">
        <v>2491</v>
      </c>
      <c r="H101" s="271">
        <v>1</v>
      </c>
      <c r="I101" s="272"/>
      <c r="J101" s="273">
        <f>ROUND(I101*H101,2)</f>
        <v>0</v>
      </c>
      <c r="K101" s="269" t="s">
        <v>19</v>
      </c>
      <c r="L101" s="274"/>
      <c r="M101" s="275" t="s">
        <v>19</v>
      </c>
      <c r="N101" s="276"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398</v>
      </c>
      <c r="AT101" s="227" t="s">
        <v>349</v>
      </c>
      <c r="AU101" s="227" t="s">
        <v>203</v>
      </c>
      <c r="AY101" s="21" t="s">
        <v>182</v>
      </c>
      <c r="BE101" s="228">
        <f>IF(N101="základní",J101,0)</f>
        <v>0</v>
      </c>
      <c r="BF101" s="228">
        <f>IF(N101="snížená",J101,0)</f>
        <v>0</v>
      </c>
      <c r="BG101" s="228">
        <f>IF(N101="zákl. přenesená",J101,0)</f>
        <v>0</v>
      </c>
      <c r="BH101" s="228">
        <f>IF(N101="sníž. přenesená",J101,0)</f>
        <v>0</v>
      </c>
      <c r="BI101" s="228">
        <f>IF(N101="nulová",J101,0)</f>
        <v>0</v>
      </c>
      <c r="BJ101" s="21" t="s">
        <v>83</v>
      </c>
      <c r="BK101" s="228">
        <f>ROUND(I101*H101,2)</f>
        <v>0</v>
      </c>
      <c r="BL101" s="21" t="s">
        <v>299</v>
      </c>
      <c r="BM101" s="227" t="s">
        <v>2499</v>
      </c>
    </row>
    <row r="102" s="2" customFormat="1" ht="24.15" customHeight="1">
      <c r="A102" s="42"/>
      <c r="B102" s="43"/>
      <c r="C102" s="216" t="s">
        <v>218</v>
      </c>
      <c r="D102" s="216" t="s">
        <v>184</v>
      </c>
      <c r="E102" s="217" t="s">
        <v>2500</v>
      </c>
      <c r="F102" s="218" t="s">
        <v>2501</v>
      </c>
      <c r="G102" s="219" t="s">
        <v>598</v>
      </c>
      <c r="H102" s="220">
        <v>1</v>
      </c>
      <c r="I102" s="221"/>
      <c r="J102" s="222">
        <f>ROUND(I102*H102,2)</f>
        <v>0</v>
      </c>
      <c r="K102" s="218" t="s">
        <v>188</v>
      </c>
      <c r="L102" s="48"/>
      <c r="M102" s="223" t="s">
        <v>19</v>
      </c>
      <c r="N102" s="224"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299</v>
      </c>
      <c r="AT102" s="227" t="s">
        <v>184</v>
      </c>
      <c r="AU102" s="227" t="s">
        <v>203</v>
      </c>
      <c r="AY102" s="21" t="s">
        <v>182</v>
      </c>
      <c r="BE102" s="228">
        <f>IF(N102="základní",J102,0)</f>
        <v>0</v>
      </c>
      <c r="BF102" s="228">
        <f>IF(N102="snížená",J102,0)</f>
        <v>0</v>
      </c>
      <c r="BG102" s="228">
        <f>IF(N102="zákl. přenesená",J102,0)</f>
        <v>0</v>
      </c>
      <c r="BH102" s="228">
        <f>IF(N102="sníž. přenesená",J102,0)</f>
        <v>0</v>
      </c>
      <c r="BI102" s="228">
        <f>IF(N102="nulová",J102,0)</f>
        <v>0</v>
      </c>
      <c r="BJ102" s="21" t="s">
        <v>83</v>
      </c>
      <c r="BK102" s="228">
        <f>ROUND(I102*H102,2)</f>
        <v>0</v>
      </c>
      <c r="BL102" s="21" t="s">
        <v>299</v>
      </c>
      <c r="BM102" s="227" t="s">
        <v>2502</v>
      </c>
    </row>
    <row r="103" s="2" customFormat="1">
      <c r="A103" s="42"/>
      <c r="B103" s="43"/>
      <c r="C103" s="44"/>
      <c r="D103" s="229" t="s">
        <v>191</v>
      </c>
      <c r="E103" s="44"/>
      <c r="F103" s="230" t="s">
        <v>2503</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1" t="s">
        <v>191</v>
      </c>
      <c r="AU103" s="21" t="s">
        <v>203</v>
      </c>
    </row>
    <row r="104" s="2" customFormat="1" ht="21.75" customHeight="1">
      <c r="A104" s="42"/>
      <c r="B104" s="43"/>
      <c r="C104" s="267" t="s">
        <v>226</v>
      </c>
      <c r="D104" s="267" t="s">
        <v>349</v>
      </c>
      <c r="E104" s="268" t="s">
        <v>2504</v>
      </c>
      <c r="F104" s="269" t="s">
        <v>2505</v>
      </c>
      <c r="G104" s="270" t="s">
        <v>2491</v>
      </c>
      <c r="H104" s="271">
        <v>1</v>
      </c>
      <c r="I104" s="272"/>
      <c r="J104" s="273">
        <f>ROUND(I104*H104,2)</f>
        <v>0</v>
      </c>
      <c r="K104" s="269" t="s">
        <v>19</v>
      </c>
      <c r="L104" s="274"/>
      <c r="M104" s="275" t="s">
        <v>19</v>
      </c>
      <c r="N104" s="276"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398</v>
      </c>
      <c r="AT104" s="227" t="s">
        <v>349</v>
      </c>
      <c r="AU104" s="227" t="s">
        <v>203</v>
      </c>
      <c r="AY104" s="21" t="s">
        <v>182</v>
      </c>
      <c r="BE104" s="228">
        <f>IF(N104="základní",J104,0)</f>
        <v>0</v>
      </c>
      <c r="BF104" s="228">
        <f>IF(N104="snížená",J104,0)</f>
        <v>0</v>
      </c>
      <c r="BG104" s="228">
        <f>IF(N104="zákl. přenesená",J104,0)</f>
        <v>0</v>
      </c>
      <c r="BH104" s="228">
        <f>IF(N104="sníž. přenesená",J104,0)</f>
        <v>0</v>
      </c>
      <c r="BI104" s="228">
        <f>IF(N104="nulová",J104,0)</f>
        <v>0</v>
      </c>
      <c r="BJ104" s="21" t="s">
        <v>83</v>
      </c>
      <c r="BK104" s="228">
        <f>ROUND(I104*H104,2)</f>
        <v>0</v>
      </c>
      <c r="BL104" s="21" t="s">
        <v>299</v>
      </c>
      <c r="BM104" s="227" t="s">
        <v>2506</v>
      </c>
    </row>
    <row r="105" s="2" customFormat="1" ht="16.5" customHeight="1">
      <c r="A105" s="42"/>
      <c r="B105" s="43"/>
      <c r="C105" s="216" t="s">
        <v>236</v>
      </c>
      <c r="D105" s="216" t="s">
        <v>184</v>
      </c>
      <c r="E105" s="217" t="s">
        <v>2507</v>
      </c>
      <c r="F105" s="218" t="s">
        <v>2508</v>
      </c>
      <c r="G105" s="219" t="s">
        <v>598</v>
      </c>
      <c r="H105" s="220">
        <v>2</v>
      </c>
      <c r="I105" s="221"/>
      <c r="J105" s="222">
        <f>ROUND(I105*H105,2)</f>
        <v>0</v>
      </c>
      <c r="K105" s="218" t="s">
        <v>188</v>
      </c>
      <c r="L105" s="48"/>
      <c r="M105" s="223" t="s">
        <v>19</v>
      </c>
      <c r="N105" s="224"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299</v>
      </c>
      <c r="AT105" s="227" t="s">
        <v>184</v>
      </c>
      <c r="AU105" s="227" t="s">
        <v>203</v>
      </c>
      <c r="AY105" s="21" t="s">
        <v>182</v>
      </c>
      <c r="BE105" s="228">
        <f>IF(N105="základní",J105,0)</f>
        <v>0</v>
      </c>
      <c r="BF105" s="228">
        <f>IF(N105="snížená",J105,0)</f>
        <v>0</v>
      </c>
      <c r="BG105" s="228">
        <f>IF(N105="zákl. přenesená",J105,0)</f>
        <v>0</v>
      </c>
      <c r="BH105" s="228">
        <f>IF(N105="sníž. přenesená",J105,0)</f>
        <v>0</v>
      </c>
      <c r="BI105" s="228">
        <f>IF(N105="nulová",J105,0)</f>
        <v>0</v>
      </c>
      <c r="BJ105" s="21" t="s">
        <v>83</v>
      </c>
      <c r="BK105" s="228">
        <f>ROUND(I105*H105,2)</f>
        <v>0</v>
      </c>
      <c r="BL105" s="21" t="s">
        <v>299</v>
      </c>
      <c r="BM105" s="227" t="s">
        <v>2509</v>
      </c>
    </row>
    <row r="106" s="2" customFormat="1">
      <c r="A106" s="42"/>
      <c r="B106" s="43"/>
      <c r="C106" s="44"/>
      <c r="D106" s="229" t="s">
        <v>191</v>
      </c>
      <c r="E106" s="44"/>
      <c r="F106" s="230" t="s">
        <v>2510</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1" t="s">
        <v>191</v>
      </c>
      <c r="AU106" s="21" t="s">
        <v>203</v>
      </c>
    </row>
    <row r="107" s="2" customFormat="1" ht="21.75" customHeight="1">
      <c r="A107" s="42"/>
      <c r="B107" s="43"/>
      <c r="C107" s="267" t="s">
        <v>243</v>
      </c>
      <c r="D107" s="267" t="s">
        <v>349</v>
      </c>
      <c r="E107" s="268" t="s">
        <v>2511</v>
      </c>
      <c r="F107" s="269" t="s">
        <v>2512</v>
      </c>
      <c r="G107" s="270" t="s">
        <v>2491</v>
      </c>
      <c r="H107" s="271">
        <v>2</v>
      </c>
      <c r="I107" s="272"/>
      <c r="J107" s="273">
        <f>ROUND(I107*H107,2)</f>
        <v>0</v>
      </c>
      <c r="K107" s="269" t="s">
        <v>19</v>
      </c>
      <c r="L107" s="274"/>
      <c r="M107" s="275" t="s">
        <v>19</v>
      </c>
      <c r="N107" s="276"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398</v>
      </c>
      <c r="AT107" s="227" t="s">
        <v>349</v>
      </c>
      <c r="AU107" s="227" t="s">
        <v>203</v>
      </c>
      <c r="AY107" s="21" t="s">
        <v>182</v>
      </c>
      <c r="BE107" s="228">
        <f>IF(N107="základní",J107,0)</f>
        <v>0</v>
      </c>
      <c r="BF107" s="228">
        <f>IF(N107="snížená",J107,0)</f>
        <v>0</v>
      </c>
      <c r="BG107" s="228">
        <f>IF(N107="zákl. přenesená",J107,0)</f>
        <v>0</v>
      </c>
      <c r="BH107" s="228">
        <f>IF(N107="sníž. přenesená",J107,0)</f>
        <v>0</v>
      </c>
      <c r="BI107" s="228">
        <f>IF(N107="nulová",J107,0)</f>
        <v>0</v>
      </c>
      <c r="BJ107" s="21" t="s">
        <v>83</v>
      </c>
      <c r="BK107" s="228">
        <f>ROUND(I107*H107,2)</f>
        <v>0</v>
      </c>
      <c r="BL107" s="21" t="s">
        <v>299</v>
      </c>
      <c r="BM107" s="227" t="s">
        <v>2513</v>
      </c>
    </row>
    <row r="108" s="2" customFormat="1" ht="16.5" customHeight="1">
      <c r="A108" s="42"/>
      <c r="B108" s="43"/>
      <c r="C108" s="216" t="s">
        <v>249</v>
      </c>
      <c r="D108" s="216" t="s">
        <v>184</v>
      </c>
      <c r="E108" s="217" t="s">
        <v>2514</v>
      </c>
      <c r="F108" s="218" t="s">
        <v>2515</v>
      </c>
      <c r="G108" s="219" t="s">
        <v>2491</v>
      </c>
      <c r="H108" s="220">
        <v>1</v>
      </c>
      <c r="I108" s="221"/>
      <c r="J108" s="222">
        <f>ROUND(I108*H108,2)</f>
        <v>0</v>
      </c>
      <c r="K108" s="218" t="s">
        <v>19</v>
      </c>
      <c r="L108" s="48"/>
      <c r="M108" s="223" t="s">
        <v>19</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299</v>
      </c>
      <c r="AT108" s="227" t="s">
        <v>184</v>
      </c>
      <c r="AU108" s="227" t="s">
        <v>203</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299</v>
      </c>
      <c r="BM108" s="227" t="s">
        <v>2516</v>
      </c>
    </row>
    <row r="109" s="2" customFormat="1" ht="24.15" customHeight="1">
      <c r="A109" s="42"/>
      <c r="B109" s="43"/>
      <c r="C109" s="267" t="s">
        <v>255</v>
      </c>
      <c r="D109" s="267" t="s">
        <v>349</v>
      </c>
      <c r="E109" s="268" t="s">
        <v>2517</v>
      </c>
      <c r="F109" s="269" t="s">
        <v>2518</v>
      </c>
      <c r="G109" s="270" t="s">
        <v>2491</v>
      </c>
      <c r="H109" s="271">
        <v>1</v>
      </c>
      <c r="I109" s="272"/>
      <c r="J109" s="273">
        <f>ROUND(I109*H109,2)</f>
        <v>0</v>
      </c>
      <c r="K109" s="269" t="s">
        <v>19</v>
      </c>
      <c r="L109" s="274"/>
      <c r="M109" s="275" t="s">
        <v>19</v>
      </c>
      <c r="N109" s="276"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398</v>
      </c>
      <c r="AT109" s="227" t="s">
        <v>349</v>
      </c>
      <c r="AU109" s="227" t="s">
        <v>203</v>
      </c>
      <c r="AY109" s="21" t="s">
        <v>182</v>
      </c>
      <c r="BE109" s="228">
        <f>IF(N109="základní",J109,0)</f>
        <v>0</v>
      </c>
      <c r="BF109" s="228">
        <f>IF(N109="snížená",J109,0)</f>
        <v>0</v>
      </c>
      <c r="BG109" s="228">
        <f>IF(N109="zákl. přenesená",J109,0)</f>
        <v>0</v>
      </c>
      <c r="BH109" s="228">
        <f>IF(N109="sníž. přenesená",J109,0)</f>
        <v>0</v>
      </c>
      <c r="BI109" s="228">
        <f>IF(N109="nulová",J109,0)</f>
        <v>0</v>
      </c>
      <c r="BJ109" s="21" t="s">
        <v>83</v>
      </c>
      <c r="BK109" s="228">
        <f>ROUND(I109*H109,2)</f>
        <v>0</v>
      </c>
      <c r="BL109" s="21" t="s">
        <v>299</v>
      </c>
      <c r="BM109" s="227" t="s">
        <v>2519</v>
      </c>
    </row>
    <row r="110" s="2" customFormat="1" ht="16.5" customHeight="1">
      <c r="A110" s="42"/>
      <c r="B110" s="43"/>
      <c r="C110" s="216" t="s">
        <v>261</v>
      </c>
      <c r="D110" s="216" t="s">
        <v>184</v>
      </c>
      <c r="E110" s="217" t="s">
        <v>2520</v>
      </c>
      <c r="F110" s="218" t="s">
        <v>2521</v>
      </c>
      <c r="G110" s="219" t="s">
        <v>598</v>
      </c>
      <c r="H110" s="220">
        <v>1</v>
      </c>
      <c r="I110" s="221"/>
      <c r="J110" s="222">
        <f>ROUND(I110*H110,2)</f>
        <v>0</v>
      </c>
      <c r="K110" s="218" t="s">
        <v>188</v>
      </c>
      <c r="L110" s="48"/>
      <c r="M110" s="223" t="s">
        <v>19</v>
      </c>
      <c r="N110" s="224"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299</v>
      </c>
      <c r="AT110" s="227" t="s">
        <v>184</v>
      </c>
      <c r="AU110" s="227" t="s">
        <v>203</v>
      </c>
      <c r="AY110" s="21" t="s">
        <v>182</v>
      </c>
      <c r="BE110" s="228">
        <f>IF(N110="základní",J110,0)</f>
        <v>0</v>
      </c>
      <c r="BF110" s="228">
        <f>IF(N110="snížená",J110,0)</f>
        <v>0</v>
      </c>
      <c r="BG110" s="228">
        <f>IF(N110="zákl. přenesená",J110,0)</f>
        <v>0</v>
      </c>
      <c r="BH110" s="228">
        <f>IF(N110="sníž. přenesená",J110,0)</f>
        <v>0</v>
      </c>
      <c r="BI110" s="228">
        <f>IF(N110="nulová",J110,0)</f>
        <v>0</v>
      </c>
      <c r="BJ110" s="21" t="s">
        <v>83</v>
      </c>
      <c r="BK110" s="228">
        <f>ROUND(I110*H110,2)</f>
        <v>0</v>
      </c>
      <c r="BL110" s="21" t="s">
        <v>299</v>
      </c>
      <c r="BM110" s="227" t="s">
        <v>2522</v>
      </c>
    </row>
    <row r="111" s="2" customFormat="1">
      <c r="A111" s="42"/>
      <c r="B111" s="43"/>
      <c r="C111" s="44"/>
      <c r="D111" s="229" t="s">
        <v>191</v>
      </c>
      <c r="E111" s="44"/>
      <c r="F111" s="230" t="s">
        <v>2523</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1" t="s">
        <v>191</v>
      </c>
      <c r="AU111" s="21" t="s">
        <v>203</v>
      </c>
    </row>
    <row r="112" s="2" customFormat="1" ht="55.5" customHeight="1">
      <c r="A112" s="42"/>
      <c r="B112" s="43"/>
      <c r="C112" s="267" t="s">
        <v>8</v>
      </c>
      <c r="D112" s="267" t="s">
        <v>349</v>
      </c>
      <c r="E112" s="268" t="s">
        <v>2524</v>
      </c>
      <c r="F112" s="269" t="s">
        <v>2525</v>
      </c>
      <c r="G112" s="270" t="s">
        <v>2491</v>
      </c>
      <c r="H112" s="271">
        <v>1</v>
      </c>
      <c r="I112" s="272"/>
      <c r="J112" s="273">
        <f>ROUND(I112*H112,2)</f>
        <v>0</v>
      </c>
      <c r="K112" s="269" t="s">
        <v>19</v>
      </c>
      <c r="L112" s="274"/>
      <c r="M112" s="275" t="s">
        <v>19</v>
      </c>
      <c r="N112" s="276"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398</v>
      </c>
      <c r="AT112" s="227" t="s">
        <v>349</v>
      </c>
      <c r="AU112" s="227" t="s">
        <v>203</v>
      </c>
      <c r="AY112" s="21" t="s">
        <v>182</v>
      </c>
      <c r="BE112" s="228">
        <f>IF(N112="základní",J112,0)</f>
        <v>0</v>
      </c>
      <c r="BF112" s="228">
        <f>IF(N112="snížená",J112,0)</f>
        <v>0</v>
      </c>
      <c r="BG112" s="228">
        <f>IF(N112="zákl. přenesená",J112,0)</f>
        <v>0</v>
      </c>
      <c r="BH112" s="228">
        <f>IF(N112="sníž. přenesená",J112,0)</f>
        <v>0</v>
      </c>
      <c r="BI112" s="228">
        <f>IF(N112="nulová",J112,0)</f>
        <v>0</v>
      </c>
      <c r="BJ112" s="21" t="s">
        <v>83</v>
      </c>
      <c r="BK112" s="228">
        <f>ROUND(I112*H112,2)</f>
        <v>0</v>
      </c>
      <c r="BL112" s="21" t="s">
        <v>299</v>
      </c>
      <c r="BM112" s="227" t="s">
        <v>2526</v>
      </c>
    </row>
    <row r="113" s="2" customFormat="1" ht="16.5" customHeight="1">
      <c r="A113" s="42"/>
      <c r="B113" s="43"/>
      <c r="C113" s="216" t="s">
        <v>272</v>
      </c>
      <c r="D113" s="216" t="s">
        <v>184</v>
      </c>
      <c r="E113" s="217" t="s">
        <v>2527</v>
      </c>
      <c r="F113" s="218" t="s">
        <v>2528</v>
      </c>
      <c r="G113" s="219" t="s">
        <v>187</v>
      </c>
      <c r="H113" s="220">
        <v>4</v>
      </c>
      <c r="I113" s="221"/>
      <c r="J113" s="222">
        <f>ROUND(I113*H113,2)</f>
        <v>0</v>
      </c>
      <c r="K113" s="218" t="s">
        <v>19</v>
      </c>
      <c r="L113" s="48"/>
      <c r="M113" s="223" t="s">
        <v>19</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299</v>
      </c>
      <c r="AT113" s="227" t="s">
        <v>184</v>
      </c>
      <c r="AU113" s="227" t="s">
        <v>203</v>
      </c>
      <c r="AY113" s="21" t="s">
        <v>182</v>
      </c>
      <c r="BE113" s="228">
        <f>IF(N113="základní",J113,0)</f>
        <v>0</v>
      </c>
      <c r="BF113" s="228">
        <f>IF(N113="snížená",J113,0)</f>
        <v>0</v>
      </c>
      <c r="BG113" s="228">
        <f>IF(N113="zákl. přenesená",J113,0)</f>
        <v>0</v>
      </c>
      <c r="BH113" s="228">
        <f>IF(N113="sníž. přenesená",J113,0)</f>
        <v>0</v>
      </c>
      <c r="BI113" s="228">
        <f>IF(N113="nulová",J113,0)</f>
        <v>0</v>
      </c>
      <c r="BJ113" s="21" t="s">
        <v>83</v>
      </c>
      <c r="BK113" s="228">
        <f>ROUND(I113*H113,2)</f>
        <v>0</v>
      </c>
      <c r="BL113" s="21" t="s">
        <v>299</v>
      </c>
      <c r="BM113" s="227" t="s">
        <v>2529</v>
      </c>
    </row>
    <row r="114" s="2" customFormat="1" ht="78" customHeight="1">
      <c r="A114" s="42"/>
      <c r="B114" s="43"/>
      <c r="C114" s="267" t="s">
        <v>282</v>
      </c>
      <c r="D114" s="267" t="s">
        <v>349</v>
      </c>
      <c r="E114" s="268" t="s">
        <v>2530</v>
      </c>
      <c r="F114" s="269" t="s">
        <v>2531</v>
      </c>
      <c r="G114" s="270" t="s">
        <v>187</v>
      </c>
      <c r="H114" s="271">
        <v>4</v>
      </c>
      <c r="I114" s="272"/>
      <c r="J114" s="273">
        <f>ROUND(I114*H114,2)</f>
        <v>0</v>
      </c>
      <c r="K114" s="269" t="s">
        <v>19</v>
      </c>
      <c r="L114" s="274"/>
      <c r="M114" s="275" t="s">
        <v>19</v>
      </c>
      <c r="N114" s="276" t="s">
        <v>47</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398</v>
      </c>
      <c r="AT114" s="227" t="s">
        <v>349</v>
      </c>
      <c r="AU114" s="227" t="s">
        <v>203</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299</v>
      </c>
      <c r="BM114" s="227" t="s">
        <v>2532</v>
      </c>
    </row>
    <row r="115" s="2" customFormat="1" ht="16.5" customHeight="1">
      <c r="A115" s="42"/>
      <c r="B115" s="43"/>
      <c r="C115" s="216" t="s">
        <v>293</v>
      </c>
      <c r="D115" s="216" t="s">
        <v>184</v>
      </c>
      <c r="E115" s="217" t="s">
        <v>2533</v>
      </c>
      <c r="F115" s="218" t="s">
        <v>2534</v>
      </c>
      <c r="G115" s="219" t="s">
        <v>2491</v>
      </c>
      <c r="H115" s="220">
        <v>1</v>
      </c>
      <c r="I115" s="221"/>
      <c r="J115" s="222">
        <f>ROUND(I115*H115,2)</f>
        <v>0</v>
      </c>
      <c r="K115" s="218" t="s">
        <v>19</v>
      </c>
      <c r="L115" s="48"/>
      <c r="M115" s="223" t="s">
        <v>19</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299</v>
      </c>
      <c r="AT115" s="227" t="s">
        <v>184</v>
      </c>
      <c r="AU115" s="227" t="s">
        <v>203</v>
      </c>
      <c r="AY115" s="21" t="s">
        <v>182</v>
      </c>
      <c r="BE115" s="228">
        <f>IF(N115="základní",J115,0)</f>
        <v>0</v>
      </c>
      <c r="BF115" s="228">
        <f>IF(N115="snížená",J115,0)</f>
        <v>0</v>
      </c>
      <c r="BG115" s="228">
        <f>IF(N115="zákl. přenesená",J115,0)</f>
        <v>0</v>
      </c>
      <c r="BH115" s="228">
        <f>IF(N115="sníž. přenesená",J115,0)</f>
        <v>0</v>
      </c>
      <c r="BI115" s="228">
        <f>IF(N115="nulová",J115,0)</f>
        <v>0</v>
      </c>
      <c r="BJ115" s="21" t="s">
        <v>83</v>
      </c>
      <c r="BK115" s="228">
        <f>ROUND(I115*H115,2)</f>
        <v>0</v>
      </c>
      <c r="BL115" s="21" t="s">
        <v>299</v>
      </c>
      <c r="BM115" s="227" t="s">
        <v>2535</v>
      </c>
    </row>
    <row r="116" s="2" customFormat="1" ht="44.25" customHeight="1">
      <c r="A116" s="42"/>
      <c r="B116" s="43"/>
      <c r="C116" s="267" t="s">
        <v>299</v>
      </c>
      <c r="D116" s="267" t="s">
        <v>349</v>
      </c>
      <c r="E116" s="268" t="s">
        <v>2536</v>
      </c>
      <c r="F116" s="269" t="s">
        <v>2537</v>
      </c>
      <c r="G116" s="270" t="s">
        <v>2491</v>
      </c>
      <c r="H116" s="271">
        <v>1</v>
      </c>
      <c r="I116" s="272"/>
      <c r="J116" s="273">
        <f>ROUND(I116*H116,2)</f>
        <v>0</v>
      </c>
      <c r="K116" s="269" t="s">
        <v>19</v>
      </c>
      <c r="L116" s="274"/>
      <c r="M116" s="275" t="s">
        <v>19</v>
      </c>
      <c r="N116" s="276"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398</v>
      </c>
      <c r="AT116" s="227" t="s">
        <v>349</v>
      </c>
      <c r="AU116" s="227" t="s">
        <v>203</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299</v>
      </c>
      <c r="BM116" s="227" t="s">
        <v>2538</v>
      </c>
    </row>
    <row r="117" s="2" customFormat="1" ht="21.75" customHeight="1">
      <c r="A117" s="42"/>
      <c r="B117" s="43"/>
      <c r="C117" s="216" t="s">
        <v>306</v>
      </c>
      <c r="D117" s="216" t="s">
        <v>184</v>
      </c>
      <c r="E117" s="217" t="s">
        <v>2539</v>
      </c>
      <c r="F117" s="218" t="s">
        <v>2540</v>
      </c>
      <c r="G117" s="219" t="s">
        <v>598</v>
      </c>
      <c r="H117" s="220">
        <v>1</v>
      </c>
      <c r="I117" s="221"/>
      <c r="J117" s="222">
        <f>ROUND(I117*H117,2)</f>
        <v>0</v>
      </c>
      <c r="K117" s="218" t="s">
        <v>188</v>
      </c>
      <c r="L117" s="48"/>
      <c r="M117" s="223" t="s">
        <v>19</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299</v>
      </c>
      <c r="AT117" s="227" t="s">
        <v>184</v>
      </c>
      <c r="AU117" s="227" t="s">
        <v>203</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299</v>
      </c>
      <c r="BM117" s="227" t="s">
        <v>2541</v>
      </c>
    </row>
    <row r="118" s="2" customFormat="1">
      <c r="A118" s="42"/>
      <c r="B118" s="43"/>
      <c r="C118" s="44"/>
      <c r="D118" s="229" t="s">
        <v>191</v>
      </c>
      <c r="E118" s="44"/>
      <c r="F118" s="230" t="s">
        <v>2542</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191</v>
      </c>
      <c r="AU118" s="21" t="s">
        <v>203</v>
      </c>
    </row>
    <row r="119" s="2" customFormat="1" ht="21.75" customHeight="1">
      <c r="A119" s="42"/>
      <c r="B119" s="43"/>
      <c r="C119" s="267" t="s">
        <v>317</v>
      </c>
      <c r="D119" s="267" t="s">
        <v>349</v>
      </c>
      <c r="E119" s="268" t="s">
        <v>2543</v>
      </c>
      <c r="F119" s="269" t="s">
        <v>2544</v>
      </c>
      <c r="G119" s="270" t="s">
        <v>2491</v>
      </c>
      <c r="H119" s="271">
        <v>1</v>
      </c>
      <c r="I119" s="272"/>
      <c r="J119" s="273">
        <f>ROUND(I119*H119,2)</f>
        <v>0</v>
      </c>
      <c r="K119" s="269" t="s">
        <v>19</v>
      </c>
      <c r="L119" s="274"/>
      <c r="M119" s="275" t="s">
        <v>19</v>
      </c>
      <c r="N119" s="276"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398</v>
      </c>
      <c r="AT119" s="227" t="s">
        <v>349</v>
      </c>
      <c r="AU119" s="227" t="s">
        <v>203</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299</v>
      </c>
      <c r="BM119" s="227" t="s">
        <v>2545</v>
      </c>
    </row>
    <row r="120" s="2" customFormat="1" ht="24.15" customHeight="1">
      <c r="A120" s="42"/>
      <c r="B120" s="43"/>
      <c r="C120" s="216" t="s">
        <v>323</v>
      </c>
      <c r="D120" s="216" t="s">
        <v>184</v>
      </c>
      <c r="E120" s="217" t="s">
        <v>2546</v>
      </c>
      <c r="F120" s="218" t="s">
        <v>2547</v>
      </c>
      <c r="G120" s="219" t="s">
        <v>598</v>
      </c>
      <c r="H120" s="220">
        <v>1</v>
      </c>
      <c r="I120" s="221"/>
      <c r="J120" s="222">
        <f>ROUND(I120*H120,2)</f>
        <v>0</v>
      </c>
      <c r="K120" s="218" t="s">
        <v>188</v>
      </c>
      <c r="L120" s="48"/>
      <c r="M120" s="223" t="s">
        <v>19</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299</v>
      </c>
      <c r="AT120" s="227" t="s">
        <v>184</v>
      </c>
      <c r="AU120" s="227" t="s">
        <v>203</v>
      </c>
      <c r="AY120" s="21" t="s">
        <v>182</v>
      </c>
      <c r="BE120" s="228">
        <f>IF(N120="základní",J120,0)</f>
        <v>0</v>
      </c>
      <c r="BF120" s="228">
        <f>IF(N120="snížená",J120,0)</f>
        <v>0</v>
      </c>
      <c r="BG120" s="228">
        <f>IF(N120="zákl. přenesená",J120,0)</f>
        <v>0</v>
      </c>
      <c r="BH120" s="228">
        <f>IF(N120="sníž. přenesená",J120,0)</f>
        <v>0</v>
      </c>
      <c r="BI120" s="228">
        <f>IF(N120="nulová",J120,0)</f>
        <v>0</v>
      </c>
      <c r="BJ120" s="21" t="s">
        <v>83</v>
      </c>
      <c r="BK120" s="228">
        <f>ROUND(I120*H120,2)</f>
        <v>0</v>
      </c>
      <c r="BL120" s="21" t="s">
        <v>299</v>
      </c>
      <c r="BM120" s="227" t="s">
        <v>2548</v>
      </c>
    </row>
    <row r="121" s="2" customFormat="1">
      <c r="A121" s="42"/>
      <c r="B121" s="43"/>
      <c r="C121" s="44"/>
      <c r="D121" s="229" t="s">
        <v>191</v>
      </c>
      <c r="E121" s="44"/>
      <c r="F121" s="230" t="s">
        <v>2549</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1" t="s">
        <v>191</v>
      </c>
      <c r="AU121" s="21" t="s">
        <v>203</v>
      </c>
    </row>
    <row r="122" s="2" customFormat="1" ht="24.15" customHeight="1">
      <c r="A122" s="42"/>
      <c r="B122" s="43"/>
      <c r="C122" s="267" t="s">
        <v>330</v>
      </c>
      <c r="D122" s="267" t="s">
        <v>349</v>
      </c>
      <c r="E122" s="268" t="s">
        <v>2550</v>
      </c>
      <c r="F122" s="269" t="s">
        <v>2551</v>
      </c>
      <c r="G122" s="270" t="s">
        <v>2491</v>
      </c>
      <c r="H122" s="271">
        <v>1</v>
      </c>
      <c r="I122" s="272"/>
      <c r="J122" s="273">
        <f>ROUND(I122*H122,2)</f>
        <v>0</v>
      </c>
      <c r="K122" s="269" t="s">
        <v>19</v>
      </c>
      <c r="L122" s="274"/>
      <c r="M122" s="275" t="s">
        <v>19</v>
      </c>
      <c r="N122" s="276"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398</v>
      </c>
      <c r="AT122" s="227" t="s">
        <v>349</v>
      </c>
      <c r="AU122" s="227" t="s">
        <v>203</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299</v>
      </c>
      <c r="BM122" s="227" t="s">
        <v>2552</v>
      </c>
    </row>
    <row r="123" s="2" customFormat="1" ht="16.5" customHeight="1">
      <c r="A123" s="42"/>
      <c r="B123" s="43"/>
      <c r="C123" s="216" t="s">
        <v>7</v>
      </c>
      <c r="D123" s="216" t="s">
        <v>184</v>
      </c>
      <c r="E123" s="217" t="s">
        <v>2553</v>
      </c>
      <c r="F123" s="218" t="s">
        <v>2554</v>
      </c>
      <c r="G123" s="219" t="s">
        <v>598</v>
      </c>
      <c r="H123" s="220">
        <v>2</v>
      </c>
      <c r="I123" s="221"/>
      <c r="J123" s="222">
        <f>ROUND(I123*H123,2)</f>
        <v>0</v>
      </c>
      <c r="K123" s="218" t="s">
        <v>188</v>
      </c>
      <c r="L123" s="48"/>
      <c r="M123" s="223" t="s">
        <v>19</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299</v>
      </c>
      <c r="AT123" s="227" t="s">
        <v>184</v>
      </c>
      <c r="AU123" s="227" t="s">
        <v>203</v>
      </c>
      <c r="AY123" s="21" t="s">
        <v>182</v>
      </c>
      <c r="BE123" s="228">
        <f>IF(N123="základní",J123,0)</f>
        <v>0</v>
      </c>
      <c r="BF123" s="228">
        <f>IF(N123="snížená",J123,0)</f>
        <v>0</v>
      </c>
      <c r="BG123" s="228">
        <f>IF(N123="zákl. přenesená",J123,0)</f>
        <v>0</v>
      </c>
      <c r="BH123" s="228">
        <f>IF(N123="sníž. přenesená",J123,0)</f>
        <v>0</v>
      </c>
      <c r="BI123" s="228">
        <f>IF(N123="nulová",J123,0)</f>
        <v>0</v>
      </c>
      <c r="BJ123" s="21" t="s">
        <v>83</v>
      </c>
      <c r="BK123" s="228">
        <f>ROUND(I123*H123,2)</f>
        <v>0</v>
      </c>
      <c r="BL123" s="21" t="s">
        <v>299</v>
      </c>
      <c r="BM123" s="227" t="s">
        <v>2555</v>
      </c>
    </row>
    <row r="124" s="2" customFormat="1">
      <c r="A124" s="42"/>
      <c r="B124" s="43"/>
      <c r="C124" s="44"/>
      <c r="D124" s="229" t="s">
        <v>191</v>
      </c>
      <c r="E124" s="44"/>
      <c r="F124" s="230" t="s">
        <v>2556</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1" t="s">
        <v>191</v>
      </c>
      <c r="AU124" s="21" t="s">
        <v>203</v>
      </c>
    </row>
    <row r="125" s="2" customFormat="1" ht="55.5" customHeight="1">
      <c r="A125" s="42"/>
      <c r="B125" s="43"/>
      <c r="C125" s="267" t="s">
        <v>342</v>
      </c>
      <c r="D125" s="267" t="s">
        <v>349</v>
      </c>
      <c r="E125" s="268" t="s">
        <v>2557</v>
      </c>
      <c r="F125" s="269" t="s">
        <v>2558</v>
      </c>
      <c r="G125" s="270" t="s">
        <v>2491</v>
      </c>
      <c r="H125" s="271">
        <v>2</v>
      </c>
      <c r="I125" s="272"/>
      <c r="J125" s="273">
        <f>ROUND(I125*H125,2)</f>
        <v>0</v>
      </c>
      <c r="K125" s="269" t="s">
        <v>19</v>
      </c>
      <c r="L125" s="274"/>
      <c r="M125" s="275" t="s">
        <v>19</v>
      </c>
      <c r="N125" s="276"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398</v>
      </c>
      <c r="AT125" s="227" t="s">
        <v>349</v>
      </c>
      <c r="AU125" s="227" t="s">
        <v>203</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299</v>
      </c>
      <c r="BM125" s="227" t="s">
        <v>2559</v>
      </c>
    </row>
    <row r="126" s="2" customFormat="1" ht="24.15" customHeight="1">
      <c r="A126" s="42"/>
      <c r="B126" s="43"/>
      <c r="C126" s="216" t="s">
        <v>348</v>
      </c>
      <c r="D126" s="216" t="s">
        <v>184</v>
      </c>
      <c r="E126" s="217" t="s">
        <v>2560</v>
      </c>
      <c r="F126" s="218" t="s">
        <v>2561</v>
      </c>
      <c r="G126" s="219" t="s">
        <v>598</v>
      </c>
      <c r="H126" s="220">
        <v>1</v>
      </c>
      <c r="I126" s="221"/>
      <c r="J126" s="222">
        <f>ROUND(I126*H126,2)</f>
        <v>0</v>
      </c>
      <c r="K126" s="218" t="s">
        <v>188</v>
      </c>
      <c r="L126" s="48"/>
      <c r="M126" s="223" t="s">
        <v>19</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299</v>
      </c>
      <c r="AT126" s="227" t="s">
        <v>184</v>
      </c>
      <c r="AU126" s="227" t="s">
        <v>203</v>
      </c>
      <c r="AY126" s="21" t="s">
        <v>182</v>
      </c>
      <c r="BE126" s="228">
        <f>IF(N126="základní",J126,0)</f>
        <v>0</v>
      </c>
      <c r="BF126" s="228">
        <f>IF(N126="snížená",J126,0)</f>
        <v>0</v>
      </c>
      <c r="BG126" s="228">
        <f>IF(N126="zákl. přenesená",J126,0)</f>
        <v>0</v>
      </c>
      <c r="BH126" s="228">
        <f>IF(N126="sníž. přenesená",J126,0)</f>
        <v>0</v>
      </c>
      <c r="BI126" s="228">
        <f>IF(N126="nulová",J126,0)</f>
        <v>0</v>
      </c>
      <c r="BJ126" s="21" t="s">
        <v>83</v>
      </c>
      <c r="BK126" s="228">
        <f>ROUND(I126*H126,2)</f>
        <v>0</v>
      </c>
      <c r="BL126" s="21" t="s">
        <v>299</v>
      </c>
      <c r="BM126" s="227" t="s">
        <v>2562</v>
      </c>
    </row>
    <row r="127" s="2" customFormat="1">
      <c r="A127" s="42"/>
      <c r="B127" s="43"/>
      <c r="C127" s="44"/>
      <c r="D127" s="229" t="s">
        <v>191</v>
      </c>
      <c r="E127" s="44"/>
      <c r="F127" s="230" t="s">
        <v>2563</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1" t="s">
        <v>191</v>
      </c>
      <c r="AU127" s="21" t="s">
        <v>203</v>
      </c>
    </row>
    <row r="128" s="2" customFormat="1" ht="33" customHeight="1">
      <c r="A128" s="42"/>
      <c r="B128" s="43"/>
      <c r="C128" s="267" t="s">
        <v>355</v>
      </c>
      <c r="D128" s="267" t="s">
        <v>349</v>
      </c>
      <c r="E128" s="268" t="s">
        <v>2564</v>
      </c>
      <c r="F128" s="269" t="s">
        <v>2565</v>
      </c>
      <c r="G128" s="270" t="s">
        <v>2491</v>
      </c>
      <c r="H128" s="271">
        <v>1</v>
      </c>
      <c r="I128" s="272"/>
      <c r="J128" s="273">
        <f>ROUND(I128*H128,2)</f>
        <v>0</v>
      </c>
      <c r="K128" s="269" t="s">
        <v>19</v>
      </c>
      <c r="L128" s="274"/>
      <c r="M128" s="275" t="s">
        <v>19</v>
      </c>
      <c r="N128" s="276"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398</v>
      </c>
      <c r="AT128" s="227" t="s">
        <v>349</v>
      </c>
      <c r="AU128" s="227" t="s">
        <v>203</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299</v>
      </c>
      <c r="BM128" s="227" t="s">
        <v>2566</v>
      </c>
    </row>
    <row r="129" s="2" customFormat="1" ht="16.5" customHeight="1">
      <c r="A129" s="42"/>
      <c r="B129" s="43"/>
      <c r="C129" s="216" t="s">
        <v>360</v>
      </c>
      <c r="D129" s="216" t="s">
        <v>184</v>
      </c>
      <c r="E129" s="217" t="s">
        <v>2567</v>
      </c>
      <c r="F129" s="218" t="s">
        <v>2568</v>
      </c>
      <c r="G129" s="219" t="s">
        <v>598</v>
      </c>
      <c r="H129" s="220">
        <v>1</v>
      </c>
      <c r="I129" s="221"/>
      <c r="J129" s="222">
        <f>ROUND(I129*H129,2)</f>
        <v>0</v>
      </c>
      <c r="K129" s="218" t="s">
        <v>188</v>
      </c>
      <c r="L129" s="48"/>
      <c r="M129" s="223" t="s">
        <v>19</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299</v>
      </c>
      <c r="AT129" s="227" t="s">
        <v>184</v>
      </c>
      <c r="AU129" s="227" t="s">
        <v>203</v>
      </c>
      <c r="AY129" s="21" t="s">
        <v>182</v>
      </c>
      <c r="BE129" s="228">
        <f>IF(N129="základní",J129,0)</f>
        <v>0</v>
      </c>
      <c r="BF129" s="228">
        <f>IF(N129="snížená",J129,0)</f>
        <v>0</v>
      </c>
      <c r="BG129" s="228">
        <f>IF(N129="zákl. přenesená",J129,0)</f>
        <v>0</v>
      </c>
      <c r="BH129" s="228">
        <f>IF(N129="sníž. přenesená",J129,0)</f>
        <v>0</v>
      </c>
      <c r="BI129" s="228">
        <f>IF(N129="nulová",J129,0)</f>
        <v>0</v>
      </c>
      <c r="BJ129" s="21" t="s">
        <v>83</v>
      </c>
      <c r="BK129" s="228">
        <f>ROUND(I129*H129,2)</f>
        <v>0</v>
      </c>
      <c r="BL129" s="21" t="s">
        <v>299</v>
      </c>
      <c r="BM129" s="227" t="s">
        <v>2569</v>
      </c>
    </row>
    <row r="130" s="2" customFormat="1">
      <c r="A130" s="42"/>
      <c r="B130" s="43"/>
      <c r="C130" s="44"/>
      <c r="D130" s="229" t="s">
        <v>191</v>
      </c>
      <c r="E130" s="44"/>
      <c r="F130" s="230" t="s">
        <v>2570</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1" t="s">
        <v>191</v>
      </c>
      <c r="AU130" s="21" t="s">
        <v>203</v>
      </c>
    </row>
    <row r="131" s="2" customFormat="1" ht="24.15" customHeight="1">
      <c r="A131" s="42"/>
      <c r="B131" s="43"/>
      <c r="C131" s="267" t="s">
        <v>366</v>
      </c>
      <c r="D131" s="267" t="s">
        <v>349</v>
      </c>
      <c r="E131" s="268" t="s">
        <v>2571</v>
      </c>
      <c r="F131" s="269" t="s">
        <v>2572</v>
      </c>
      <c r="G131" s="270" t="s">
        <v>2491</v>
      </c>
      <c r="H131" s="271">
        <v>1</v>
      </c>
      <c r="I131" s="272"/>
      <c r="J131" s="273">
        <f>ROUND(I131*H131,2)</f>
        <v>0</v>
      </c>
      <c r="K131" s="269" t="s">
        <v>19</v>
      </c>
      <c r="L131" s="274"/>
      <c r="M131" s="275" t="s">
        <v>19</v>
      </c>
      <c r="N131" s="276"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398</v>
      </c>
      <c r="AT131" s="227" t="s">
        <v>349</v>
      </c>
      <c r="AU131" s="227" t="s">
        <v>203</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299</v>
      </c>
      <c r="BM131" s="227" t="s">
        <v>2573</v>
      </c>
    </row>
    <row r="132" s="2" customFormat="1" ht="16.5" customHeight="1">
      <c r="A132" s="42"/>
      <c r="B132" s="43"/>
      <c r="C132" s="216" t="s">
        <v>371</v>
      </c>
      <c r="D132" s="216" t="s">
        <v>184</v>
      </c>
      <c r="E132" s="217" t="s">
        <v>2574</v>
      </c>
      <c r="F132" s="218" t="s">
        <v>2575</v>
      </c>
      <c r="G132" s="219" t="s">
        <v>187</v>
      </c>
      <c r="H132" s="220">
        <v>9</v>
      </c>
      <c r="I132" s="221"/>
      <c r="J132" s="222">
        <f>ROUND(I132*H132,2)</f>
        <v>0</v>
      </c>
      <c r="K132" s="218" t="s">
        <v>19</v>
      </c>
      <c r="L132" s="48"/>
      <c r="M132" s="223" t="s">
        <v>19</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299</v>
      </c>
      <c r="AT132" s="227" t="s">
        <v>184</v>
      </c>
      <c r="AU132" s="227" t="s">
        <v>203</v>
      </c>
      <c r="AY132" s="21" t="s">
        <v>182</v>
      </c>
      <c r="BE132" s="228">
        <f>IF(N132="základní",J132,0)</f>
        <v>0</v>
      </c>
      <c r="BF132" s="228">
        <f>IF(N132="snížená",J132,0)</f>
        <v>0</v>
      </c>
      <c r="BG132" s="228">
        <f>IF(N132="zákl. přenesená",J132,0)</f>
        <v>0</v>
      </c>
      <c r="BH132" s="228">
        <f>IF(N132="sníž. přenesená",J132,0)</f>
        <v>0</v>
      </c>
      <c r="BI132" s="228">
        <f>IF(N132="nulová",J132,0)</f>
        <v>0</v>
      </c>
      <c r="BJ132" s="21" t="s">
        <v>83</v>
      </c>
      <c r="BK132" s="228">
        <f>ROUND(I132*H132,2)</f>
        <v>0</v>
      </c>
      <c r="BL132" s="21" t="s">
        <v>299</v>
      </c>
      <c r="BM132" s="227" t="s">
        <v>2576</v>
      </c>
    </row>
    <row r="133" s="2" customFormat="1" ht="66.75" customHeight="1">
      <c r="A133" s="42"/>
      <c r="B133" s="43"/>
      <c r="C133" s="267" t="s">
        <v>376</v>
      </c>
      <c r="D133" s="267" t="s">
        <v>349</v>
      </c>
      <c r="E133" s="268" t="s">
        <v>2577</v>
      </c>
      <c r="F133" s="269" t="s">
        <v>2578</v>
      </c>
      <c r="G133" s="270" t="s">
        <v>187</v>
      </c>
      <c r="H133" s="271">
        <v>9</v>
      </c>
      <c r="I133" s="272"/>
      <c r="J133" s="273">
        <f>ROUND(I133*H133,2)</f>
        <v>0</v>
      </c>
      <c r="K133" s="269" t="s">
        <v>19</v>
      </c>
      <c r="L133" s="274"/>
      <c r="M133" s="275" t="s">
        <v>19</v>
      </c>
      <c r="N133" s="276"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398</v>
      </c>
      <c r="AT133" s="227" t="s">
        <v>349</v>
      </c>
      <c r="AU133" s="227" t="s">
        <v>203</v>
      </c>
      <c r="AY133" s="21" t="s">
        <v>182</v>
      </c>
      <c r="BE133" s="228">
        <f>IF(N133="základní",J133,0)</f>
        <v>0</v>
      </c>
      <c r="BF133" s="228">
        <f>IF(N133="snížená",J133,0)</f>
        <v>0</v>
      </c>
      <c r="BG133" s="228">
        <f>IF(N133="zákl. přenesená",J133,0)</f>
        <v>0</v>
      </c>
      <c r="BH133" s="228">
        <f>IF(N133="sníž. přenesená",J133,0)</f>
        <v>0</v>
      </c>
      <c r="BI133" s="228">
        <f>IF(N133="nulová",J133,0)</f>
        <v>0</v>
      </c>
      <c r="BJ133" s="21" t="s">
        <v>83</v>
      </c>
      <c r="BK133" s="228">
        <f>ROUND(I133*H133,2)</f>
        <v>0</v>
      </c>
      <c r="BL133" s="21" t="s">
        <v>299</v>
      </c>
      <c r="BM133" s="227" t="s">
        <v>2579</v>
      </c>
    </row>
    <row r="134" s="2" customFormat="1" ht="16.5" customHeight="1">
      <c r="A134" s="42"/>
      <c r="B134" s="43"/>
      <c r="C134" s="216" t="s">
        <v>382</v>
      </c>
      <c r="D134" s="216" t="s">
        <v>184</v>
      </c>
      <c r="E134" s="217" t="s">
        <v>2580</v>
      </c>
      <c r="F134" s="218" t="s">
        <v>2581</v>
      </c>
      <c r="G134" s="219" t="s">
        <v>598</v>
      </c>
      <c r="H134" s="220">
        <v>1</v>
      </c>
      <c r="I134" s="221"/>
      <c r="J134" s="222">
        <f>ROUND(I134*H134,2)</f>
        <v>0</v>
      </c>
      <c r="K134" s="218" t="s">
        <v>188</v>
      </c>
      <c r="L134" s="48"/>
      <c r="M134" s="223" t="s">
        <v>19</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299</v>
      </c>
      <c r="AT134" s="227" t="s">
        <v>184</v>
      </c>
      <c r="AU134" s="227" t="s">
        <v>203</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299</v>
      </c>
      <c r="BM134" s="227" t="s">
        <v>2582</v>
      </c>
    </row>
    <row r="135" s="2" customFormat="1">
      <c r="A135" s="42"/>
      <c r="B135" s="43"/>
      <c r="C135" s="44"/>
      <c r="D135" s="229" t="s">
        <v>191</v>
      </c>
      <c r="E135" s="44"/>
      <c r="F135" s="230" t="s">
        <v>2583</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191</v>
      </c>
      <c r="AU135" s="21" t="s">
        <v>203</v>
      </c>
    </row>
    <row r="136" s="2" customFormat="1" ht="33" customHeight="1">
      <c r="A136" s="42"/>
      <c r="B136" s="43"/>
      <c r="C136" s="267" t="s">
        <v>387</v>
      </c>
      <c r="D136" s="267" t="s">
        <v>349</v>
      </c>
      <c r="E136" s="268" t="s">
        <v>2584</v>
      </c>
      <c r="F136" s="269" t="s">
        <v>2585</v>
      </c>
      <c r="G136" s="270" t="s">
        <v>2491</v>
      </c>
      <c r="H136" s="271">
        <v>1</v>
      </c>
      <c r="I136" s="272"/>
      <c r="J136" s="273">
        <f>ROUND(I136*H136,2)</f>
        <v>0</v>
      </c>
      <c r="K136" s="269" t="s">
        <v>19</v>
      </c>
      <c r="L136" s="274"/>
      <c r="M136" s="275" t="s">
        <v>19</v>
      </c>
      <c r="N136" s="276"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398</v>
      </c>
      <c r="AT136" s="227" t="s">
        <v>349</v>
      </c>
      <c r="AU136" s="227" t="s">
        <v>203</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299</v>
      </c>
      <c r="BM136" s="227" t="s">
        <v>2586</v>
      </c>
    </row>
    <row r="137" s="2" customFormat="1" ht="78" customHeight="1">
      <c r="A137" s="42"/>
      <c r="B137" s="43"/>
      <c r="C137" s="267" t="s">
        <v>392</v>
      </c>
      <c r="D137" s="267" t="s">
        <v>349</v>
      </c>
      <c r="E137" s="268" t="s">
        <v>2587</v>
      </c>
      <c r="F137" s="269" t="s">
        <v>2588</v>
      </c>
      <c r="G137" s="270" t="s">
        <v>2491</v>
      </c>
      <c r="H137" s="271">
        <v>1</v>
      </c>
      <c r="I137" s="272"/>
      <c r="J137" s="273">
        <f>ROUND(I137*H137,2)</f>
        <v>0</v>
      </c>
      <c r="K137" s="269" t="s">
        <v>19</v>
      </c>
      <c r="L137" s="274"/>
      <c r="M137" s="275" t="s">
        <v>19</v>
      </c>
      <c r="N137" s="276"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398</v>
      </c>
      <c r="AT137" s="227" t="s">
        <v>349</v>
      </c>
      <c r="AU137" s="227" t="s">
        <v>203</v>
      </c>
      <c r="AY137" s="21" t="s">
        <v>182</v>
      </c>
      <c r="BE137" s="228">
        <f>IF(N137="základní",J137,0)</f>
        <v>0</v>
      </c>
      <c r="BF137" s="228">
        <f>IF(N137="snížená",J137,0)</f>
        <v>0</v>
      </c>
      <c r="BG137" s="228">
        <f>IF(N137="zákl. přenesená",J137,0)</f>
        <v>0</v>
      </c>
      <c r="BH137" s="228">
        <f>IF(N137="sníž. přenesená",J137,0)</f>
        <v>0</v>
      </c>
      <c r="BI137" s="228">
        <f>IF(N137="nulová",J137,0)</f>
        <v>0</v>
      </c>
      <c r="BJ137" s="21" t="s">
        <v>83</v>
      </c>
      <c r="BK137" s="228">
        <f>ROUND(I137*H137,2)</f>
        <v>0</v>
      </c>
      <c r="BL137" s="21" t="s">
        <v>299</v>
      </c>
      <c r="BM137" s="227" t="s">
        <v>2589</v>
      </c>
    </row>
    <row r="138" s="12" customFormat="1" ht="20.88" customHeight="1">
      <c r="A138" s="12"/>
      <c r="B138" s="200"/>
      <c r="C138" s="201"/>
      <c r="D138" s="202" t="s">
        <v>75</v>
      </c>
      <c r="E138" s="214" t="s">
        <v>2590</v>
      </c>
      <c r="F138" s="214" t="s">
        <v>2591</v>
      </c>
      <c r="G138" s="201"/>
      <c r="H138" s="201"/>
      <c r="I138" s="204"/>
      <c r="J138" s="215">
        <f>BK138</f>
        <v>0</v>
      </c>
      <c r="K138" s="201"/>
      <c r="L138" s="206"/>
      <c r="M138" s="207"/>
      <c r="N138" s="208"/>
      <c r="O138" s="208"/>
      <c r="P138" s="209">
        <f>SUM(P139:P171)</f>
        <v>0</v>
      </c>
      <c r="Q138" s="208"/>
      <c r="R138" s="209">
        <f>SUM(R139:R171)</f>
        <v>0</v>
      </c>
      <c r="S138" s="208"/>
      <c r="T138" s="210">
        <f>SUM(T139:T171)</f>
        <v>0</v>
      </c>
      <c r="U138" s="12"/>
      <c r="V138" s="12"/>
      <c r="W138" s="12"/>
      <c r="X138" s="12"/>
      <c r="Y138" s="12"/>
      <c r="Z138" s="12"/>
      <c r="AA138" s="12"/>
      <c r="AB138" s="12"/>
      <c r="AC138" s="12"/>
      <c r="AD138" s="12"/>
      <c r="AE138" s="12"/>
      <c r="AR138" s="211" t="s">
        <v>86</v>
      </c>
      <c r="AT138" s="212" t="s">
        <v>75</v>
      </c>
      <c r="AU138" s="212" t="s">
        <v>86</v>
      </c>
      <c r="AY138" s="211" t="s">
        <v>182</v>
      </c>
      <c r="BK138" s="213">
        <f>SUM(BK139:BK171)</f>
        <v>0</v>
      </c>
    </row>
    <row r="139" s="2" customFormat="1" ht="24.15" customHeight="1">
      <c r="A139" s="42"/>
      <c r="B139" s="43"/>
      <c r="C139" s="216" t="s">
        <v>398</v>
      </c>
      <c r="D139" s="216" t="s">
        <v>184</v>
      </c>
      <c r="E139" s="217" t="s">
        <v>2500</v>
      </c>
      <c r="F139" s="218" t="s">
        <v>2501</v>
      </c>
      <c r="G139" s="219" t="s">
        <v>598</v>
      </c>
      <c r="H139" s="220">
        <v>2</v>
      </c>
      <c r="I139" s="221"/>
      <c r="J139" s="222">
        <f>ROUND(I139*H139,2)</f>
        <v>0</v>
      </c>
      <c r="K139" s="218" t="s">
        <v>188</v>
      </c>
      <c r="L139" s="48"/>
      <c r="M139" s="223" t="s">
        <v>19</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299</v>
      </c>
      <c r="AT139" s="227" t="s">
        <v>184</v>
      </c>
      <c r="AU139" s="227" t="s">
        <v>203</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299</v>
      </c>
      <c r="BM139" s="227" t="s">
        <v>2592</v>
      </c>
    </row>
    <row r="140" s="2" customFormat="1">
      <c r="A140" s="42"/>
      <c r="B140" s="43"/>
      <c r="C140" s="44"/>
      <c r="D140" s="229" t="s">
        <v>191</v>
      </c>
      <c r="E140" s="44"/>
      <c r="F140" s="230" t="s">
        <v>2503</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1" t="s">
        <v>191</v>
      </c>
      <c r="AU140" s="21" t="s">
        <v>203</v>
      </c>
    </row>
    <row r="141" s="2" customFormat="1" ht="66.75" customHeight="1">
      <c r="A141" s="42"/>
      <c r="B141" s="43"/>
      <c r="C141" s="267" t="s">
        <v>403</v>
      </c>
      <c r="D141" s="267" t="s">
        <v>349</v>
      </c>
      <c r="E141" s="268" t="s">
        <v>2593</v>
      </c>
      <c r="F141" s="269" t="s">
        <v>2594</v>
      </c>
      <c r="G141" s="270" t="s">
        <v>2491</v>
      </c>
      <c r="H141" s="271">
        <v>2</v>
      </c>
      <c r="I141" s="272"/>
      <c r="J141" s="273">
        <f>ROUND(I141*H141,2)</f>
        <v>0</v>
      </c>
      <c r="K141" s="269" t="s">
        <v>19</v>
      </c>
      <c r="L141" s="274"/>
      <c r="M141" s="275" t="s">
        <v>19</v>
      </c>
      <c r="N141" s="276"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398</v>
      </c>
      <c r="AT141" s="227" t="s">
        <v>349</v>
      </c>
      <c r="AU141" s="227" t="s">
        <v>203</v>
      </c>
      <c r="AY141" s="21" t="s">
        <v>182</v>
      </c>
      <c r="BE141" s="228">
        <f>IF(N141="základní",J141,0)</f>
        <v>0</v>
      </c>
      <c r="BF141" s="228">
        <f>IF(N141="snížená",J141,0)</f>
        <v>0</v>
      </c>
      <c r="BG141" s="228">
        <f>IF(N141="zákl. přenesená",J141,0)</f>
        <v>0</v>
      </c>
      <c r="BH141" s="228">
        <f>IF(N141="sníž. přenesená",J141,0)</f>
        <v>0</v>
      </c>
      <c r="BI141" s="228">
        <f>IF(N141="nulová",J141,0)</f>
        <v>0</v>
      </c>
      <c r="BJ141" s="21" t="s">
        <v>83</v>
      </c>
      <c r="BK141" s="228">
        <f>ROUND(I141*H141,2)</f>
        <v>0</v>
      </c>
      <c r="BL141" s="21" t="s">
        <v>299</v>
      </c>
      <c r="BM141" s="227" t="s">
        <v>2595</v>
      </c>
    </row>
    <row r="142" s="2" customFormat="1" ht="24.15" customHeight="1">
      <c r="A142" s="42"/>
      <c r="B142" s="43"/>
      <c r="C142" s="216" t="s">
        <v>409</v>
      </c>
      <c r="D142" s="216" t="s">
        <v>184</v>
      </c>
      <c r="E142" s="217" t="s">
        <v>2560</v>
      </c>
      <c r="F142" s="218" t="s">
        <v>2561</v>
      </c>
      <c r="G142" s="219" t="s">
        <v>598</v>
      </c>
      <c r="H142" s="220">
        <v>1</v>
      </c>
      <c r="I142" s="221"/>
      <c r="J142" s="222">
        <f>ROUND(I142*H142,2)</f>
        <v>0</v>
      </c>
      <c r="K142" s="218" t="s">
        <v>188</v>
      </c>
      <c r="L142" s="48"/>
      <c r="M142" s="223" t="s">
        <v>19</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299</v>
      </c>
      <c r="AT142" s="227" t="s">
        <v>184</v>
      </c>
      <c r="AU142" s="227" t="s">
        <v>203</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299</v>
      </c>
      <c r="BM142" s="227" t="s">
        <v>2596</v>
      </c>
    </row>
    <row r="143" s="2" customFormat="1">
      <c r="A143" s="42"/>
      <c r="B143" s="43"/>
      <c r="C143" s="44"/>
      <c r="D143" s="229" t="s">
        <v>191</v>
      </c>
      <c r="E143" s="44"/>
      <c r="F143" s="230" t="s">
        <v>2563</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191</v>
      </c>
      <c r="AU143" s="21" t="s">
        <v>203</v>
      </c>
    </row>
    <row r="144" s="2" customFormat="1" ht="33" customHeight="1">
      <c r="A144" s="42"/>
      <c r="B144" s="43"/>
      <c r="C144" s="267" t="s">
        <v>414</v>
      </c>
      <c r="D144" s="267" t="s">
        <v>349</v>
      </c>
      <c r="E144" s="268" t="s">
        <v>2597</v>
      </c>
      <c r="F144" s="269" t="s">
        <v>2598</v>
      </c>
      <c r="G144" s="270" t="s">
        <v>2491</v>
      </c>
      <c r="H144" s="271">
        <v>1</v>
      </c>
      <c r="I144" s="272"/>
      <c r="J144" s="273">
        <f>ROUND(I144*H144,2)</f>
        <v>0</v>
      </c>
      <c r="K144" s="269" t="s">
        <v>19</v>
      </c>
      <c r="L144" s="274"/>
      <c r="M144" s="275" t="s">
        <v>19</v>
      </c>
      <c r="N144" s="276"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398</v>
      </c>
      <c r="AT144" s="227" t="s">
        <v>349</v>
      </c>
      <c r="AU144" s="227" t="s">
        <v>203</v>
      </c>
      <c r="AY144" s="21" t="s">
        <v>182</v>
      </c>
      <c r="BE144" s="228">
        <f>IF(N144="základní",J144,0)</f>
        <v>0</v>
      </c>
      <c r="BF144" s="228">
        <f>IF(N144="snížená",J144,0)</f>
        <v>0</v>
      </c>
      <c r="BG144" s="228">
        <f>IF(N144="zákl. přenesená",J144,0)</f>
        <v>0</v>
      </c>
      <c r="BH144" s="228">
        <f>IF(N144="sníž. přenesená",J144,0)</f>
        <v>0</v>
      </c>
      <c r="BI144" s="228">
        <f>IF(N144="nulová",J144,0)</f>
        <v>0</v>
      </c>
      <c r="BJ144" s="21" t="s">
        <v>83</v>
      </c>
      <c r="BK144" s="228">
        <f>ROUND(I144*H144,2)</f>
        <v>0</v>
      </c>
      <c r="BL144" s="21" t="s">
        <v>299</v>
      </c>
      <c r="BM144" s="227" t="s">
        <v>2599</v>
      </c>
    </row>
    <row r="145" s="2" customFormat="1" ht="16.5" customHeight="1">
      <c r="A145" s="42"/>
      <c r="B145" s="43"/>
      <c r="C145" s="216" t="s">
        <v>419</v>
      </c>
      <c r="D145" s="216" t="s">
        <v>184</v>
      </c>
      <c r="E145" s="217" t="s">
        <v>2600</v>
      </c>
      <c r="F145" s="218" t="s">
        <v>2601</v>
      </c>
      <c r="G145" s="219" t="s">
        <v>2491</v>
      </c>
      <c r="H145" s="220">
        <v>2</v>
      </c>
      <c r="I145" s="221"/>
      <c r="J145" s="222">
        <f>ROUND(I145*H145,2)</f>
        <v>0</v>
      </c>
      <c r="K145" s="218" t="s">
        <v>19</v>
      </c>
      <c r="L145" s="48"/>
      <c r="M145" s="223" t="s">
        <v>19</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299</v>
      </c>
      <c r="AT145" s="227" t="s">
        <v>184</v>
      </c>
      <c r="AU145" s="227" t="s">
        <v>203</v>
      </c>
      <c r="AY145" s="21" t="s">
        <v>182</v>
      </c>
      <c r="BE145" s="228">
        <f>IF(N145="základní",J145,0)</f>
        <v>0</v>
      </c>
      <c r="BF145" s="228">
        <f>IF(N145="snížená",J145,0)</f>
        <v>0</v>
      </c>
      <c r="BG145" s="228">
        <f>IF(N145="zákl. přenesená",J145,0)</f>
        <v>0</v>
      </c>
      <c r="BH145" s="228">
        <f>IF(N145="sníž. přenesená",J145,0)</f>
        <v>0</v>
      </c>
      <c r="BI145" s="228">
        <f>IF(N145="nulová",J145,0)</f>
        <v>0</v>
      </c>
      <c r="BJ145" s="21" t="s">
        <v>83</v>
      </c>
      <c r="BK145" s="228">
        <f>ROUND(I145*H145,2)</f>
        <v>0</v>
      </c>
      <c r="BL145" s="21" t="s">
        <v>299</v>
      </c>
      <c r="BM145" s="227" t="s">
        <v>2602</v>
      </c>
    </row>
    <row r="146" s="2" customFormat="1" ht="33" customHeight="1">
      <c r="A146" s="42"/>
      <c r="B146" s="43"/>
      <c r="C146" s="267" t="s">
        <v>424</v>
      </c>
      <c r="D146" s="267" t="s">
        <v>349</v>
      </c>
      <c r="E146" s="268" t="s">
        <v>2603</v>
      </c>
      <c r="F146" s="269" t="s">
        <v>2604</v>
      </c>
      <c r="G146" s="270" t="s">
        <v>2491</v>
      </c>
      <c r="H146" s="271">
        <v>2</v>
      </c>
      <c r="I146" s="272"/>
      <c r="J146" s="273">
        <f>ROUND(I146*H146,2)</f>
        <v>0</v>
      </c>
      <c r="K146" s="269" t="s">
        <v>19</v>
      </c>
      <c r="L146" s="274"/>
      <c r="M146" s="275" t="s">
        <v>19</v>
      </c>
      <c r="N146" s="276"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398</v>
      </c>
      <c r="AT146" s="227" t="s">
        <v>349</v>
      </c>
      <c r="AU146" s="227" t="s">
        <v>203</v>
      </c>
      <c r="AY146" s="21" t="s">
        <v>182</v>
      </c>
      <c r="BE146" s="228">
        <f>IF(N146="základní",J146,0)</f>
        <v>0</v>
      </c>
      <c r="BF146" s="228">
        <f>IF(N146="snížená",J146,0)</f>
        <v>0</v>
      </c>
      <c r="BG146" s="228">
        <f>IF(N146="zákl. přenesená",J146,0)</f>
        <v>0</v>
      </c>
      <c r="BH146" s="228">
        <f>IF(N146="sníž. přenesená",J146,0)</f>
        <v>0</v>
      </c>
      <c r="BI146" s="228">
        <f>IF(N146="nulová",J146,0)</f>
        <v>0</v>
      </c>
      <c r="BJ146" s="21" t="s">
        <v>83</v>
      </c>
      <c r="BK146" s="228">
        <f>ROUND(I146*H146,2)</f>
        <v>0</v>
      </c>
      <c r="BL146" s="21" t="s">
        <v>299</v>
      </c>
      <c r="BM146" s="227" t="s">
        <v>2605</v>
      </c>
    </row>
    <row r="147" s="2" customFormat="1" ht="21.75" customHeight="1">
      <c r="A147" s="42"/>
      <c r="B147" s="43"/>
      <c r="C147" s="216" t="s">
        <v>429</v>
      </c>
      <c r="D147" s="216" t="s">
        <v>184</v>
      </c>
      <c r="E147" s="217" t="s">
        <v>2539</v>
      </c>
      <c r="F147" s="218" t="s">
        <v>2540</v>
      </c>
      <c r="G147" s="219" t="s">
        <v>598</v>
      </c>
      <c r="H147" s="220">
        <v>1</v>
      </c>
      <c r="I147" s="221"/>
      <c r="J147" s="222">
        <f>ROUND(I147*H147,2)</f>
        <v>0</v>
      </c>
      <c r="K147" s="218" t="s">
        <v>188</v>
      </c>
      <c r="L147" s="48"/>
      <c r="M147" s="223" t="s">
        <v>19</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299</v>
      </c>
      <c r="AT147" s="227" t="s">
        <v>184</v>
      </c>
      <c r="AU147" s="227" t="s">
        <v>203</v>
      </c>
      <c r="AY147" s="21" t="s">
        <v>182</v>
      </c>
      <c r="BE147" s="228">
        <f>IF(N147="základní",J147,0)</f>
        <v>0</v>
      </c>
      <c r="BF147" s="228">
        <f>IF(N147="snížená",J147,0)</f>
        <v>0</v>
      </c>
      <c r="BG147" s="228">
        <f>IF(N147="zákl. přenesená",J147,0)</f>
        <v>0</v>
      </c>
      <c r="BH147" s="228">
        <f>IF(N147="sníž. přenesená",J147,0)</f>
        <v>0</v>
      </c>
      <c r="BI147" s="228">
        <f>IF(N147="nulová",J147,0)</f>
        <v>0</v>
      </c>
      <c r="BJ147" s="21" t="s">
        <v>83</v>
      </c>
      <c r="BK147" s="228">
        <f>ROUND(I147*H147,2)</f>
        <v>0</v>
      </c>
      <c r="BL147" s="21" t="s">
        <v>299</v>
      </c>
      <c r="BM147" s="227" t="s">
        <v>2606</v>
      </c>
    </row>
    <row r="148" s="2" customFormat="1">
      <c r="A148" s="42"/>
      <c r="B148" s="43"/>
      <c r="C148" s="44"/>
      <c r="D148" s="229" t="s">
        <v>191</v>
      </c>
      <c r="E148" s="44"/>
      <c r="F148" s="230" t="s">
        <v>2542</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1" t="s">
        <v>191</v>
      </c>
      <c r="AU148" s="21" t="s">
        <v>203</v>
      </c>
    </row>
    <row r="149" s="2" customFormat="1" ht="21.75" customHeight="1">
      <c r="A149" s="42"/>
      <c r="B149" s="43"/>
      <c r="C149" s="267" t="s">
        <v>434</v>
      </c>
      <c r="D149" s="267" t="s">
        <v>349</v>
      </c>
      <c r="E149" s="268" t="s">
        <v>2607</v>
      </c>
      <c r="F149" s="269" t="s">
        <v>2608</v>
      </c>
      <c r="G149" s="270" t="s">
        <v>2491</v>
      </c>
      <c r="H149" s="271">
        <v>1</v>
      </c>
      <c r="I149" s="272"/>
      <c r="J149" s="273">
        <f>ROUND(I149*H149,2)</f>
        <v>0</v>
      </c>
      <c r="K149" s="269" t="s">
        <v>19</v>
      </c>
      <c r="L149" s="274"/>
      <c r="M149" s="275" t="s">
        <v>19</v>
      </c>
      <c r="N149" s="276"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398</v>
      </c>
      <c r="AT149" s="227" t="s">
        <v>349</v>
      </c>
      <c r="AU149" s="227" t="s">
        <v>203</v>
      </c>
      <c r="AY149" s="21" t="s">
        <v>182</v>
      </c>
      <c r="BE149" s="228">
        <f>IF(N149="základní",J149,0)</f>
        <v>0</v>
      </c>
      <c r="BF149" s="228">
        <f>IF(N149="snížená",J149,0)</f>
        <v>0</v>
      </c>
      <c r="BG149" s="228">
        <f>IF(N149="zákl. přenesená",J149,0)</f>
        <v>0</v>
      </c>
      <c r="BH149" s="228">
        <f>IF(N149="sníž. přenesená",J149,0)</f>
        <v>0</v>
      </c>
      <c r="BI149" s="228">
        <f>IF(N149="nulová",J149,0)</f>
        <v>0</v>
      </c>
      <c r="BJ149" s="21" t="s">
        <v>83</v>
      </c>
      <c r="BK149" s="228">
        <f>ROUND(I149*H149,2)</f>
        <v>0</v>
      </c>
      <c r="BL149" s="21" t="s">
        <v>299</v>
      </c>
      <c r="BM149" s="227" t="s">
        <v>2609</v>
      </c>
    </row>
    <row r="150" s="2" customFormat="1" ht="16.5" customHeight="1">
      <c r="A150" s="42"/>
      <c r="B150" s="43"/>
      <c r="C150" s="216" t="s">
        <v>440</v>
      </c>
      <c r="D150" s="216" t="s">
        <v>184</v>
      </c>
      <c r="E150" s="217" t="s">
        <v>2580</v>
      </c>
      <c r="F150" s="218" t="s">
        <v>2581</v>
      </c>
      <c r="G150" s="219" t="s">
        <v>598</v>
      </c>
      <c r="H150" s="220">
        <v>1</v>
      </c>
      <c r="I150" s="221"/>
      <c r="J150" s="222">
        <f>ROUND(I150*H150,2)</f>
        <v>0</v>
      </c>
      <c r="K150" s="218" t="s">
        <v>188</v>
      </c>
      <c r="L150" s="48"/>
      <c r="M150" s="223" t="s">
        <v>19</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299</v>
      </c>
      <c r="AT150" s="227" t="s">
        <v>184</v>
      </c>
      <c r="AU150" s="227" t="s">
        <v>203</v>
      </c>
      <c r="AY150" s="21" t="s">
        <v>182</v>
      </c>
      <c r="BE150" s="228">
        <f>IF(N150="základní",J150,0)</f>
        <v>0</v>
      </c>
      <c r="BF150" s="228">
        <f>IF(N150="snížená",J150,0)</f>
        <v>0</v>
      </c>
      <c r="BG150" s="228">
        <f>IF(N150="zákl. přenesená",J150,0)</f>
        <v>0</v>
      </c>
      <c r="BH150" s="228">
        <f>IF(N150="sníž. přenesená",J150,0)</f>
        <v>0</v>
      </c>
      <c r="BI150" s="228">
        <f>IF(N150="nulová",J150,0)</f>
        <v>0</v>
      </c>
      <c r="BJ150" s="21" t="s">
        <v>83</v>
      </c>
      <c r="BK150" s="228">
        <f>ROUND(I150*H150,2)</f>
        <v>0</v>
      </c>
      <c r="BL150" s="21" t="s">
        <v>299</v>
      </c>
      <c r="BM150" s="227" t="s">
        <v>2610</v>
      </c>
    </row>
    <row r="151" s="2" customFormat="1">
      <c r="A151" s="42"/>
      <c r="B151" s="43"/>
      <c r="C151" s="44"/>
      <c r="D151" s="229" t="s">
        <v>191</v>
      </c>
      <c r="E151" s="44"/>
      <c r="F151" s="230" t="s">
        <v>2583</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1" t="s">
        <v>191</v>
      </c>
      <c r="AU151" s="21" t="s">
        <v>203</v>
      </c>
    </row>
    <row r="152" s="2" customFormat="1" ht="33" customHeight="1">
      <c r="A152" s="42"/>
      <c r="B152" s="43"/>
      <c r="C152" s="267" t="s">
        <v>446</v>
      </c>
      <c r="D152" s="267" t="s">
        <v>349</v>
      </c>
      <c r="E152" s="268" t="s">
        <v>2611</v>
      </c>
      <c r="F152" s="269" t="s">
        <v>2612</v>
      </c>
      <c r="G152" s="270" t="s">
        <v>2491</v>
      </c>
      <c r="H152" s="271">
        <v>1</v>
      </c>
      <c r="I152" s="272"/>
      <c r="J152" s="273">
        <f>ROUND(I152*H152,2)</f>
        <v>0</v>
      </c>
      <c r="K152" s="269" t="s">
        <v>19</v>
      </c>
      <c r="L152" s="274"/>
      <c r="M152" s="275" t="s">
        <v>19</v>
      </c>
      <c r="N152" s="276"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398</v>
      </c>
      <c r="AT152" s="227" t="s">
        <v>349</v>
      </c>
      <c r="AU152" s="227" t="s">
        <v>203</v>
      </c>
      <c r="AY152" s="21" t="s">
        <v>182</v>
      </c>
      <c r="BE152" s="228">
        <f>IF(N152="základní",J152,0)</f>
        <v>0</v>
      </c>
      <c r="BF152" s="228">
        <f>IF(N152="snížená",J152,0)</f>
        <v>0</v>
      </c>
      <c r="BG152" s="228">
        <f>IF(N152="zákl. přenesená",J152,0)</f>
        <v>0</v>
      </c>
      <c r="BH152" s="228">
        <f>IF(N152="sníž. přenesená",J152,0)</f>
        <v>0</v>
      </c>
      <c r="BI152" s="228">
        <f>IF(N152="nulová",J152,0)</f>
        <v>0</v>
      </c>
      <c r="BJ152" s="21" t="s">
        <v>83</v>
      </c>
      <c r="BK152" s="228">
        <f>ROUND(I152*H152,2)</f>
        <v>0</v>
      </c>
      <c r="BL152" s="21" t="s">
        <v>299</v>
      </c>
      <c r="BM152" s="227" t="s">
        <v>2613</v>
      </c>
    </row>
    <row r="153" s="2" customFormat="1" ht="16.5" customHeight="1">
      <c r="A153" s="42"/>
      <c r="B153" s="43"/>
      <c r="C153" s="216" t="s">
        <v>451</v>
      </c>
      <c r="D153" s="216" t="s">
        <v>184</v>
      </c>
      <c r="E153" s="217" t="s">
        <v>2580</v>
      </c>
      <c r="F153" s="218" t="s">
        <v>2581</v>
      </c>
      <c r="G153" s="219" t="s">
        <v>598</v>
      </c>
      <c r="H153" s="220">
        <v>5</v>
      </c>
      <c r="I153" s="221"/>
      <c r="J153" s="222">
        <f>ROUND(I153*H153,2)</f>
        <v>0</v>
      </c>
      <c r="K153" s="218" t="s">
        <v>188</v>
      </c>
      <c r="L153" s="48"/>
      <c r="M153" s="223" t="s">
        <v>19</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299</v>
      </c>
      <c r="AT153" s="227" t="s">
        <v>184</v>
      </c>
      <c r="AU153" s="227" t="s">
        <v>203</v>
      </c>
      <c r="AY153" s="21" t="s">
        <v>182</v>
      </c>
      <c r="BE153" s="228">
        <f>IF(N153="základní",J153,0)</f>
        <v>0</v>
      </c>
      <c r="BF153" s="228">
        <f>IF(N153="snížená",J153,0)</f>
        <v>0</v>
      </c>
      <c r="BG153" s="228">
        <f>IF(N153="zákl. přenesená",J153,0)</f>
        <v>0</v>
      </c>
      <c r="BH153" s="228">
        <f>IF(N153="sníž. přenesená",J153,0)</f>
        <v>0</v>
      </c>
      <c r="BI153" s="228">
        <f>IF(N153="nulová",J153,0)</f>
        <v>0</v>
      </c>
      <c r="BJ153" s="21" t="s">
        <v>83</v>
      </c>
      <c r="BK153" s="228">
        <f>ROUND(I153*H153,2)</f>
        <v>0</v>
      </c>
      <c r="BL153" s="21" t="s">
        <v>299</v>
      </c>
      <c r="BM153" s="227" t="s">
        <v>2614</v>
      </c>
    </row>
    <row r="154" s="2" customFormat="1">
      <c r="A154" s="42"/>
      <c r="B154" s="43"/>
      <c r="C154" s="44"/>
      <c r="D154" s="229" t="s">
        <v>191</v>
      </c>
      <c r="E154" s="44"/>
      <c r="F154" s="230" t="s">
        <v>2583</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1" t="s">
        <v>191</v>
      </c>
      <c r="AU154" s="21" t="s">
        <v>203</v>
      </c>
    </row>
    <row r="155" s="2" customFormat="1" ht="33" customHeight="1">
      <c r="A155" s="42"/>
      <c r="B155" s="43"/>
      <c r="C155" s="267" t="s">
        <v>457</v>
      </c>
      <c r="D155" s="267" t="s">
        <v>349</v>
      </c>
      <c r="E155" s="268" t="s">
        <v>2615</v>
      </c>
      <c r="F155" s="269" t="s">
        <v>2616</v>
      </c>
      <c r="G155" s="270" t="s">
        <v>2491</v>
      </c>
      <c r="H155" s="271">
        <v>5</v>
      </c>
      <c r="I155" s="272"/>
      <c r="J155" s="273">
        <f>ROUND(I155*H155,2)</f>
        <v>0</v>
      </c>
      <c r="K155" s="269" t="s">
        <v>19</v>
      </c>
      <c r="L155" s="274"/>
      <c r="M155" s="275" t="s">
        <v>19</v>
      </c>
      <c r="N155" s="276" t="s">
        <v>47</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398</v>
      </c>
      <c r="AT155" s="227" t="s">
        <v>349</v>
      </c>
      <c r="AU155" s="227" t="s">
        <v>203</v>
      </c>
      <c r="AY155" s="21" t="s">
        <v>182</v>
      </c>
      <c r="BE155" s="228">
        <f>IF(N155="základní",J155,0)</f>
        <v>0</v>
      </c>
      <c r="BF155" s="228">
        <f>IF(N155="snížená",J155,0)</f>
        <v>0</v>
      </c>
      <c r="BG155" s="228">
        <f>IF(N155="zákl. přenesená",J155,0)</f>
        <v>0</v>
      </c>
      <c r="BH155" s="228">
        <f>IF(N155="sníž. přenesená",J155,0)</f>
        <v>0</v>
      </c>
      <c r="BI155" s="228">
        <f>IF(N155="nulová",J155,0)</f>
        <v>0</v>
      </c>
      <c r="BJ155" s="21" t="s">
        <v>83</v>
      </c>
      <c r="BK155" s="228">
        <f>ROUND(I155*H155,2)</f>
        <v>0</v>
      </c>
      <c r="BL155" s="21" t="s">
        <v>299</v>
      </c>
      <c r="BM155" s="227" t="s">
        <v>2617</v>
      </c>
    </row>
    <row r="156" s="2" customFormat="1" ht="16.5" customHeight="1">
      <c r="A156" s="42"/>
      <c r="B156" s="43"/>
      <c r="C156" s="216" t="s">
        <v>464</v>
      </c>
      <c r="D156" s="216" t="s">
        <v>184</v>
      </c>
      <c r="E156" s="217" t="s">
        <v>2618</v>
      </c>
      <c r="F156" s="218" t="s">
        <v>2619</v>
      </c>
      <c r="G156" s="219" t="s">
        <v>598</v>
      </c>
      <c r="H156" s="220">
        <v>1</v>
      </c>
      <c r="I156" s="221"/>
      <c r="J156" s="222">
        <f>ROUND(I156*H156,2)</f>
        <v>0</v>
      </c>
      <c r="K156" s="218" t="s">
        <v>188</v>
      </c>
      <c r="L156" s="48"/>
      <c r="M156" s="223" t="s">
        <v>19</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299</v>
      </c>
      <c r="AT156" s="227" t="s">
        <v>184</v>
      </c>
      <c r="AU156" s="227" t="s">
        <v>203</v>
      </c>
      <c r="AY156" s="21" t="s">
        <v>182</v>
      </c>
      <c r="BE156" s="228">
        <f>IF(N156="základní",J156,0)</f>
        <v>0</v>
      </c>
      <c r="BF156" s="228">
        <f>IF(N156="snížená",J156,0)</f>
        <v>0</v>
      </c>
      <c r="BG156" s="228">
        <f>IF(N156="zákl. přenesená",J156,0)</f>
        <v>0</v>
      </c>
      <c r="BH156" s="228">
        <f>IF(N156="sníž. přenesená",J156,0)</f>
        <v>0</v>
      </c>
      <c r="BI156" s="228">
        <f>IF(N156="nulová",J156,0)</f>
        <v>0</v>
      </c>
      <c r="BJ156" s="21" t="s">
        <v>83</v>
      </c>
      <c r="BK156" s="228">
        <f>ROUND(I156*H156,2)</f>
        <v>0</v>
      </c>
      <c r="BL156" s="21" t="s">
        <v>299</v>
      </c>
      <c r="BM156" s="227" t="s">
        <v>2620</v>
      </c>
    </row>
    <row r="157" s="2" customFormat="1">
      <c r="A157" s="42"/>
      <c r="B157" s="43"/>
      <c r="C157" s="44"/>
      <c r="D157" s="229" t="s">
        <v>191</v>
      </c>
      <c r="E157" s="44"/>
      <c r="F157" s="230" t="s">
        <v>2621</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1" t="s">
        <v>191</v>
      </c>
      <c r="AU157" s="21" t="s">
        <v>203</v>
      </c>
    </row>
    <row r="158" s="2" customFormat="1" ht="33" customHeight="1">
      <c r="A158" s="42"/>
      <c r="B158" s="43"/>
      <c r="C158" s="267" t="s">
        <v>475</v>
      </c>
      <c r="D158" s="267" t="s">
        <v>349</v>
      </c>
      <c r="E158" s="268" t="s">
        <v>2622</v>
      </c>
      <c r="F158" s="269" t="s">
        <v>2623</v>
      </c>
      <c r="G158" s="270" t="s">
        <v>2491</v>
      </c>
      <c r="H158" s="271">
        <v>1</v>
      </c>
      <c r="I158" s="272"/>
      <c r="J158" s="273">
        <f>ROUND(I158*H158,2)</f>
        <v>0</v>
      </c>
      <c r="K158" s="269" t="s">
        <v>19</v>
      </c>
      <c r="L158" s="274"/>
      <c r="M158" s="275" t="s">
        <v>19</v>
      </c>
      <c r="N158" s="276"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398</v>
      </c>
      <c r="AT158" s="227" t="s">
        <v>349</v>
      </c>
      <c r="AU158" s="227" t="s">
        <v>203</v>
      </c>
      <c r="AY158" s="21" t="s">
        <v>182</v>
      </c>
      <c r="BE158" s="228">
        <f>IF(N158="základní",J158,0)</f>
        <v>0</v>
      </c>
      <c r="BF158" s="228">
        <f>IF(N158="snížená",J158,0)</f>
        <v>0</v>
      </c>
      <c r="BG158" s="228">
        <f>IF(N158="zákl. přenesená",J158,0)</f>
        <v>0</v>
      </c>
      <c r="BH158" s="228">
        <f>IF(N158="sníž. přenesená",J158,0)</f>
        <v>0</v>
      </c>
      <c r="BI158" s="228">
        <f>IF(N158="nulová",J158,0)</f>
        <v>0</v>
      </c>
      <c r="BJ158" s="21" t="s">
        <v>83</v>
      </c>
      <c r="BK158" s="228">
        <f>ROUND(I158*H158,2)</f>
        <v>0</v>
      </c>
      <c r="BL158" s="21" t="s">
        <v>299</v>
      </c>
      <c r="BM158" s="227" t="s">
        <v>2624</v>
      </c>
    </row>
    <row r="159" s="2" customFormat="1" ht="16.5" customHeight="1">
      <c r="A159" s="42"/>
      <c r="B159" s="43"/>
      <c r="C159" s="216" t="s">
        <v>480</v>
      </c>
      <c r="D159" s="216" t="s">
        <v>184</v>
      </c>
      <c r="E159" s="217" t="s">
        <v>2625</v>
      </c>
      <c r="F159" s="218" t="s">
        <v>2626</v>
      </c>
      <c r="G159" s="219" t="s">
        <v>598</v>
      </c>
      <c r="H159" s="220">
        <v>1</v>
      </c>
      <c r="I159" s="221"/>
      <c r="J159" s="222">
        <f>ROUND(I159*H159,2)</f>
        <v>0</v>
      </c>
      <c r="K159" s="218" t="s">
        <v>188</v>
      </c>
      <c r="L159" s="48"/>
      <c r="M159" s="223" t="s">
        <v>19</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299</v>
      </c>
      <c r="AT159" s="227" t="s">
        <v>184</v>
      </c>
      <c r="AU159" s="227" t="s">
        <v>203</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299</v>
      </c>
      <c r="BM159" s="227" t="s">
        <v>2627</v>
      </c>
    </row>
    <row r="160" s="2" customFormat="1">
      <c r="A160" s="42"/>
      <c r="B160" s="43"/>
      <c r="C160" s="44"/>
      <c r="D160" s="229" t="s">
        <v>191</v>
      </c>
      <c r="E160" s="44"/>
      <c r="F160" s="230" t="s">
        <v>2628</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191</v>
      </c>
      <c r="AU160" s="21" t="s">
        <v>203</v>
      </c>
    </row>
    <row r="161" s="2" customFormat="1" ht="55.5" customHeight="1">
      <c r="A161" s="42"/>
      <c r="B161" s="43"/>
      <c r="C161" s="267" t="s">
        <v>485</v>
      </c>
      <c r="D161" s="267" t="s">
        <v>349</v>
      </c>
      <c r="E161" s="268" t="s">
        <v>2629</v>
      </c>
      <c r="F161" s="269" t="s">
        <v>2630</v>
      </c>
      <c r="G161" s="270" t="s">
        <v>2491</v>
      </c>
      <c r="H161" s="271">
        <v>1</v>
      </c>
      <c r="I161" s="272"/>
      <c r="J161" s="273">
        <f>ROUND(I161*H161,2)</f>
        <v>0</v>
      </c>
      <c r="K161" s="269" t="s">
        <v>19</v>
      </c>
      <c r="L161" s="274"/>
      <c r="M161" s="275" t="s">
        <v>19</v>
      </c>
      <c r="N161" s="276" t="s">
        <v>47</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398</v>
      </c>
      <c r="AT161" s="227" t="s">
        <v>349</v>
      </c>
      <c r="AU161" s="227" t="s">
        <v>203</v>
      </c>
      <c r="AY161" s="21" t="s">
        <v>182</v>
      </c>
      <c r="BE161" s="228">
        <f>IF(N161="základní",J161,0)</f>
        <v>0</v>
      </c>
      <c r="BF161" s="228">
        <f>IF(N161="snížená",J161,0)</f>
        <v>0</v>
      </c>
      <c r="BG161" s="228">
        <f>IF(N161="zákl. přenesená",J161,0)</f>
        <v>0</v>
      </c>
      <c r="BH161" s="228">
        <f>IF(N161="sníž. přenesená",J161,0)</f>
        <v>0</v>
      </c>
      <c r="BI161" s="228">
        <f>IF(N161="nulová",J161,0)</f>
        <v>0</v>
      </c>
      <c r="BJ161" s="21" t="s">
        <v>83</v>
      </c>
      <c r="BK161" s="228">
        <f>ROUND(I161*H161,2)</f>
        <v>0</v>
      </c>
      <c r="BL161" s="21" t="s">
        <v>299</v>
      </c>
      <c r="BM161" s="227" t="s">
        <v>2631</v>
      </c>
    </row>
    <row r="162" s="2" customFormat="1" ht="16.5" customHeight="1">
      <c r="A162" s="42"/>
      <c r="B162" s="43"/>
      <c r="C162" s="216" t="s">
        <v>490</v>
      </c>
      <c r="D162" s="216" t="s">
        <v>184</v>
      </c>
      <c r="E162" s="217" t="s">
        <v>2625</v>
      </c>
      <c r="F162" s="218" t="s">
        <v>2626</v>
      </c>
      <c r="G162" s="219" t="s">
        <v>598</v>
      </c>
      <c r="H162" s="220">
        <v>1</v>
      </c>
      <c r="I162" s="221"/>
      <c r="J162" s="222">
        <f>ROUND(I162*H162,2)</f>
        <v>0</v>
      </c>
      <c r="K162" s="218" t="s">
        <v>188</v>
      </c>
      <c r="L162" s="48"/>
      <c r="M162" s="223" t="s">
        <v>19</v>
      </c>
      <c r="N162" s="224"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299</v>
      </c>
      <c r="AT162" s="227" t="s">
        <v>184</v>
      </c>
      <c r="AU162" s="227" t="s">
        <v>203</v>
      </c>
      <c r="AY162" s="21" t="s">
        <v>182</v>
      </c>
      <c r="BE162" s="228">
        <f>IF(N162="základní",J162,0)</f>
        <v>0</v>
      </c>
      <c r="BF162" s="228">
        <f>IF(N162="snížená",J162,0)</f>
        <v>0</v>
      </c>
      <c r="BG162" s="228">
        <f>IF(N162="zákl. přenesená",J162,0)</f>
        <v>0</v>
      </c>
      <c r="BH162" s="228">
        <f>IF(N162="sníž. přenesená",J162,0)</f>
        <v>0</v>
      </c>
      <c r="BI162" s="228">
        <f>IF(N162="nulová",J162,0)</f>
        <v>0</v>
      </c>
      <c r="BJ162" s="21" t="s">
        <v>83</v>
      </c>
      <c r="BK162" s="228">
        <f>ROUND(I162*H162,2)</f>
        <v>0</v>
      </c>
      <c r="BL162" s="21" t="s">
        <v>299</v>
      </c>
      <c r="BM162" s="227" t="s">
        <v>2632</v>
      </c>
    </row>
    <row r="163" s="2" customFormat="1">
      <c r="A163" s="42"/>
      <c r="B163" s="43"/>
      <c r="C163" s="44"/>
      <c r="D163" s="229" t="s">
        <v>191</v>
      </c>
      <c r="E163" s="44"/>
      <c r="F163" s="230" t="s">
        <v>2628</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1" t="s">
        <v>191</v>
      </c>
      <c r="AU163" s="21" t="s">
        <v>203</v>
      </c>
    </row>
    <row r="164" s="2" customFormat="1" ht="55.5" customHeight="1">
      <c r="A164" s="42"/>
      <c r="B164" s="43"/>
      <c r="C164" s="267" t="s">
        <v>495</v>
      </c>
      <c r="D164" s="267" t="s">
        <v>349</v>
      </c>
      <c r="E164" s="268" t="s">
        <v>2633</v>
      </c>
      <c r="F164" s="269" t="s">
        <v>2634</v>
      </c>
      <c r="G164" s="270" t="s">
        <v>2491</v>
      </c>
      <c r="H164" s="271">
        <v>1</v>
      </c>
      <c r="I164" s="272"/>
      <c r="J164" s="273">
        <f>ROUND(I164*H164,2)</f>
        <v>0</v>
      </c>
      <c r="K164" s="269" t="s">
        <v>19</v>
      </c>
      <c r="L164" s="274"/>
      <c r="M164" s="275" t="s">
        <v>19</v>
      </c>
      <c r="N164" s="276"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398</v>
      </c>
      <c r="AT164" s="227" t="s">
        <v>349</v>
      </c>
      <c r="AU164" s="227" t="s">
        <v>203</v>
      </c>
      <c r="AY164" s="21" t="s">
        <v>182</v>
      </c>
      <c r="BE164" s="228">
        <f>IF(N164="základní",J164,0)</f>
        <v>0</v>
      </c>
      <c r="BF164" s="228">
        <f>IF(N164="snížená",J164,0)</f>
        <v>0</v>
      </c>
      <c r="BG164" s="228">
        <f>IF(N164="zákl. přenesená",J164,0)</f>
        <v>0</v>
      </c>
      <c r="BH164" s="228">
        <f>IF(N164="sníž. přenesená",J164,0)</f>
        <v>0</v>
      </c>
      <c r="BI164" s="228">
        <f>IF(N164="nulová",J164,0)</f>
        <v>0</v>
      </c>
      <c r="BJ164" s="21" t="s">
        <v>83</v>
      </c>
      <c r="BK164" s="228">
        <f>ROUND(I164*H164,2)</f>
        <v>0</v>
      </c>
      <c r="BL164" s="21" t="s">
        <v>299</v>
      </c>
      <c r="BM164" s="227" t="s">
        <v>2635</v>
      </c>
    </row>
    <row r="165" s="2" customFormat="1" ht="21.75" customHeight="1">
      <c r="A165" s="42"/>
      <c r="B165" s="43"/>
      <c r="C165" s="216" t="s">
        <v>501</v>
      </c>
      <c r="D165" s="216" t="s">
        <v>184</v>
      </c>
      <c r="E165" s="217" t="s">
        <v>2636</v>
      </c>
      <c r="F165" s="218" t="s">
        <v>2637</v>
      </c>
      <c r="G165" s="219" t="s">
        <v>598</v>
      </c>
      <c r="H165" s="220">
        <v>1</v>
      </c>
      <c r="I165" s="221"/>
      <c r="J165" s="222">
        <f>ROUND(I165*H165,2)</f>
        <v>0</v>
      </c>
      <c r="K165" s="218" t="s">
        <v>188</v>
      </c>
      <c r="L165" s="48"/>
      <c r="M165" s="223" t="s">
        <v>19</v>
      </c>
      <c r="N165" s="224" t="s">
        <v>47</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299</v>
      </c>
      <c r="AT165" s="227" t="s">
        <v>184</v>
      </c>
      <c r="AU165" s="227" t="s">
        <v>203</v>
      </c>
      <c r="AY165" s="21" t="s">
        <v>182</v>
      </c>
      <c r="BE165" s="228">
        <f>IF(N165="základní",J165,0)</f>
        <v>0</v>
      </c>
      <c r="BF165" s="228">
        <f>IF(N165="snížená",J165,0)</f>
        <v>0</v>
      </c>
      <c r="BG165" s="228">
        <f>IF(N165="zákl. přenesená",J165,0)</f>
        <v>0</v>
      </c>
      <c r="BH165" s="228">
        <f>IF(N165="sníž. přenesená",J165,0)</f>
        <v>0</v>
      </c>
      <c r="BI165" s="228">
        <f>IF(N165="nulová",J165,0)</f>
        <v>0</v>
      </c>
      <c r="BJ165" s="21" t="s">
        <v>83</v>
      </c>
      <c r="BK165" s="228">
        <f>ROUND(I165*H165,2)</f>
        <v>0</v>
      </c>
      <c r="BL165" s="21" t="s">
        <v>299</v>
      </c>
      <c r="BM165" s="227" t="s">
        <v>2638</v>
      </c>
    </row>
    <row r="166" s="2" customFormat="1">
      <c r="A166" s="42"/>
      <c r="B166" s="43"/>
      <c r="C166" s="44"/>
      <c r="D166" s="229" t="s">
        <v>191</v>
      </c>
      <c r="E166" s="44"/>
      <c r="F166" s="230" t="s">
        <v>2639</v>
      </c>
      <c r="G166" s="44"/>
      <c r="H166" s="44"/>
      <c r="I166" s="231"/>
      <c r="J166" s="44"/>
      <c r="K166" s="44"/>
      <c r="L166" s="48"/>
      <c r="M166" s="232"/>
      <c r="N166" s="233"/>
      <c r="O166" s="88"/>
      <c r="P166" s="88"/>
      <c r="Q166" s="88"/>
      <c r="R166" s="88"/>
      <c r="S166" s="88"/>
      <c r="T166" s="89"/>
      <c r="U166" s="42"/>
      <c r="V166" s="42"/>
      <c r="W166" s="42"/>
      <c r="X166" s="42"/>
      <c r="Y166" s="42"/>
      <c r="Z166" s="42"/>
      <c r="AA166" s="42"/>
      <c r="AB166" s="42"/>
      <c r="AC166" s="42"/>
      <c r="AD166" s="42"/>
      <c r="AE166" s="42"/>
      <c r="AT166" s="21" t="s">
        <v>191</v>
      </c>
      <c r="AU166" s="21" t="s">
        <v>203</v>
      </c>
    </row>
    <row r="167" s="2" customFormat="1" ht="21.75" customHeight="1">
      <c r="A167" s="42"/>
      <c r="B167" s="43"/>
      <c r="C167" s="267" t="s">
        <v>507</v>
      </c>
      <c r="D167" s="267" t="s">
        <v>349</v>
      </c>
      <c r="E167" s="268" t="s">
        <v>2640</v>
      </c>
      <c r="F167" s="269" t="s">
        <v>2641</v>
      </c>
      <c r="G167" s="270" t="s">
        <v>2491</v>
      </c>
      <c r="H167" s="271">
        <v>1</v>
      </c>
      <c r="I167" s="272"/>
      <c r="J167" s="273">
        <f>ROUND(I167*H167,2)</f>
        <v>0</v>
      </c>
      <c r="K167" s="269" t="s">
        <v>19</v>
      </c>
      <c r="L167" s="274"/>
      <c r="M167" s="275" t="s">
        <v>19</v>
      </c>
      <c r="N167" s="276" t="s">
        <v>47</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398</v>
      </c>
      <c r="AT167" s="227" t="s">
        <v>349</v>
      </c>
      <c r="AU167" s="227" t="s">
        <v>203</v>
      </c>
      <c r="AY167" s="21" t="s">
        <v>182</v>
      </c>
      <c r="BE167" s="228">
        <f>IF(N167="základní",J167,0)</f>
        <v>0</v>
      </c>
      <c r="BF167" s="228">
        <f>IF(N167="snížená",J167,0)</f>
        <v>0</v>
      </c>
      <c r="BG167" s="228">
        <f>IF(N167="zákl. přenesená",J167,0)</f>
        <v>0</v>
      </c>
      <c r="BH167" s="228">
        <f>IF(N167="sníž. přenesená",J167,0)</f>
        <v>0</v>
      </c>
      <c r="BI167" s="228">
        <f>IF(N167="nulová",J167,0)</f>
        <v>0</v>
      </c>
      <c r="BJ167" s="21" t="s">
        <v>83</v>
      </c>
      <c r="BK167" s="228">
        <f>ROUND(I167*H167,2)</f>
        <v>0</v>
      </c>
      <c r="BL167" s="21" t="s">
        <v>299</v>
      </c>
      <c r="BM167" s="227" t="s">
        <v>2642</v>
      </c>
    </row>
    <row r="168" s="2" customFormat="1" ht="16.5" customHeight="1">
      <c r="A168" s="42"/>
      <c r="B168" s="43"/>
      <c r="C168" s="216" t="s">
        <v>513</v>
      </c>
      <c r="D168" s="216" t="s">
        <v>184</v>
      </c>
      <c r="E168" s="217" t="s">
        <v>2643</v>
      </c>
      <c r="F168" s="218" t="s">
        <v>2644</v>
      </c>
      <c r="G168" s="219" t="s">
        <v>187</v>
      </c>
      <c r="H168" s="220">
        <v>8</v>
      </c>
      <c r="I168" s="221"/>
      <c r="J168" s="222">
        <f>ROUND(I168*H168,2)</f>
        <v>0</v>
      </c>
      <c r="K168" s="218" t="s">
        <v>19</v>
      </c>
      <c r="L168" s="48"/>
      <c r="M168" s="223" t="s">
        <v>19</v>
      </c>
      <c r="N168" s="224"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299</v>
      </c>
      <c r="AT168" s="227" t="s">
        <v>184</v>
      </c>
      <c r="AU168" s="227" t="s">
        <v>203</v>
      </c>
      <c r="AY168" s="21" t="s">
        <v>182</v>
      </c>
      <c r="BE168" s="228">
        <f>IF(N168="základní",J168,0)</f>
        <v>0</v>
      </c>
      <c r="BF168" s="228">
        <f>IF(N168="snížená",J168,0)</f>
        <v>0</v>
      </c>
      <c r="BG168" s="228">
        <f>IF(N168="zákl. přenesená",J168,0)</f>
        <v>0</v>
      </c>
      <c r="BH168" s="228">
        <f>IF(N168="sníž. přenesená",J168,0)</f>
        <v>0</v>
      </c>
      <c r="BI168" s="228">
        <f>IF(N168="nulová",J168,0)</f>
        <v>0</v>
      </c>
      <c r="BJ168" s="21" t="s">
        <v>83</v>
      </c>
      <c r="BK168" s="228">
        <f>ROUND(I168*H168,2)</f>
        <v>0</v>
      </c>
      <c r="BL168" s="21" t="s">
        <v>299</v>
      </c>
      <c r="BM168" s="227" t="s">
        <v>2645</v>
      </c>
    </row>
    <row r="169" s="2" customFormat="1" ht="66.75" customHeight="1">
      <c r="A169" s="42"/>
      <c r="B169" s="43"/>
      <c r="C169" s="267" t="s">
        <v>518</v>
      </c>
      <c r="D169" s="267" t="s">
        <v>349</v>
      </c>
      <c r="E169" s="268" t="s">
        <v>2646</v>
      </c>
      <c r="F169" s="269" t="s">
        <v>2647</v>
      </c>
      <c r="G169" s="270" t="s">
        <v>187</v>
      </c>
      <c r="H169" s="271">
        <v>8</v>
      </c>
      <c r="I169" s="272"/>
      <c r="J169" s="273">
        <f>ROUND(I169*H169,2)</f>
        <v>0</v>
      </c>
      <c r="K169" s="269" t="s">
        <v>19</v>
      </c>
      <c r="L169" s="274"/>
      <c r="M169" s="275" t="s">
        <v>19</v>
      </c>
      <c r="N169" s="276" t="s">
        <v>47</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398</v>
      </c>
      <c r="AT169" s="227" t="s">
        <v>349</v>
      </c>
      <c r="AU169" s="227" t="s">
        <v>203</v>
      </c>
      <c r="AY169" s="21" t="s">
        <v>182</v>
      </c>
      <c r="BE169" s="228">
        <f>IF(N169="základní",J169,0)</f>
        <v>0</v>
      </c>
      <c r="BF169" s="228">
        <f>IF(N169="snížená",J169,0)</f>
        <v>0</v>
      </c>
      <c r="BG169" s="228">
        <f>IF(N169="zákl. přenesená",J169,0)</f>
        <v>0</v>
      </c>
      <c r="BH169" s="228">
        <f>IF(N169="sníž. přenesená",J169,0)</f>
        <v>0</v>
      </c>
      <c r="BI169" s="228">
        <f>IF(N169="nulová",J169,0)</f>
        <v>0</v>
      </c>
      <c r="BJ169" s="21" t="s">
        <v>83</v>
      </c>
      <c r="BK169" s="228">
        <f>ROUND(I169*H169,2)</f>
        <v>0</v>
      </c>
      <c r="BL169" s="21" t="s">
        <v>299</v>
      </c>
      <c r="BM169" s="227" t="s">
        <v>2648</v>
      </c>
    </row>
    <row r="170" s="2" customFormat="1" ht="16.5" customHeight="1">
      <c r="A170" s="42"/>
      <c r="B170" s="43"/>
      <c r="C170" s="216" t="s">
        <v>524</v>
      </c>
      <c r="D170" s="216" t="s">
        <v>184</v>
      </c>
      <c r="E170" s="217" t="s">
        <v>2649</v>
      </c>
      <c r="F170" s="218" t="s">
        <v>2528</v>
      </c>
      <c r="G170" s="219" t="s">
        <v>187</v>
      </c>
      <c r="H170" s="220">
        <v>1</v>
      </c>
      <c r="I170" s="221"/>
      <c r="J170" s="222">
        <f>ROUND(I170*H170,2)</f>
        <v>0</v>
      </c>
      <c r="K170" s="218" t="s">
        <v>19</v>
      </c>
      <c r="L170" s="48"/>
      <c r="M170" s="223" t="s">
        <v>19</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299</v>
      </c>
      <c r="AT170" s="227" t="s">
        <v>184</v>
      </c>
      <c r="AU170" s="227" t="s">
        <v>203</v>
      </c>
      <c r="AY170" s="21" t="s">
        <v>182</v>
      </c>
      <c r="BE170" s="228">
        <f>IF(N170="základní",J170,0)</f>
        <v>0</v>
      </c>
      <c r="BF170" s="228">
        <f>IF(N170="snížená",J170,0)</f>
        <v>0</v>
      </c>
      <c r="BG170" s="228">
        <f>IF(N170="zákl. přenesená",J170,0)</f>
        <v>0</v>
      </c>
      <c r="BH170" s="228">
        <f>IF(N170="sníž. přenesená",J170,0)</f>
        <v>0</v>
      </c>
      <c r="BI170" s="228">
        <f>IF(N170="nulová",J170,0)</f>
        <v>0</v>
      </c>
      <c r="BJ170" s="21" t="s">
        <v>83</v>
      </c>
      <c r="BK170" s="228">
        <f>ROUND(I170*H170,2)</f>
        <v>0</v>
      </c>
      <c r="BL170" s="21" t="s">
        <v>299</v>
      </c>
      <c r="BM170" s="227" t="s">
        <v>2650</v>
      </c>
    </row>
    <row r="171" s="2" customFormat="1" ht="78" customHeight="1">
      <c r="A171" s="42"/>
      <c r="B171" s="43"/>
      <c r="C171" s="267" t="s">
        <v>530</v>
      </c>
      <c r="D171" s="267" t="s">
        <v>349</v>
      </c>
      <c r="E171" s="268" t="s">
        <v>2651</v>
      </c>
      <c r="F171" s="269" t="s">
        <v>2652</v>
      </c>
      <c r="G171" s="270" t="s">
        <v>187</v>
      </c>
      <c r="H171" s="271">
        <v>1</v>
      </c>
      <c r="I171" s="272"/>
      <c r="J171" s="273">
        <f>ROUND(I171*H171,2)</f>
        <v>0</v>
      </c>
      <c r="K171" s="269" t="s">
        <v>19</v>
      </c>
      <c r="L171" s="274"/>
      <c r="M171" s="275" t="s">
        <v>19</v>
      </c>
      <c r="N171" s="276" t="s">
        <v>47</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398</v>
      </c>
      <c r="AT171" s="227" t="s">
        <v>349</v>
      </c>
      <c r="AU171" s="227" t="s">
        <v>203</v>
      </c>
      <c r="AY171" s="21" t="s">
        <v>182</v>
      </c>
      <c r="BE171" s="228">
        <f>IF(N171="základní",J171,0)</f>
        <v>0</v>
      </c>
      <c r="BF171" s="228">
        <f>IF(N171="snížená",J171,0)</f>
        <v>0</v>
      </c>
      <c r="BG171" s="228">
        <f>IF(N171="zákl. přenesená",J171,0)</f>
        <v>0</v>
      </c>
      <c r="BH171" s="228">
        <f>IF(N171="sníž. přenesená",J171,0)</f>
        <v>0</v>
      </c>
      <c r="BI171" s="228">
        <f>IF(N171="nulová",J171,0)</f>
        <v>0</v>
      </c>
      <c r="BJ171" s="21" t="s">
        <v>83</v>
      </c>
      <c r="BK171" s="228">
        <f>ROUND(I171*H171,2)</f>
        <v>0</v>
      </c>
      <c r="BL171" s="21" t="s">
        <v>299</v>
      </c>
      <c r="BM171" s="227" t="s">
        <v>2653</v>
      </c>
    </row>
    <row r="172" s="12" customFormat="1" ht="20.88" customHeight="1">
      <c r="A172" s="12"/>
      <c r="B172" s="200"/>
      <c r="C172" s="201"/>
      <c r="D172" s="202" t="s">
        <v>75</v>
      </c>
      <c r="E172" s="214" t="s">
        <v>2654</v>
      </c>
      <c r="F172" s="214" t="s">
        <v>2655</v>
      </c>
      <c r="G172" s="201"/>
      <c r="H172" s="201"/>
      <c r="I172" s="204"/>
      <c r="J172" s="215">
        <f>BK172</f>
        <v>0</v>
      </c>
      <c r="K172" s="201"/>
      <c r="L172" s="206"/>
      <c r="M172" s="207"/>
      <c r="N172" s="208"/>
      <c r="O172" s="208"/>
      <c r="P172" s="209">
        <f>SUM(P173:P182)</f>
        <v>0</v>
      </c>
      <c r="Q172" s="208"/>
      <c r="R172" s="209">
        <f>SUM(R173:R182)</f>
        <v>0</v>
      </c>
      <c r="S172" s="208"/>
      <c r="T172" s="210">
        <f>SUM(T173:T182)</f>
        <v>0</v>
      </c>
      <c r="U172" s="12"/>
      <c r="V172" s="12"/>
      <c r="W172" s="12"/>
      <c r="X172" s="12"/>
      <c r="Y172" s="12"/>
      <c r="Z172" s="12"/>
      <c r="AA172" s="12"/>
      <c r="AB172" s="12"/>
      <c r="AC172" s="12"/>
      <c r="AD172" s="12"/>
      <c r="AE172" s="12"/>
      <c r="AR172" s="211" t="s">
        <v>86</v>
      </c>
      <c r="AT172" s="212" t="s">
        <v>75</v>
      </c>
      <c r="AU172" s="212" t="s">
        <v>86</v>
      </c>
      <c r="AY172" s="211" t="s">
        <v>182</v>
      </c>
      <c r="BK172" s="213">
        <f>SUM(BK173:BK182)</f>
        <v>0</v>
      </c>
    </row>
    <row r="173" s="2" customFormat="1" ht="16.5" customHeight="1">
      <c r="A173" s="42"/>
      <c r="B173" s="43"/>
      <c r="C173" s="216" t="s">
        <v>536</v>
      </c>
      <c r="D173" s="216" t="s">
        <v>184</v>
      </c>
      <c r="E173" s="217" t="s">
        <v>2656</v>
      </c>
      <c r="F173" s="218" t="s">
        <v>2657</v>
      </c>
      <c r="G173" s="219" t="s">
        <v>2491</v>
      </c>
      <c r="H173" s="220">
        <v>2</v>
      </c>
      <c r="I173" s="221"/>
      <c r="J173" s="222">
        <f>ROUND(I173*H173,2)</f>
        <v>0</v>
      </c>
      <c r="K173" s="218" t="s">
        <v>19</v>
      </c>
      <c r="L173" s="48"/>
      <c r="M173" s="223" t="s">
        <v>19</v>
      </c>
      <c r="N173" s="224" t="s">
        <v>47</v>
      </c>
      <c r="O173" s="88"/>
      <c r="P173" s="225">
        <f>O173*H173</f>
        <v>0</v>
      </c>
      <c r="Q173" s="225">
        <v>0</v>
      </c>
      <c r="R173" s="225">
        <f>Q173*H173</f>
        <v>0</v>
      </c>
      <c r="S173" s="225">
        <v>0</v>
      </c>
      <c r="T173" s="226">
        <f>S173*H173</f>
        <v>0</v>
      </c>
      <c r="U173" s="42"/>
      <c r="V173" s="42"/>
      <c r="W173" s="42"/>
      <c r="X173" s="42"/>
      <c r="Y173" s="42"/>
      <c r="Z173" s="42"/>
      <c r="AA173" s="42"/>
      <c r="AB173" s="42"/>
      <c r="AC173" s="42"/>
      <c r="AD173" s="42"/>
      <c r="AE173" s="42"/>
      <c r="AR173" s="227" t="s">
        <v>299</v>
      </c>
      <c r="AT173" s="227" t="s">
        <v>184</v>
      </c>
      <c r="AU173" s="227" t="s">
        <v>203</v>
      </c>
      <c r="AY173" s="21" t="s">
        <v>182</v>
      </c>
      <c r="BE173" s="228">
        <f>IF(N173="základní",J173,0)</f>
        <v>0</v>
      </c>
      <c r="BF173" s="228">
        <f>IF(N173="snížená",J173,0)</f>
        <v>0</v>
      </c>
      <c r="BG173" s="228">
        <f>IF(N173="zákl. přenesená",J173,0)</f>
        <v>0</v>
      </c>
      <c r="BH173" s="228">
        <f>IF(N173="sníž. přenesená",J173,0)</f>
        <v>0</v>
      </c>
      <c r="BI173" s="228">
        <f>IF(N173="nulová",J173,0)</f>
        <v>0</v>
      </c>
      <c r="BJ173" s="21" t="s">
        <v>83</v>
      </c>
      <c r="BK173" s="228">
        <f>ROUND(I173*H173,2)</f>
        <v>0</v>
      </c>
      <c r="BL173" s="21" t="s">
        <v>299</v>
      </c>
      <c r="BM173" s="227" t="s">
        <v>2658</v>
      </c>
    </row>
    <row r="174" s="2" customFormat="1" ht="44.25" customHeight="1">
      <c r="A174" s="42"/>
      <c r="B174" s="43"/>
      <c r="C174" s="267" t="s">
        <v>543</v>
      </c>
      <c r="D174" s="267" t="s">
        <v>349</v>
      </c>
      <c r="E174" s="268" t="s">
        <v>2659</v>
      </c>
      <c r="F174" s="269" t="s">
        <v>2660</v>
      </c>
      <c r="G174" s="270" t="s">
        <v>2491</v>
      </c>
      <c r="H174" s="271">
        <v>2</v>
      </c>
      <c r="I174" s="272"/>
      <c r="J174" s="273">
        <f>ROUND(I174*H174,2)</f>
        <v>0</v>
      </c>
      <c r="K174" s="269" t="s">
        <v>19</v>
      </c>
      <c r="L174" s="274"/>
      <c r="M174" s="275" t="s">
        <v>19</v>
      </c>
      <c r="N174" s="276" t="s">
        <v>47</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398</v>
      </c>
      <c r="AT174" s="227" t="s">
        <v>349</v>
      </c>
      <c r="AU174" s="227" t="s">
        <v>203</v>
      </c>
      <c r="AY174" s="21" t="s">
        <v>182</v>
      </c>
      <c r="BE174" s="228">
        <f>IF(N174="základní",J174,0)</f>
        <v>0</v>
      </c>
      <c r="BF174" s="228">
        <f>IF(N174="snížená",J174,0)</f>
        <v>0</v>
      </c>
      <c r="BG174" s="228">
        <f>IF(N174="zákl. přenesená",J174,0)</f>
        <v>0</v>
      </c>
      <c r="BH174" s="228">
        <f>IF(N174="sníž. přenesená",J174,0)</f>
        <v>0</v>
      </c>
      <c r="BI174" s="228">
        <f>IF(N174="nulová",J174,0)</f>
        <v>0</v>
      </c>
      <c r="BJ174" s="21" t="s">
        <v>83</v>
      </c>
      <c r="BK174" s="228">
        <f>ROUND(I174*H174,2)</f>
        <v>0</v>
      </c>
      <c r="BL174" s="21" t="s">
        <v>299</v>
      </c>
      <c r="BM174" s="227" t="s">
        <v>2661</v>
      </c>
    </row>
    <row r="175" s="2" customFormat="1" ht="24.15" customHeight="1">
      <c r="A175" s="42"/>
      <c r="B175" s="43"/>
      <c r="C175" s="216" t="s">
        <v>549</v>
      </c>
      <c r="D175" s="216" t="s">
        <v>184</v>
      </c>
      <c r="E175" s="217" t="s">
        <v>2546</v>
      </c>
      <c r="F175" s="218" t="s">
        <v>2547</v>
      </c>
      <c r="G175" s="219" t="s">
        <v>598</v>
      </c>
      <c r="H175" s="220">
        <v>2</v>
      </c>
      <c r="I175" s="221"/>
      <c r="J175" s="222">
        <f>ROUND(I175*H175,2)</f>
        <v>0</v>
      </c>
      <c r="K175" s="218" t="s">
        <v>188</v>
      </c>
      <c r="L175" s="48"/>
      <c r="M175" s="223" t="s">
        <v>19</v>
      </c>
      <c r="N175" s="224" t="s">
        <v>47</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299</v>
      </c>
      <c r="AT175" s="227" t="s">
        <v>184</v>
      </c>
      <c r="AU175" s="227" t="s">
        <v>203</v>
      </c>
      <c r="AY175" s="21" t="s">
        <v>182</v>
      </c>
      <c r="BE175" s="228">
        <f>IF(N175="základní",J175,0)</f>
        <v>0</v>
      </c>
      <c r="BF175" s="228">
        <f>IF(N175="snížená",J175,0)</f>
        <v>0</v>
      </c>
      <c r="BG175" s="228">
        <f>IF(N175="zákl. přenesená",J175,0)</f>
        <v>0</v>
      </c>
      <c r="BH175" s="228">
        <f>IF(N175="sníž. přenesená",J175,0)</f>
        <v>0</v>
      </c>
      <c r="BI175" s="228">
        <f>IF(N175="nulová",J175,0)</f>
        <v>0</v>
      </c>
      <c r="BJ175" s="21" t="s">
        <v>83</v>
      </c>
      <c r="BK175" s="228">
        <f>ROUND(I175*H175,2)</f>
        <v>0</v>
      </c>
      <c r="BL175" s="21" t="s">
        <v>299</v>
      </c>
      <c r="BM175" s="227" t="s">
        <v>2662</v>
      </c>
    </row>
    <row r="176" s="2" customFormat="1">
      <c r="A176" s="42"/>
      <c r="B176" s="43"/>
      <c r="C176" s="44"/>
      <c r="D176" s="229" t="s">
        <v>191</v>
      </c>
      <c r="E176" s="44"/>
      <c r="F176" s="230" t="s">
        <v>2549</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1" t="s">
        <v>191</v>
      </c>
      <c r="AU176" s="21" t="s">
        <v>203</v>
      </c>
    </row>
    <row r="177" s="2" customFormat="1" ht="44.25" customHeight="1">
      <c r="A177" s="42"/>
      <c r="B177" s="43"/>
      <c r="C177" s="267" t="s">
        <v>557</v>
      </c>
      <c r="D177" s="267" t="s">
        <v>349</v>
      </c>
      <c r="E177" s="268" t="s">
        <v>2663</v>
      </c>
      <c r="F177" s="269" t="s">
        <v>2664</v>
      </c>
      <c r="G177" s="270" t="s">
        <v>2491</v>
      </c>
      <c r="H177" s="271">
        <v>2</v>
      </c>
      <c r="I177" s="272"/>
      <c r="J177" s="273">
        <f>ROUND(I177*H177,2)</f>
        <v>0</v>
      </c>
      <c r="K177" s="269" t="s">
        <v>19</v>
      </c>
      <c r="L177" s="274"/>
      <c r="M177" s="275" t="s">
        <v>19</v>
      </c>
      <c r="N177" s="276" t="s">
        <v>47</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398</v>
      </c>
      <c r="AT177" s="227" t="s">
        <v>349</v>
      </c>
      <c r="AU177" s="227" t="s">
        <v>203</v>
      </c>
      <c r="AY177" s="21" t="s">
        <v>182</v>
      </c>
      <c r="BE177" s="228">
        <f>IF(N177="základní",J177,0)</f>
        <v>0</v>
      </c>
      <c r="BF177" s="228">
        <f>IF(N177="snížená",J177,0)</f>
        <v>0</v>
      </c>
      <c r="BG177" s="228">
        <f>IF(N177="zákl. přenesená",J177,0)</f>
        <v>0</v>
      </c>
      <c r="BH177" s="228">
        <f>IF(N177="sníž. přenesená",J177,0)</f>
        <v>0</v>
      </c>
      <c r="BI177" s="228">
        <f>IF(N177="nulová",J177,0)</f>
        <v>0</v>
      </c>
      <c r="BJ177" s="21" t="s">
        <v>83</v>
      </c>
      <c r="BK177" s="228">
        <f>ROUND(I177*H177,2)</f>
        <v>0</v>
      </c>
      <c r="BL177" s="21" t="s">
        <v>299</v>
      </c>
      <c r="BM177" s="227" t="s">
        <v>2665</v>
      </c>
    </row>
    <row r="178" s="2" customFormat="1" ht="16.5" customHeight="1">
      <c r="A178" s="42"/>
      <c r="B178" s="43"/>
      <c r="C178" s="216" t="s">
        <v>564</v>
      </c>
      <c r="D178" s="216" t="s">
        <v>184</v>
      </c>
      <c r="E178" s="217" t="s">
        <v>2567</v>
      </c>
      <c r="F178" s="218" t="s">
        <v>2568</v>
      </c>
      <c r="G178" s="219" t="s">
        <v>598</v>
      </c>
      <c r="H178" s="220">
        <v>2</v>
      </c>
      <c r="I178" s="221"/>
      <c r="J178" s="222">
        <f>ROUND(I178*H178,2)</f>
        <v>0</v>
      </c>
      <c r="K178" s="218" t="s">
        <v>188</v>
      </c>
      <c r="L178" s="48"/>
      <c r="M178" s="223" t="s">
        <v>19</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299</v>
      </c>
      <c r="AT178" s="227" t="s">
        <v>184</v>
      </c>
      <c r="AU178" s="227" t="s">
        <v>203</v>
      </c>
      <c r="AY178" s="21" t="s">
        <v>182</v>
      </c>
      <c r="BE178" s="228">
        <f>IF(N178="základní",J178,0)</f>
        <v>0</v>
      </c>
      <c r="BF178" s="228">
        <f>IF(N178="snížená",J178,0)</f>
        <v>0</v>
      </c>
      <c r="BG178" s="228">
        <f>IF(N178="zákl. přenesená",J178,0)</f>
        <v>0</v>
      </c>
      <c r="BH178" s="228">
        <f>IF(N178="sníž. přenesená",J178,0)</f>
        <v>0</v>
      </c>
      <c r="BI178" s="228">
        <f>IF(N178="nulová",J178,0)</f>
        <v>0</v>
      </c>
      <c r="BJ178" s="21" t="s">
        <v>83</v>
      </c>
      <c r="BK178" s="228">
        <f>ROUND(I178*H178,2)</f>
        <v>0</v>
      </c>
      <c r="BL178" s="21" t="s">
        <v>299</v>
      </c>
      <c r="BM178" s="227" t="s">
        <v>2666</v>
      </c>
    </row>
    <row r="179" s="2" customFormat="1">
      <c r="A179" s="42"/>
      <c r="B179" s="43"/>
      <c r="C179" s="44"/>
      <c r="D179" s="229" t="s">
        <v>191</v>
      </c>
      <c r="E179" s="44"/>
      <c r="F179" s="230" t="s">
        <v>2570</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1" t="s">
        <v>191</v>
      </c>
      <c r="AU179" s="21" t="s">
        <v>203</v>
      </c>
    </row>
    <row r="180" s="2" customFormat="1" ht="33" customHeight="1">
      <c r="A180" s="42"/>
      <c r="B180" s="43"/>
      <c r="C180" s="267" t="s">
        <v>571</v>
      </c>
      <c r="D180" s="267" t="s">
        <v>349</v>
      </c>
      <c r="E180" s="268" t="s">
        <v>2667</v>
      </c>
      <c r="F180" s="269" t="s">
        <v>2668</v>
      </c>
      <c r="G180" s="270" t="s">
        <v>2491</v>
      </c>
      <c r="H180" s="271">
        <v>2</v>
      </c>
      <c r="I180" s="272"/>
      <c r="J180" s="273">
        <f>ROUND(I180*H180,2)</f>
        <v>0</v>
      </c>
      <c r="K180" s="269" t="s">
        <v>19</v>
      </c>
      <c r="L180" s="274"/>
      <c r="M180" s="275" t="s">
        <v>19</v>
      </c>
      <c r="N180" s="276"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398</v>
      </c>
      <c r="AT180" s="227" t="s">
        <v>349</v>
      </c>
      <c r="AU180" s="227" t="s">
        <v>203</v>
      </c>
      <c r="AY180" s="21" t="s">
        <v>182</v>
      </c>
      <c r="BE180" s="228">
        <f>IF(N180="základní",J180,0)</f>
        <v>0</v>
      </c>
      <c r="BF180" s="228">
        <f>IF(N180="snížená",J180,0)</f>
        <v>0</v>
      </c>
      <c r="BG180" s="228">
        <f>IF(N180="zákl. přenesená",J180,0)</f>
        <v>0</v>
      </c>
      <c r="BH180" s="228">
        <f>IF(N180="sníž. přenesená",J180,0)</f>
        <v>0</v>
      </c>
      <c r="BI180" s="228">
        <f>IF(N180="nulová",J180,0)</f>
        <v>0</v>
      </c>
      <c r="BJ180" s="21" t="s">
        <v>83</v>
      </c>
      <c r="BK180" s="228">
        <f>ROUND(I180*H180,2)</f>
        <v>0</v>
      </c>
      <c r="BL180" s="21" t="s">
        <v>299</v>
      </c>
      <c r="BM180" s="227" t="s">
        <v>2669</v>
      </c>
    </row>
    <row r="181" s="2" customFormat="1" ht="16.5" customHeight="1">
      <c r="A181" s="42"/>
      <c r="B181" s="43"/>
      <c r="C181" s="216" t="s">
        <v>577</v>
      </c>
      <c r="D181" s="216" t="s">
        <v>184</v>
      </c>
      <c r="E181" s="217" t="s">
        <v>2670</v>
      </c>
      <c r="F181" s="218" t="s">
        <v>2575</v>
      </c>
      <c r="G181" s="219" t="s">
        <v>187</v>
      </c>
      <c r="H181" s="220">
        <v>6</v>
      </c>
      <c r="I181" s="221"/>
      <c r="J181" s="222">
        <f>ROUND(I181*H181,2)</f>
        <v>0</v>
      </c>
      <c r="K181" s="218" t="s">
        <v>19</v>
      </c>
      <c r="L181" s="48"/>
      <c r="M181" s="223" t="s">
        <v>19</v>
      </c>
      <c r="N181" s="224" t="s">
        <v>47</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299</v>
      </c>
      <c r="AT181" s="227" t="s">
        <v>184</v>
      </c>
      <c r="AU181" s="227" t="s">
        <v>203</v>
      </c>
      <c r="AY181" s="21" t="s">
        <v>182</v>
      </c>
      <c r="BE181" s="228">
        <f>IF(N181="základní",J181,0)</f>
        <v>0</v>
      </c>
      <c r="BF181" s="228">
        <f>IF(N181="snížená",J181,0)</f>
        <v>0</v>
      </c>
      <c r="BG181" s="228">
        <f>IF(N181="zákl. přenesená",J181,0)</f>
        <v>0</v>
      </c>
      <c r="BH181" s="228">
        <f>IF(N181="sníž. přenesená",J181,0)</f>
        <v>0</v>
      </c>
      <c r="BI181" s="228">
        <f>IF(N181="nulová",J181,0)</f>
        <v>0</v>
      </c>
      <c r="BJ181" s="21" t="s">
        <v>83</v>
      </c>
      <c r="BK181" s="228">
        <f>ROUND(I181*H181,2)</f>
        <v>0</v>
      </c>
      <c r="BL181" s="21" t="s">
        <v>299</v>
      </c>
      <c r="BM181" s="227" t="s">
        <v>2671</v>
      </c>
    </row>
    <row r="182" s="2" customFormat="1" ht="66.75" customHeight="1">
      <c r="A182" s="42"/>
      <c r="B182" s="43"/>
      <c r="C182" s="267" t="s">
        <v>583</v>
      </c>
      <c r="D182" s="267" t="s">
        <v>349</v>
      </c>
      <c r="E182" s="268" t="s">
        <v>2672</v>
      </c>
      <c r="F182" s="269" t="s">
        <v>2673</v>
      </c>
      <c r="G182" s="270" t="s">
        <v>187</v>
      </c>
      <c r="H182" s="271">
        <v>6</v>
      </c>
      <c r="I182" s="272"/>
      <c r="J182" s="273">
        <f>ROUND(I182*H182,2)</f>
        <v>0</v>
      </c>
      <c r="K182" s="269" t="s">
        <v>19</v>
      </c>
      <c r="L182" s="274"/>
      <c r="M182" s="275" t="s">
        <v>19</v>
      </c>
      <c r="N182" s="276"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398</v>
      </c>
      <c r="AT182" s="227" t="s">
        <v>349</v>
      </c>
      <c r="AU182" s="227" t="s">
        <v>203</v>
      </c>
      <c r="AY182" s="21" t="s">
        <v>182</v>
      </c>
      <c r="BE182" s="228">
        <f>IF(N182="základní",J182,0)</f>
        <v>0</v>
      </c>
      <c r="BF182" s="228">
        <f>IF(N182="snížená",J182,0)</f>
        <v>0</v>
      </c>
      <c r="BG182" s="228">
        <f>IF(N182="zákl. přenesená",J182,0)</f>
        <v>0</v>
      </c>
      <c r="BH182" s="228">
        <f>IF(N182="sníž. přenesená",J182,0)</f>
        <v>0</v>
      </c>
      <c r="BI182" s="228">
        <f>IF(N182="nulová",J182,0)</f>
        <v>0</v>
      </c>
      <c r="BJ182" s="21" t="s">
        <v>83</v>
      </c>
      <c r="BK182" s="228">
        <f>ROUND(I182*H182,2)</f>
        <v>0</v>
      </c>
      <c r="BL182" s="21" t="s">
        <v>299</v>
      </c>
      <c r="BM182" s="227" t="s">
        <v>2674</v>
      </c>
    </row>
    <row r="183" s="12" customFormat="1" ht="20.88" customHeight="1">
      <c r="A183" s="12"/>
      <c r="B183" s="200"/>
      <c r="C183" s="201"/>
      <c r="D183" s="202" t="s">
        <v>75</v>
      </c>
      <c r="E183" s="214" t="s">
        <v>2675</v>
      </c>
      <c r="F183" s="214" t="s">
        <v>2676</v>
      </c>
      <c r="G183" s="201"/>
      <c r="H183" s="201"/>
      <c r="I183" s="204"/>
      <c r="J183" s="215">
        <f>BK183</f>
        <v>0</v>
      </c>
      <c r="K183" s="201"/>
      <c r="L183" s="206"/>
      <c r="M183" s="207"/>
      <c r="N183" s="208"/>
      <c r="O183" s="208"/>
      <c r="P183" s="209">
        <f>SUM(P184:P187)</f>
        <v>0</v>
      </c>
      <c r="Q183" s="208"/>
      <c r="R183" s="209">
        <f>SUM(R184:R187)</f>
        <v>0</v>
      </c>
      <c r="S183" s="208"/>
      <c r="T183" s="210">
        <f>SUM(T184:T187)</f>
        <v>0</v>
      </c>
      <c r="U183" s="12"/>
      <c r="V183" s="12"/>
      <c r="W183" s="12"/>
      <c r="X183" s="12"/>
      <c r="Y183" s="12"/>
      <c r="Z183" s="12"/>
      <c r="AA183" s="12"/>
      <c r="AB183" s="12"/>
      <c r="AC183" s="12"/>
      <c r="AD183" s="12"/>
      <c r="AE183" s="12"/>
      <c r="AR183" s="211" t="s">
        <v>86</v>
      </c>
      <c r="AT183" s="212" t="s">
        <v>75</v>
      </c>
      <c r="AU183" s="212" t="s">
        <v>86</v>
      </c>
      <c r="AY183" s="211" t="s">
        <v>182</v>
      </c>
      <c r="BK183" s="213">
        <f>SUM(BK184:BK187)</f>
        <v>0</v>
      </c>
    </row>
    <row r="184" s="2" customFormat="1" ht="16.5" customHeight="1">
      <c r="A184" s="42"/>
      <c r="B184" s="43"/>
      <c r="C184" s="216" t="s">
        <v>589</v>
      </c>
      <c r="D184" s="216" t="s">
        <v>184</v>
      </c>
      <c r="E184" s="217" t="s">
        <v>2677</v>
      </c>
      <c r="F184" s="218" t="s">
        <v>2678</v>
      </c>
      <c r="G184" s="219" t="s">
        <v>560</v>
      </c>
      <c r="H184" s="220">
        <v>12</v>
      </c>
      <c r="I184" s="221"/>
      <c r="J184" s="222">
        <f>ROUND(I184*H184,2)</f>
        <v>0</v>
      </c>
      <c r="K184" s="218" t="s">
        <v>19</v>
      </c>
      <c r="L184" s="48"/>
      <c r="M184" s="223" t="s">
        <v>19</v>
      </c>
      <c r="N184" s="224" t="s">
        <v>47</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299</v>
      </c>
      <c r="AT184" s="227" t="s">
        <v>184</v>
      </c>
      <c r="AU184" s="227" t="s">
        <v>203</v>
      </c>
      <c r="AY184" s="21" t="s">
        <v>182</v>
      </c>
      <c r="BE184" s="228">
        <f>IF(N184="základní",J184,0)</f>
        <v>0</v>
      </c>
      <c r="BF184" s="228">
        <f>IF(N184="snížená",J184,0)</f>
        <v>0</v>
      </c>
      <c r="BG184" s="228">
        <f>IF(N184="zákl. přenesená",J184,0)</f>
        <v>0</v>
      </c>
      <c r="BH184" s="228">
        <f>IF(N184="sníž. přenesená",J184,0)</f>
        <v>0</v>
      </c>
      <c r="BI184" s="228">
        <f>IF(N184="nulová",J184,0)</f>
        <v>0</v>
      </c>
      <c r="BJ184" s="21" t="s">
        <v>83</v>
      </c>
      <c r="BK184" s="228">
        <f>ROUND(I184*H184,2)</f>
        <v>0</v>
      </c>
      <c r="BL184" s="21" t="s">
        <v>299</v>
      </c>
      <c r="BM184" s="227" t="s">
        <v>2679</v>
      </c>
    </row>
    <row r="185" s="13" customFormat="1">
      <c r="A185" s="13"/>
      <c r="B185" s="234"/>
      <c r="C185" s="235"/>
      <c r="D185" s="236" t="s">
        <v>193</v>
      </c>
      <c r="E185" s="237" t="s">
        <v>19</v>
      </c>
      <c r="F185" s="238" t="s">
        <v>2680</v>
      </c>
      <c r="G185" s="235"/>
      <c r="H185" s="239">
        <v>12</v>
      </c>
      <c r="I185" s="240"/>
      <c r="J185" s="235"/>
      <c r="K185" s="235"/>
      <c r="L185" s="241"/>
      <c r="M185" s="242"/>
      <c r="N185" s="243"/>
      <c r="O185" s="243"/>
      <c r="P185" s="243"/>
      <c r="Q185" s="243"/>
      <c r="R185" s="243"/>
      <c r="S185" s="243"/>
      <c r="T185" s="244"/>
      <c r="U185" s="13"/>
      <c r="V185" s="13"/>
      <c r="W185" s="13"/>
      <c r="X185" s="13"/>
      <c r="Y185" s="13"/>
      <c r="Z185" s="13"/>
      <c r="AA185" s="13"/>
      <c r="AB185" s="13"/>
      <c r="AC185" s="13"/>
      <c r="AD185" s="13"/>
      <c r="AE185" s="13"/>
      <c r="AT185" s="245" t="s">
        <v>193</v>
      </c>
      <c r="AU185" s="245" t="s">
        <v>203</v>
      </c>
      <c r="AV185" s="13" t="s">
        <v>86</v>
      </c>
      <c r="AW185" s="13" t="s">
        <v>37</v>
      </c>
      <c r="AX185" s="13" t="s">
        <v>76</v>
      </c>
      <c r="AY185" s="245" t="s">
        <v>182</v>
      </c>
    </row>
    <row r="186" s="2" customFormat="1" ht="16.5" customHeight="1">
      <c r="A186" s="42"/>
      <c r="B186" s="43"/>
      <c r="C186" s="216" t="s">
        <v>595</v>
      </c>
      <c r="D186" s="216" t="s">
        <v>184</v>
      </c>
      <c r="E186" s="217" t="s">
        <v>2681</v>
      </c>
      <c r="F186" s="218" t="s">
        <v>2682</v>
      </c>
      <c r="G186" s="219" t="s">
        <v>560</v>
      </c>
      <c r="H186" s="220">
        <v>22</v>
      </c>
      <c r="I186" s="221"/>
      <c r="J186" s="222">
        <f>ROUND(I186*H186,2)</f>
        <v>0</v>
      </c>
      <c r="K186" s="218" t="s">
        <v>19</v>
      </c>
      <c r="L186" s="48"/>
      <c r="M186" s="223" t="s">
        <v>19</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299</v>
      </c>
      <c r="AT186" s="227" t="s">
        <v>184</v>
      </c>
      <c r="AU186" s="227" t="s">
        <v>203</v>
      </c>
      <c r="AY186" s="21" t="s">
        <v>182</v>
      </c>
      <c r="BE186" s="228">
        <f>IF(N186="základní",J186,0)</f>
        <v>0</v>
      </c>
      <c r="BF186" s="228">
        <f>IF(N186="snížená",J186,0)</f>
        <v>0</v>
      </c>
      <c r="BG186" s="228">
        <f>IF(N186="zákl. přenesená",J186,0)</f>
        <v>0</v>
      </c>
      <c r="BH186" s="228">
        <f>IF(N186="sníž. přenesená",J186,0)</f>
        <v>0</v>
      </c>
      <c r="BI186" s="228">
        <f>IF(N186="nulová",J186,0)</f>
        <v>0</v>
      </c>
      <c r="BJ186" s="21" t="s">
        <v>83</v>
      </c>
      <c r="BK186" s="228">
        <f>ROUND(I186*H186,2)</f>
        <v>0</v>
      </c>
      <c r="BL186" s="21" t="s">
        <v>299</v>
      </c>
      <c r="BM186" s="227" t="s">
        <v>2683</v>
      </c>
    </row>
    <row r="187" s="13" customFormat="1">
      <c r="A187" s="13"/>
      <c r="B187" s="234"/>
      <c r="C187" s="235"/>
      <c r="D187" s="236" t="s">
        <v>193</v>
      </c>
      <c r="E187" s="237" t="s">
        <v>19</v>
      </c>
      <c r="F187" s="238" t="s">
        <v>2684</v>
      </c>
      <c r="G187" s="235"/>
      <c r="H187" s="239">
        <v>22</v>
      </c>
      <c r="I187" s="240"/>
      <c r="J187" s="235"/>
      <c r="K187" s="235"/>
      <c r="L187" s="241"/>
      <c r="M187" s="242"/>
      <c r="N187" s="243"/>
      <c r="O187" s="243"/>
      <c r="P187" s="243"/>
      <c r="Q187" s="243"/>
      <c r="R187" s="243"/>
      <c r="S187" s="243"/>
      <c r="T187" s="244"/>
      <c r="U187" s="13"/>
      <c r="V187" s="13"/>
      <c r="W187" s="13"/>
      <c r="X187" s="13"/>
      <c r="Y187" s="13"/>
      <c r="Z187" s="13"/>
      <c r="AA187" s="13"/>
      <c r="AB187" s="13"/>
      <c r="AC187" s="13"/>
      <c r="AD187" s="13"/>
      <c r="AE187" s="13"/>
      <c r="AT187" s="245" t="s">
        <v>193</v>
      </c>
      <c r="AU187" s="245" t="s">
        <v>203</v>
      </c>
      <c r="AV187" s="13" t="s">
        <v>86</v>
      </c>
      <c r="AW187" s="13" t="s">
        <v>37</v>
      </c>
      <c r="AX187" s="13" t="s">
        <v>83</v>
      </c>
      <c r="AY187" s="245" t="s">
        <v>182</v>
      </c>
    </row>
    <row r="188" s="12" customFormat="1" ht="20.88" customHeight="1">
      <c r="A188" s="12"/>
      <c r="B188" s="200"/>
      <c r="C188" s="201"/>
      <c r="D188" s="202" t="s">
        <v>75</v>
      </c>
      <c r="E188" s="214" t="s">
        <v>2685</v>
      </c>
      <c r="F188" s="214" t="s">
        <v>2686</v>
      </c>
      <c r="G188" s="201"/>
      <c r="H188" s="201"/>
      <c r="I188" s="204"/>
      <c r="J188" s="215">
        <f>BK188</f>
        <v>0</v>
      </c>
      <c r="K188" s="201"/>
      <c r="L188" s="206"/>
      <c r="M188" s="207"/>
      <c r="N188" s="208"/>
      <c r="O188" s="208"/>
      <c r="P188" s="209">
        <f>SUM(P189:P191)</f>
        <v>0</v>
      </c>
      <c r="Q188" s="208"/>
      <c r="R188" s="209">
        <f>SUM(R189:R191)</f>
        <v>0</v>
      </c>
      <c r="S188" s="208"/>
      <c r="T188" s="210">
        <f>SUM(T189:T191)</f>
        <v>0</v>
      </c>
      <c r="U188" s="12"/>
      <c r="V188" s="12"/>
      <c r="W188" s="12"/>
      <c r="X188" s="12"/>
      <c r="Y188" s="12"/>
      <c r="Z188" s="12"/>
      <c r="AA188" s="12"/>
      <c r="AB188" s="12"/>
      <c r="AC188" s="12"/>
      <c r="AD188" s="12"/>
      <c r="AE188" s="12"/>
      <c r="AR188" s="211" t="s">
        <v>86</v>
      </c>
      <c r="AT188" s="212" t="s">
        <v>75</v>
      </c>
      <c r="AU188" s="212" t="s">
        <v>86</v>
      </c>
      <c r="AY188" s="211" t="s">
        <v>182</v>
      </c>
      <c r="BK188" s="213">
        <f>SUM(BK189:BK191)</f>
        <v>0</v>
      </c>
    </row>
    <row r="189" s="2" customFormat="1" ht="16.5" customHeight="1">
      <c r="A189" s="42"/>
      <c r="B189" s="43"/>
      <c r="C189" s="267" t="s">
        <v>602</v>
      </c>
      <c r="D189" s="267" t="s">
        <v>349</v>
      </c>
      <c r="E189" s="268" t="s">
        <v>2687</v>
      </c>
      <c r="F189" s="269" t="s">
        <v>2688</v>
      </c>
      <c r="G189" s="270" t="s">
        <v>2491</v>
      </c>
      <c r="H189" s="271">
        <v>1</v>
      </c>
      <c r="I189" s="272"/>
      <c r="J189" s="273">
        <f>ROUND(I189*H189,2)</f>
        <v>0</v>
      </c>
      <c r="K189" s="269" t="s">
        <v>19</v>
      </c>
      <c r="L189" s="274"/>
      <c r="M189" s="275" t="s">
        <v>19</v>
      </c>
      <c r="N189" s="276"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398</v>
      </c>
      <c r="AT189" s="227" t="s">
        <v>349</v>
      </c>
      <c r="AU189" s="227" t="s">
        <v>203</v>
      </c>
      <c r="AY189" s="21" t="s">
        <v>182</v>
      </c>
      <c r="BE189" s="228">
        <f>IF(N189="základní",J189,0)</f>
        <v>0</v>
      </c>
      <c r="BF189" s="228">
        <f>IF(N189="snížená",J189,0)</f>
        <v>0</v>
      </c>
      <c r="BG189" s="228">
        <f>IF(N189="zákl. přenesená",J189,0)</f>
        <v>0</v>
      </c>
      <c r="BH189" s="228">
        <f>IF(N189="sníž. přenesená",J189,0)</f>
        <v>0</v>
      </c>
      <c r="BI189" s="228">
        <f>IF(N189="nulová",J189,0)</f>
        <v>0</v>
      </c>
      <c r="BJ189" s="21" t="s">
        <v>83</v>
      </c>
      <c r="BK189" s="228">
        <f>ROUND(I189*H189,2)</f>
        <v>0</v>
      </c>
      <c r="BL189" s="21" t="s">
        <v>299</v>
      </c>
      <c r="BM189" s="227" t="s">
        <v>2689</v>
      </c>
    </row>
    <row r="190" s="2" customFormat="1" ht="16.5" customHeight="1">
      <c r="A190" s="42"/>
      <c r="B190" s="43"/>
      <c r="C190" s="216" t="s">
        <v>607</v>
      </c>
      <c r="D190" s="216" t="s">
        <v>184</v>
      </c>
      <c r="E190" s="217" t="s">
        <v>2690</v>
      </c>
      <c r="F190" s="218" t="s">
        <v>1692</v>
      </c>
      <c r="G190" s="219" t="s">
        <v>2491</v>
      </c>
      <c r="H190" s="220">
        <v>1</v>
      </c>
      <c r="I190" s="221"/>
      <c r="J190" s="222">
        <f>ROUND(I190*H190,2)</f>
        <v>0</v>
      </c>
      <c r="K190" s="218" t="s">
        <v>19</v>
      </c>
      <c r="L190" s="48"/>
      <c r="M190" s="223" t="s">
        <v>19</v>
      </c>
      <c r="N190" s="224" t="s">
        <v>47</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299</v>
      </c>
      <c r="AT190" s="227" t="s">
        <v>184</v>
      </c>
      <c r="AU190" s="227" t="s">
        <v>203</v>
      </c>
      <c r="AY190" s="21" t="s">
        <v>182</v>
      </c>
      <c r="BE190" s="228">
        <f>IF(N190="základní",J190,0)</f>
        <v>0</v>
      </c>
      <c r="BF190" s="228">
        <f>IF(N190="snížená",J190,0)</f>
        <v>0</v>
      </c>
      <c r="BG190" s="228">
        <f>IF(N190="zákl. přenesená",J190,0)</f>
        <v>0</v>
      </c>
      <c r="BH190" s="228">
        <f>IF(N190="sníž. přenesená",J190,0)</f>
        <v>0</v>
      </c>
      <c r="BI190" s="228">
        <f>IF(N190="nulová",J190,0)</f>
        <v>0</v>
      </c>
      <c r="BJ190" s="21" t="s">
        <v>83</v>
      </c>
      <c r="BK190" s="228">
        <f>ROUND(I190*H190,2)</f>
        <v>0</v>
      </c>
      <c r="BL190" s="21" t="s">
        <v>299</v>
      </c>
      <c r="BM190" s="227" t="s">
        <v>2691</v>
      </c>
    </row>
    <row r="191" s="2" customFormat="1" ht="16.5" customHeight="1">
      <c r="A191" s="42"/>
      <c r="B191" s="43"/>
      <c r="C191" s="216" t="s">
        <v>614</v>
      </c>
      <c r="D191" s="216" t="s">
        <v>184</v>
      </c>
      <c r="E191" s="217" t="s">
        <v>2692</v>
      </c>
      <c r="F191" s="218" t="s">
        <v>2693</v>
      </c>
      <c r="G191" s="219" t="s">
        <v>2694</v>
      </c>
      <c r="H191" s="220">
        <v>35</v>
      </c>
      <c r="I191" s="221"/>
      <c r="J191" s="222">
        <f>ROUND(I191*H191,2)</f>
        <v>0</v>
      </c>
      <c r="K191" s="218" t="s">
        <v>19</v>
      </c>
      <c r="L191" s="48"/>
      <c r="M191" s="291" t="s">
        <v>19</v>
      </c>
      <c r="N191" s="292" t="s">
        <v>47</v>
      </c>
      <c r="O191" s="293"/>
      <c r="P191" s="294">
        <f>O191*H191</f>
        <v>0</v>
      </c>
      <c r="Q191" s="294">
        <v>0</v>
      </c>
      <c r="R191" s="294">
        <f>Q191*H191</f>
        <v>0</v>
      </c>
      <c r="S191" s="294">
        <v>0</v>
      </c>
      <c r="T191" s="295">
        <f>S191*H191</f>
        <v>0</v>
      </c>
      <c r="U191" s="42"/>
      <c r="V191" s="42"/>
      <c r="W191" s="42"/>
      <c r="X191" s="42"/>
      <c r="Y191" s="42"/>
      <c r="Z191" s="42"/>
      <c r="AA191" s="42"/>
      <c r="AB191" s="42"/>
      <c r="AC191" s="42"/>
      <c r="AD191" s="42"/>
      <c r="AE191" s="42"/>
      <c r="AR191" s="227" t="s">
        <v>299</v>
      </c>
      <c r="AT191" s="227" t="s">
        <v>184</v>
      </c>
      <c r="AU191" s="227" t="s">
        <v>203</v>
      </c>
      <c r="AY191" s="21" t="s">
        <v>182</v>
      </c>
      <c r="BE191" s="228">
        <f>IF(N191="základní",J191,0)</f>
        <v>0</v>
      </c>
      <c r="BF191" s="228">
        <f>IF(N191="snížená",J191,0)</f>
        <v>0</v>
      </c>
      <c r="BG191" s="228">
        <f>IF(N191="zákl. přenesená",J191,0)</f>
        <v>0</v>
      </c>
      <c r="BH191" s="228">
        <f>IF(N191="sníž. přenesená",J191,0)</f>
        <v>0</v>
      </c>
      <c r="BI191" s="228">
        <f>IF(N191="nulová",J191,0)</f>
        <v>0</v>
      </c>
      <c r="BJ191" s="21" t="s">
        <v>83</v>
      </c>
      <c r="BK191" s="228">
        <f>ROUND(I191*H191,2)</f>
        <v>0</v>
      </c>
      <c r="BL191" s="21" t="s">
        <v>299</v>
      </c>
      <c r="BM191" s="227" t="s">
        <v>2695</v>
      </c>
    </row>
    <row r="192" s="2" customFormat="1" ht="6.96" customHeight="1">
      <c r="A192" s="42"/>
      <c r="B192" s="63"/>
      <c r="C192" s="64"/>
      <c r="D192" s="64"/>
      <c r="E192" s="64"/>
      <c r="F192" s="64"/>
      <c r="G192" s="64"/>
      <c r="H192" s="64"/>
      <c r="I192" s="64"/>
      <c r="J192" s="64"/>
      <c r="K192" s="64"/>
      <c r="L192" s="48"/>
      <c r="M192" s="42"/>
      <c r="O192" s="42"/>
      <c r="P192" s="42"/>
      <c r="Q192" s="42"/>
      <c r="R192" s="42"/>
      <c r="S192" s="42"/>
      <c r="T192" s="42"/>
      <c r="U192" s="42"/>
      <c r="V192" s="42"/>
      <c r="W192" s="42"/>
      <c r="X192" s="42"/>
      <c r="Y192" s="42"/>
      <c r="Z192" s="42"/>
      <c r="AA192" s="42"/>
      <c r="AB192" s="42"/>
      <c r="AC192" s="42"/>
      <c r="AD192" s="42"/>
      <c r="AE192" s="42"/>
    </row>
  </sheetData>
  <sheetProtection sheet="1" autoFilter="0" formatColumns="0" formatRows="0" objects="1" scenarios="1" spinCount="100000" saltValue="dLDIqGRb9SQrmz31CdQ0KQigLtCTZjOo8IIhr4TzBBDpaRqyJXVmYyiqJTgPEkY3PffTxLWCCvgMWRYuPFhPXw==" hashValue="+eMBfcZSrB3YO4Nf4Xy2ruRjZ2vO0M1xrjSv/V837R6FJSQOHUtSYA5TqmLJstrMzOBAdetULHsuZppMjIVmCg==" algorithmName="SHA-512" password="CC35"/>
  <autoFilter ref="C91:K191"/>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4_01/751122393"/>
    <hyperlink ref="F100" r:id="rId2" display="https://podminky.urs.cz/item/CS_URS_2024_01/751514613"/>
    <hyperlink ref="F103" r:id="rId3" display="https://podminky.urs.cz/item/CS_URS_2024_01/751398051"/>
    <hyperlink ref="F106" r:id="rId4" display="https://podminky.urs.cz/item/CS_URS_2024_01/751344121"/>
    <hyperlink ref="F111" r:id="rId5" display="https://podminky.urs.cz/item/CS_URS_2024_01/751311092"/>
    <hyperlink ref="F118" r:id="rId6" display="https://podminky.urs.cz/item/CS_URS_2024_01/751398102"/>
    <hyperlink ref="F121" r:id="rId7" display="https://podminky.urs.cz/item/CS_URS_2024_01/751514762"/>
    <hyperlink ref="F124" r:id="rId8" display="https://podminky.urs.cz/item/CS_URS_2024_01/751311091"/>
    <hyperlink ref="F127" r:id="rId9" display="https://podminky.urs.cz/item/CS_URS_2024_01/751514662"/>
    <hyperlink ref="F130" r:id="rId10" display="https://podminky.urs.cz/item/CS_URS_2024_01/751398012"/>
    <hyperlink ref="F135" r:id="rId11" display="https://podminky.urs.cz/item/CS_URS_2024_01/751344112"/>
    <hyperlink ref="F140" r:id="rId12" display="https://podminky.urs.cz/item/CS_URS_2024_01/751398051"/>
    <hyperlink ref="F143" r:id="rId13" display="https://podminky.urs.cz/item/CS_URS_2024_01/751514662"/>
    <hyperlink ref="F148" r:id="rId14" display="https://podminky.urs.cz/item/CS_URS_2024_01/751398102"/>
    <hyperlink ref="F151" r:id="rId15" display="https://podminky.urs.cz/item/CS_URS_2024_01/751344112"/>
    <hyperlink ref="F154" r:id="rId16" display="https://podminky.urs.cz/item/CS_URS_2024_01/751344112"/>
    <hyperlink ref="F157" r:id="rId17" display="https://podminky.urs.cz/item/CS_URS_2024_01/751366012"/>
    <hyperlink ref="F160" r:id="rId18" display="https://podminky.urs.cz/item/CS_URS_2024_01/751311111"/>
    <hyperlink ref="F163" r:id="rId19" display="https://podminky.urs.cz/item/CS_URS_2024_01/751311111"/>
    <hyperlink ref="F166" r:id="rId20" display="https://podminky.urs.cz/item/CS_URS_2024_01/751355011"/>
    <hyperlink ref="F176" r:id="rId21" display="https://podminky.urs.cz/item/CS_URS_2024_01/751514762"/>
    <hyperlink ref="F179" r:id="rId22" display="https://podminky.urs.cz/item/CS_URS_2024_01/751398012"/>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97</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1" customFormat="1" ht="12" customHeight="1">
      <c r="B8" s="24"/>
      <c r="D8" s="146" t="s">
        <v>132</v>
      </c>
      <c r="L8" s="24"/>
    </row>
    <row r="9" s="2" customFormat="1" ht="16.5" customHeight="1">
      <c r="A9" s="42"/>
      <c r="B9" s="48"/>
      <c r="C9" s="42"/>
      <c r="D9" s="42"/>
      <c r="E9" s="147" t="s">
        <v>133</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134</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2696</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85</v>
      </c>
      <c r="G13" s="42"/>
      <c r="H13" s="42"/>
      <c r="I13" s="146" t="s">
        <v>20</v>
      </c>
      <c r="J13" s="137" t="s">
        <v>19</v>
      </c>
      <c r="K13" s="42"/>
      <c r="L13" s="148"/>
      <c r="S13" s="42"/>
      <c r="T13" s="42"/>
      <c r="U13" s="42"/>
      <c r="V13" s="42"/>
      <c r="W13" s="42"/>
      <c r="X13" s="42"/>
      <c r="Y13" s="42"/>
      <c r="Z13" s="42"/>
      <c r="AA13" s="42"/>
      <c r="AB13" s="42"/>
      <c r="AC13" s="42"/>
      <c r="AD13" s="42"/>
      <c r="AE13" s="42"/>
    </row>
    <row r="14" s="2" customFormat="1" ht="12" customHeight="1">
      <c r="A14" s="42"/>
      <c r="B14" s="48"/>
      <c r="C14" s="42"/>
      <c r="D14" s="146" t="s">
        <v>21</v>
      </c>
      <c r="E14" s="42"/>
      <c r="F14" s="137" t="s">
        <v>136</v>
      </c>
      <c r="G14" s="42"/>
      <c r="H14" s="42"/>
      <c r="I14" s="146" t="s">
        <v>23</v>
      </c>
      <c r="J14" s="150" t="str">
        <f>'Rekapitulace stavby'!AN8</f>
        <v>22. 2. 2024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25</v>
      </c>
      <c r="E16" s="42"/>
      <c r="F16" s="42"/>
      <c r="G16" s="42"/>
      <c r="H16" s="42"/>
      <c r="I16" s="146" t="s">
        <v>26</v>
      </c>
      <c r="J16" s="137" t="s">
        <v>27</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137</v>
      </c>
      <c r="F17" s="42"/>
      <c r="G17" s="42"/>
      <c r="H17" s="42"/>
      <c r="I17" s="146" t="s">
        <v>29</v>
      </c>
      <c r="J17" s="137" t="s">
        <v>30</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31</v>
      </c>
      <c r="E19" s="42"/>
      <c r="F19" s="42"/>
      <c r="G19" s="42"/>
      <c r="H19" s="42"/>
      <c r="I19" s="146" t="s">
        <v>26</v>
      </c>
      <c r="J19" s="37"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6" t="s">
        <v>29</v>
      </c>
      <c r="J20" s="37"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33</v>
      </c>
      <c r="E22" s="42"/>
      <c r="F22" s="42"/>
      <c r="G22" s="42"/>
      <c r="H22" s="42"/>
      <c r="I22" s="146" t="s">
        <v>26</v>
      </c>
      <c r="J22" s="137" t="s">
        <v>34</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138</v>
      </c>
      <c r="F23" s="42"/>
      <c r="G23" s="42"/>
      <c r="H23" s="42"/>
      <c r="I23" s="146" t="s">
        <v>29</v>
      </c>
      <c r="J23" s="137" t="s">
        <v>36</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38</v>
      </c>
      <c r="E25" s="42"/>
      <c r="F25" s="42"/>
      <c r="G25" s="42"/>
      <c r="H25" s="42"/>
      <c r="I25" s="146" t="s">
        <v>26</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29</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ROUND(J101,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ROUND((SUM(BE101:BE424)),  2)</f>
        <v>0</v>
      </c>
      <c r="G35" s="42"/>
      <c r="H35" s="42"/>
      <c r="I35" s="161">
        <v>0.20999999999999999</v>
      </c>
      <c r="J35" s="160">
        <f>ROUND(((SUM(BE101:BE424))*I35),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ROUND((SUM(BF101:BF424)),  2)</f>
        <v>0</v>
      </c>
      <c r="G36" s="42"/>
      <c r="H36" s="42"/>
      <c r="I36" s="161">
        <v>0.12</v>
      </c>
      <c r="J36" s="160">
        <f>ROUND(((SUM(BF101:BF424))*I36),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ROUND((SUM(BG101:BG424)),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ROUND((SUM(BH101:BH424)),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ROUND((SUM(BI101:BI424)),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7" t="s">
        <v>139</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Oprava VDJ Koudelka I. p.č. 3596/4, 3596/2, k.ú.Holice v Čechách Holice</v>
      </c>
      <c r="F50" s="36"/>
      <c r="G50" s="36"/>
      <c r="H50" s="36"/>
      <c r="I50" s="44"/>
      <c r="J50" s="44"/>
      <c r="K50" s="44"/>
      <c r="L50" s="148"/>
      <c r="S50" s="42"/>
      <c r="T50" s="42"/>
      <c r="U50" s="42"/>
      <c r="V50" s="42"/>
      <c r="W50" s="42"/>
      <c r="X50" s="42"/>
      <c r="Y50" s="42"/>
      <c r="Z50" s="42"/>
      <c r="AA50" s="42"/>
      <c r="AB50" s="42"/>
      <c r="AC50" s="42"/>
      <c r="AD50" s="42"/>
      <c r="AE50" s="42"/>
    </row>
    <row r="51" s="1" customFormat="1" ht="12" customHeight="1">
      <c r="B51" s="25"/>
      <c r="C51" s="36" t="s">
        <v>132</v>
      </c>
      <c r="D51" s="26"/>
      <c r="E51" s="26"/>
      <c r="F51" s="26"/>
      <c r="G51" s="26"/>
      <c r="H51" s="26"/>
      <c r="I51" s="26"/>
      <c r="J51" s="26"/>
      <c r="K51" s="26"/>
      <c r="L51" s="24"/>
    </row>
    <row r="52" s="2" customFormat="1" ht="16.5" customHeight="1">
      <c r="A52" s="42"/>
      <c r="B52" s="43"/>
      <c r="C52" s="44"/>
      <c r="D52" s="44"/>
      <c r="E52" s="173" t="s">
        <v>133</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6" t="s">
        <v>134</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D.1.5 - Silnoproudá elektrotechnika a bleskosvod</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k.ú. Holice v Čechách p.č.3596/4 3596/2</v>
      </c>
      <c r="G56" s="44"/>
      <c r="H56" s="44"/>
      <c r="I56" s="36" t="s">
        <v>23</v>
      </c>
      <c r="J56" s="76" t="str">
        <f>IF(J14="","",J14)</f>
        <v>22. 2. 2024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Vodovody a kanalizace Pardubice, a.s.</v>
      </c>
      <c r="G58" s="44"/>
      <c r="H58" s="44"/>
      <c r="I58" s="36" t="s">
        <v>33</v>
      </c>
      <c r="J58" s="40" t="str">
        <f>E23</f>
        <v>BKN spol.s r.o., Vladislavova 29 56601 Vysoké Mýto</v>
      </c>
      <c r="K58" s="44"/>
      <c r="L58" s="148"/>
      <c r="S58" s="42"/>
      <c r="T58" s="42"/>
      <c r="U58" s="42"/>
      <c r="V58" s="42"/>
      <c r="W58" s="42"/>
      <c r="X58" s="42"/>
      <c r="Y58" s="42"/>
      <c r="Z58" s="42"/>
      <c r="AA58" s="42"/>
      <c r="AB58" s="42"/>
      <c r="AC58" s="42"/>
      <c r="AD58" s="42"/>
      <c r="AE58" s="42"/>
    </row>
    <row r="59" s="2" customFormat="1" ht="15.15" customHeight="1">
      <c r="A59" s="42"/>
      <c r="B59" s="43"/>
      <c r="C59" s="36" t="s">
        <v>31</v>
      </c>
      <c r="D59" s="44"/>
      <c r="E59" s="44"/>
      <c r="F59" s="31" t="str">
        <f>IF(E20="","",E20)</f>
        <v>Vyplň údaj</v>
      </c>
      <c r="G59" s="44"/>
      <c r="H59" s="44"/>
      <c r="I59" s="36" t="s">
        <v>38</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140</v>
      </c>
      <c r="D61" s="175"/>
      <c r="E61" s="175"/>
      <c r="F61" s="175"/>
      <c r="G61" s="175"/>
      <c r="H61" s="175"/>
      <c r="I61" s="175"/>
      <c r="J61" s="176" t="s">
        <v>141</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J101</f>
        <v>0</v>
      </c>
      <c r="K63" s="44"/>
      <c r="L63" s="148"/>
      <c r="S63" s="42"/>
      <c r="T63" s="42"/>
      <c r="U63" s="42"/>
      <c r="V63" s="42"/>
      <c r="W63" s="42"/>
      <c r="X63" s="42"/>
      <c r="Y63" s="42"/>
      <c r="Z63" s="42"/>
      <c r="AA63" s="42"/>
      <c r="AB63" s="42"/>
      <c r="AC63" s="42"/>
      <c r="AD63" s="42"/>
      <c r="AE63" s="42"/>
      <c r="AU63" s="21" t="s">
        <v>142</v>
      </c>
    </row>
    <row r="64" s="9" customFormat="1" ht="24.96" customHeight="1">
      <c r="A64" s="9"/>
      <c r="B64" s="178"/>
      <c r="C64" s="179"/>
      <c r="D64" s="180" t="s">
        <v>156</v>
      </c>
      <c r="E64" s="181"/>
      <c r="F64" s="181"/>
      <c r="G64" s="181"/>
      <c r="H64" s="181"/>
      <c r="I64" s="181"/>
      <c r="J64" s="182">
        <f>J102</f>
        <v>0</v>
      </c>
      <c r="K64" s="179"/>
      <c r="L64" s="183"/>
      <c r="S64" s="9"/>
      <c r="T64" s="9"/>
      <c r="U64" s="9"/>
      <c r="V64" s="9"/>
      <c r="W64" s="9"/>
      <c r="X64" s="9"/>
      <c r="Y64" s="9"/>
      <c r="Z64" s="9"/>
      <c r="AA64" s="9"/>
      <c r="AB64" s="9"/>
      <c r="AC64" s="9"/>
      <c r="AD64" s="9"/>
      <c r="AE64" s="9"/>
    </row>
    <row r="65" s="10" customFormat="1" ht="19.92" customHeight="1">
      <c r="A65" s="10"/>
      <c r="B65" s="184"/>
      <c r="C65" s="129"/>
      <c r="D65" s="185" t="s">
        <v>2697</v>
      </c>
      <c r="E65" s="186"/>
      <c r="F65" s="186"/>
      <c r="G65" s="186"/>
      <c r="H65" s="186"/>
      <c r="I65" s="186"/>
      <c r="J65" s="187">
        <f>J103</f>
        <v>0</v>
      </c>
      <c r="K65" s="129"/>
      <c r="L65" s="188"/>
      <c r="S65" s="10"/>
      <c r="T65" s="10"/>
      <c r="U65" s="10"/>
      <c r="V65" s="10"/>
      <c r="W65" s="10"/>
      <c r="X65" s="10"/>
      <c r="Y65" s="10"/>
      <c r="Z65" s="10"/>
      <c r="AA65" s="10"/>
      <c r="AB65" s="10"/>
      <c r="AC65" s="10"/>
      <c r="AD65" s="10"/>
      <c r="AE65" s="10"/>
    </row>
    <row r="66" s="10" customFormat="1" ht="14.88" customHeight="1">
      <c r="A66" s="10"/>
      <c r="B66" s="184"/>
      <c r="C66" s="129"/>
      <c r="D66" s="185" t="s">
        <v>2698</v>
      </c>
      <c r="E66" s="186"/>
      <c r="F66" s="186"/>
      <c r="G66" s="186"/>
      <c r="H66" s="186"/>
      <c r="I66" s="186"/>
      <c r="J66" s="187">
        <f>J104</f>
        <v>0</v>
      </c>
      <c r="K66" s="129"/>
      <c r="L66" s="188"/>
      <c r="S66" s="10"/>
      <c r="T66" s="10"/>
      <c r="U66" s="10"/>
      <c r="V66" s="10"/>
      <c r="W66" s="10"/>
      <c r="X66" s="10"/>
      <c r="Y66" s="10"/>
      <c r="Z66" s="10"/>
      <c r="AA66" s="10"/>
      <c r="AB66" s="10"/>
      <c r="AC66" s="10"/>
      <c r="AD66" s="10"/>
      <c r="AE66" s="10"/>
    </row>
    <row r="67" s="10" customFormat="1" ht="21.84" customHeight="1">
      <c r="A67" s="10"/>
      <c r="B67" s="184"/>
      <c r="C67" s="129"/>
      <c r="D67" s="185" t="s">
        <v>2699</v>
      </c>
      <c r="E67" s="186"/>
      <c r="F67" s="186"/>
      <c r="G67" s="186"/>
      <c r="H67" s="186"/>
      <c r="I67" s="186"/>
      <c r="J67" s="187">
        <f>J105</f>
        <v>0</v>
      </c>
      <c r="K67" s="129"/>
      <c r="L67" s="188"/>
      <c r="S67" s="10"/>
      <c r="T67" s="10"/>
      <c r="U67" s="10"/>
      <c r="V67" s="10"/>
      <c r="W67" s="10"/>
      <c r="X67" s="10"/>
      <c r="Y67" s="10"/>
      <c r="Z67" s="10"/>
      <c r="AA67" s="10"/>
      <c r="AB67" s="10"/>
      <c r="AC67" s="10"/>
      <c r="AD67" s="10"/>
      <c r="AE67" s="10"/>
    </row>
    <row r="68" s="10" customFormat="1" ht="21.84" customHeight="1">
      <c r="A68" s="10"/>
      <c r="B68" s="184"/>
      <c r="C68" s="129"/>
      <c r="D68" s="185" t="s">
        <v>2700</v>
      </c>
      <c r="E68" s="186"/>
      <c r="F68" s="186"/>
      <c r="G68" s="186"/>
      <c r="H68" s="186"/>
      <c r="I68" s="186"/>
      <c r="J68" s="187">
        <f>J119</f>
        <v>0</v>
      </c>
      <c r="K68" s="129"/>
      <c r="L68" s="188"/>
      <c r="S68" s="10"/>
      <c r="T68" s="10"/>
      <c r="U68" s="10"/>
      <c r="V68" s="10"/>
      <c r="W68" s="10"/>
      <c r="X68" s="10"/>
      <c r="Y68" s="10"/>
      <c r="Z68" s="10"/>
      <c r="AA68" s="10"/>
      <c r="AB68" s="10"/>
      <c r="AC68" s="10"/>
      <c r="AD68" s="10"/>
      <c r="AE68" s="10"/>
    </row>
    <row r="69" s="10" customFormat="1" ht="14.88" customHeight="1">
      <c r="A69" s="10"/>
      <c r="B69" s="184"/>
      <c r="C69" s="129"/>
      <c r="D69" s="185" t="s">
        <v>2701</v>
      </c>
      <c r="E69" s="186"/>
      <c r="F69" s="186"/>
      <c r="G69" s="186"/>
      <c r="H69" s="186"/>
      <c r="I69" s="186"/>
      <c r="J69" s="187">
        <f>J138</f>
        <v>0</v>
      </c>
      <c r="K69" s="129"/>
      <c r="L69" s="188"/>
      <c r="S69" s="10"/>
      <c r="T69" s="10"/>
      <c r="U69" s="10"/>
      <c r="V69" s="10"/>
      <c r="W69" s="10"/>
      <c r="X69" s="10"/>
      <c r="Y69" s="10"/>
      <c r="Z69" s="10"/>
      <c r="AA69" s="10"/>
      <c r="AB69" s="10"/>
      <c r="AC69" s="10"/>
      <c r="AD69" s="10"/>
      <c r="AE69" s="10"/>
    </row>
    <row r="70" s="10" customFormat="1" ht="21.84" customHeight="1">
      <c r="A70" s="10"/>
      <c r="B70" s="184"/>
      <c r="C70" s="129"/>
      <c r="D70" s="185" t="s">
        <v>2702</v>
      </c>
      <c r="E70" s="186"/>
      <c r="F70" s="186"/>
      <c r="G70" s="186"/>
      <c r="H70" s="186"/>
      <c r="I70" s="186"/>
      <c r="J70" s="187">
        <f>J139</f>
        <v>0</v>
      </c>
      <c r="K70" s="129"/>
      <c r="L70" s="188"/>
      <c r="S70" s="10"/>
      <c r="T70" s="10"/>
      <c r="U70" s="10"/>
      <c r="V70" s="10"/>
      <c r="W70" s="10"/>
      <c r="X70" s="10"/>
      <c r="Y70" s="10"/>
      <c r="Z70" s="10"/>
      <c r="AA70" s="10"/>
      <c r="AB70" s="10"/>
      <c r="AC70" s="10"/>
      <c r="AD70" s="10"/>
      <c r="AE70" s="10"/>
    </row>
    <row r="71" s="10" customFormat="1" ht="21.84" customHeight="1">
      <c r="A71" s="10"/>
      <c r="B71" s="184"/>
      <c r="C71" s="129"/>
      <c r="D71" s="185" t="s">
        <v>2703</v>
      </c>
      <c r="E71" s="186"/>
      <c r="F71" s="186"/>
      <c r="G71" s="186"/>
      <c r="H71" s="186"/>
      <c r="I71" s="186"/>
      <c r="J71" s="187">
        <f>J174</f>
        <v>0</v>
      </c>
      <c r="K71" s="129"/>
      <c r="L71" s="188"/>
      <c r="S71" s="10"/>
      <c r="T71" s="10"/>
      <c r="U71" s="10"/>
      <c r="V71" s="10"/>
      <c r="W71" s="10"/>
      <c r="X71" s="10"/>
      <c r="Y71" s="10"/>
      <c r="Z71" s="10"/>
      <c r="AA71" s="10"/>
      <c r="AB71" s="10"/>
      <c r="AC71" s="10"/>
      <c r="AD71" s="10"/>
      <c r="AE71" s="10"/>
    </row>
    <row r="72" s="10" customFormat="1" ht="14.88" customHeight="1">
      <c r="A72" s="10"/>
      <c r="B72" s="184"/>
      <c r="C72" s="129"/>
      <c r="D72" s="185" t="s">
        <v>2704</v>
      </c>
      <c r="E72" s="186"/>
      <c r="F72" s="186"/>
      <c r="G72" s="186"/>
      <c r="H72" s="186"/>
      <c r="I72" s="186"/>
      <c r="J72" s="187">
        <f>J228</f>
        <v>0</v>
      </c>
      <c r="K72" s="129"/>
      <c r="L72" s="188"/>
      <c r="S72" s="10"/>
      <c r="T72" s="10"/>
      <c r="U72" s="10"/>
      <c r="V72" s="10"/>
      <c r="W72" s="10"/>
      <c r="X72" s="10"/>
      <c r="Y72" s="10"/>
      <c r="Z72" s="10"/>
      <c r="AA72" s="10"/>
      <c r="AB72" s="10"/>
      <c r="AC72" s="10"/>
      <c r="AD72" s="10"/>
      <c r="AE72" s="10"/>
    </row>
    <row r="73" s="10" customFormat="1" ht="21.84" customHeight="1">
      <c r="A73" s="10"/>
      <c r="B73" s="184"/>
      <c r="C73" s="129"/>
      <c r="D73" s="185" t="s">
        <v>2705</v>
      </c>
      <c r="E73" s="186"/>
      <c r="F73" s="186"/>
      <c r="G73" s="186"/>
      <c r="H73" s="186"/>
      <c r="I73" s="186"/>
      <c r="J73" s="187">
        <f>J229</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2706</v>
      </c>
      <c r="E74" s="186"/>
      <c r="F74" s="186"/>
      <c r="G74" s="186"/>
      <c r="H74" s="186"/>
      <c r="I74" s="186"/>
      <c r="J74" s="187">
        <f>J258</f>
        <v>0</v>
      </c>
      <c r="K74" s="129"/>
      <c r="L74" s="188"/>
      <c r="S74" s="10"/>
      <c r="T74" s="10"/>
      <c r="U74" s="10"/>
      <c r="V74" s="10"/>
      <c r="W74" s="10"/>
      <c r="X74" s="10"/>
      <c r="Y74" s="10"/>
      <c r="Z74" s="10"/>
      <c r="AA74" s="10"/>
      <c r="AB74" s="10"/>
      <c r="AC74" s="10"/>
      <c r="AD74" s="10"/>
      <c r="AE74" s="10"/>
    </row>
    <row r="75" s="10" customFormat="1" ht="14.88" customHeight="1">
      <c r="A75" s="10"/>
      <c r="B75" s="184"/>
      <c r="C75" s="129"/>
      <c r="D75" s="185" t="s">
        <v>2707</v>
      </c>
      <c r="E75" s="186"/>
      <c r="F75" s="186"/>
      <c r="G75" s="186"/>
      <c r="H75" s="186"/>
      <c r="I75" s="186"/>
      <c r="J75" s="187">
        <f>J259</f>
        <v>0</v>
      </c>
      <c r="K75" s="129"/>
      <c r="L75" s="188"/>
      <c r="S75" s="10"/>
      <c r="T75" s="10"/>
      <c r="U75" s="10"/>
      <c r="V75" s="10"/>
      <c r="W75" s="10"/>
      <c r="X75" s="10"/>
      <c r="Y75" s="10"/>
      <c r="Z75" s="10"/>
      <c r="AA75" s="10"/>
      <c r="AB75" s="10"/>
      <c r="AC75" s="10"/>
      <c r="AD75" s="10"/>
      <c r="AE75" s="10"/>
    </row>
    <row r="76" s="10" customFormat="1" ht="14.88" customHeight="1">
      <c r="A76" s="10"/>
      <c r="B76" s="184"/>
      <c r="C76" s="129"/>
      <c r="D76" s="185" t="s">
        <v>2708</v>
      </c>
      <c r="E76" s="186"/>
      <c r="F76" s="186"/>
      <c r="G76" s="186"/>
      <c r="H76" s="186"/>
      <c r="I76" s="186"/>
      <c r="J76" s="187">
        <f>J284</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2709</v>
      </c>
      <c r="E77" s="186"/>
      <c r="F77" s="186"/>
      <c r="G77" s="186"/>
      <c r="H77" s="186"/>
      <c r="I77" s="186"/>
      <c r="J77" s="187">
        <f>J336</f>
        <v>0</v>
      </c>
      <c r="K77" s="129"/>
      <c r="L77" s="188"/>
      <c r="S77" s="10"/>
      <c r="T77" s="10"/>
      <c r="U77" s="10"/>
      <c r="V77" s="10"/>
      <c r="W77" s="10"/>
      <c r="X77" s="10"/>
      <c r="Y77" s="10"/>
      <c r="Z77" s="10"/>
      <c r="AA77" s="10"/>
      <c r="AB77" s="10"/>
      <c r="AC77" s="10"/>
      <c r="AD77" s="10"/>
      <c r="AE77" s="10"/>
    </row>
    <row r="78" s="10" customFormat="1" ht="14.88" customHeight="1">
      <c r="A78" s="10"/>
      <c r="B78" s="184"/>
      <c r="C78" s="129"/>
      <c r="D78" s="185" t="s">
        <v>2710</v>
      </c>
      <c r="E78" s="186"/>
      <c r="F78" s="186"/>
      <c r="G78" s="186"/>
      <c r="H78" s="186"/>
      <c r="I78" s="186"/>
      <c r="J78" s="187">
        <f>J337</f>
        <v>0</v>
      </c>
      <c r="K78" s="129"/>
      <c r="L78" s="188"/>
      <c r="S78" s="10"/>
      <c r="T78" s="10"/>
      <c r="U78" s="10"/>
      <c r="V78" s="10"/>
      <c r="W78" s="10"/>
      <c r="X78" s="10"/>
      <c r="Y78" s="10"/>
      <c r="Z78" s="10"/>
      <c r="AA78" s="10"/>
      <c r="AB78" s="10"/>
      <c r="AC78" s="10"/>
      <c r="AD78" s="10"/>
      <c r="AE78" s="10"/>
    </row>
    <row r="79" s="10" customFormat="1" ht="14.88" customHeight="1">
      <c r="A79" s="10"/>
      <c r="B79" s="184"/>
      <c r="C79" s="129"/>
      <c r="D79" s="185" t="s">
        <v>2711</v>
      </c>
      <c r="E79" s="186"/>
      <c r="F79" s="186"/>
      <c r="G79" s="186"/>
      <c r="H79" s="186"/>
      <c r="I79" s="186"/>
      <c r="J79" s="187">
        <f>J362</f>
        <v>0</v>
      </c>
      <c r="K79" s="129"/>
      <c r="L79" s="188"/>
      <c r="S79" s="10"/>
      <c r="T79" s="10"/>
      <c r="U79" s="10"/>
      <c r="V79" s="10"/>
      <c r="W79" s="10"/>
      <c r="X79" s="10"/>
      <c r="Y79" s="10"/>
      <c r="Z79" s="10"/>
      <c r="AA79" s="10"/>
      <c r="AB79" s="10"/>
      <c r="AC79" s="10"/>
      <c r="AD79" s="10"/>
      <c r="AE79" s="10"/>
    </row>
    <row r="80" s="2" customFormat="1" ht="21.84"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6.96" customHeight="1">
      <c r="A81" s="42"/>
      <c r="B81" s="63"/>
      <c r="C81" s="64"/>
      <c r="D81" s="64"/>
      <c r="E81" s="64"/>
      <c r="F81" s="64"/>
      <c r="G81" s="64"/>
      <c r="H81" s="64"/>
      <c r="I81" s="64"/>
      <c r="J81" s="64"/>
      <c r="K81" s="64"/>
      <c r="L81" s="148"/>
      <c r="S81" s="42"/>
      <c r="T81" s="42"/>
      <c r="U81" s="42"/>
      <c r="V81" s="42"/>
      <c r="W81" s="42"/>
      <c r="X81" s="42"/>
      <c r="Y81" s="42"/>
      <c r="Z81" s="42"/>
      <c r="AA81" s="42"/>
      <c r="AB81" s="42"/>
      <c r="AC81" s="42"/>
      <c r="AD81" s="42"/>
      <c r="AE81" s="42"/>
    </row>
    <row r="85" s="2" customFormat="1" ht="6.96" customHeight="1">
      <c r="A85" s="42"/>
      <c r="B85" s="65"/>
      <c r="C85" s="66"/>
      <c r="D85" s="66"/>
      <c r="E85" s="66"/>
      <c r="F85" s="66"/>
      <c r="G85" s="66"/>
      <c r="H85" s="66"/>
      <c r="I85" s="66"/>
      <c r="J85" s="66"/>
      <c r="K85" s="66"/>
      <c r="L85" s="148"/>
      <c r="S85" s="42"/>
      <c r="T85" s="42"/>
      <c r="U85" s="42"/>
      <c r="V85" s="42"/>
      <c r="W85" s="42"/>
      <c r="X85" s="42"/>
      <c r="Y85" s="42"/>
      <c r="Z85" s="42"/>
      <c r="AA85" s="42"/>
      <c r="AB85" s="42"/>
      <c r="AC85" s="42"/>
      <c r="AD85" s="42"/>
      <c r="AE85" s="42"/>
    </row>
    <row r="86" s="2" customFormat="1" ht="24.96" customHeight="1">
      <c r="A86" s="42"/>
      <c r="B86" s="43"/>
      <c r="C86" s="27" t="s">
        <v>167</v>
      </c>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6" t="s">
        <v>16</v>
      </c>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16.5" customHeight="1">
      <c r="A89" s="42"/>
      <c r="B89" s="43"/>
      <c r="C89" s="44"/>
      <c r="D89" s="44"/>
      <c r="E89" s="173" t="str">
        <f>E7</f>
        <v>Oprava VDJ Koudelka I. p.č. 3596/4, 3596/2, k.ú.Holice v Čechách Holice</v>
      </c>
      <c r="F89" s="36"/>
      <c r="G89" s="36"/>
      <c r="H89" s="36"/>
      <c r="I89" s="44"/>
      <c r="J89" s="44"/>
      <c r="K89" s="44"/>
      <c r="L89" s="148"/>
      <c r="S89" s="42"/>
      <c r="T89" s="42"/>
      <c r="U89" s="42"/>
      <c r="V89" s="42"/>
      <c r="W89" s="42"/>
      <c r="X89" s="42"/>
      <c r="Y89" s="42"/>
      <c r="Z89" s="42"/>
      <c r="AA89" s="42"/>
      <c r="AB89" s="42"/>
      <c r="AC89" s="42"/>
      <c r="AD89" s="42"/>
      <c r="AE89" s="42"/>
    </row>
    <row r="90" s="1" customFormat="1" ht="12" customHeight="1">
      <c r="B90" s="25"/>
      <c r="C90" s="36" t="s">
        <v>132</v>
      </c>
      <c r="D90" s="26"/>
      <c r="E90" s="26"/>
      <c r="F90" s="26"/>
      <c r="G90" s="26"/>
      <c r="H90" s="26"/>
      <c r="I90" s="26"/>
      <c r="J90" s="26"/>
      <c r="K90" s="26"/>
      <c r="L90" s="24"/>
    </row>
    <row r="91" s="2" customFormat="1" ht="16.5" customHeight="1">
      <c r="A91" s="42"/>
      <c r="B91" s="43"/>
      <c r="C91" s="44"/>
      <c r="D91" s="44"/>
      <c r="E91" s="173" t="s">
        <v>133</v>
      </c>
      <c r="F91" s="44"/>
      <c r="G91" s="44"/>
      <c r="H91" s="44"/>
      <c r="I91" s="44"/>
      <c r="J91" s="44"/>
      <c r="K91" s="44"/>
      <c r="L91" s="148"/>
      <c r="S91" s="42"/>
      <c r="T91" s="42"/>
      <c r="U91" s="42"/>
      <c r="V91" s="42"/>
      <c r="W91" s="42"/>
      <c r="X91" s="42"/>
      <c r="Y91" s="42"/>
      <c r="Z91" s="42"/>
      <c r="AA91" s="42"/>
      <c r="AB91" s="42"/>
      <c r="AC91" s="42"/>
      <c r="AD91" s="42"/>
      <c r="AE91" s="42"/>
    </row>
    <row r="92" s="2" customFormat="1" ht="12" customHeight="1">
      <c r="A92" s="42"/>
      <c r="B92" s="43"/>
      <c r="C92" s="36" t="s">
        <v>134</v>
      </c>
      <c r="D92" s="44"/>
      <c r="E92" s="44"/>
      <c r="F92" s="44"/>
      <c r="G92" s="44"/>
      <c r="H92" s="44"/>
      <c r="I92" s="44"/>
      <c r="J92" s="44"/>
      <c r="K92" s="44"/>
      <c r="L92" s="148"/>
      <c r="S92" s="42"/>
      <c r="T92" s="42"/>
      <c r="U92" s="42"/>
      <c r="V92" s="42"/>
      <c r="W92" s="42"/>
      <c r="X92" s="42"/>
      <c r="Y92" s="42"/>
      <c r="Z92" s="42"/>
      <c r="AA92" s="42"/>
      <c r="AB92" s="42"/>
      <c r="AC92" s="42"/>
      <c r="AD92" s="42"/>
      <c r="AE92" s="42"/>
    </row>
    <row r="93" s="2" customFormat="1" ht="16.5" customHeight="1">
      <c r="A93" s="42"/>
      <c r="B93" s="43"/>
      <c r="C93" s="44"/>
      <c r="D93" s="44"/>
      <c r="E93" s="73" t="str">
        <f>E11</f>
        <v>D.1.5 - Silnoproudá elektrotechnika a bleskosvod</v>
      </c>
      <c r="F93" s="44"/>
      <c r="G93" s="44"/>
      <c r="H93" s="44"/>
      <c r="I93" s="44"/>
      <c r="J93" s="44"/>
      <c r="K93" s="44"/>
      <c r="L93" s="148"/>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48"/>
      <c r="S94" s="42"/>
      <c r="T94" s="42"/>
      <c r="U94" s="42"/>
      <c r="V94" s="42"/>
      <c r="W94" s="42"/>
      <c r="X94" s="42"/>
      <c r="Y94" s="42"/>
      <c r="Z94" s="42"/>
      <c r="AA94" s="42"/>
      <c r="AB94" s="42"/>
      <c r="AC94" s="42"/>
      <c r="AD94" s="42"/>
      <c r="AE94" s="42"/>
    </row>
    <row r="95" s="2" customFormat="1" ht="12" customHeight="1">
      <c r="A95" s="42"/>
      <c r="B95" s="43"/>
      <c r="C95" s="36" t="s">
        <v>21</v>
      </c>
      <c r="D95" s="44"/>
      <c r="E95" s="44"/>
      <c r="F95" s="31" t="str">
        <f>F14</f>
        <v>k.ú. Holice v Čechách p.č.3596/4 3596/2</v>
      </c>
      <c r="G95" s="44"/>
      <c r="H95" s="44"/>
      <c r="I95" s="36" t="s">
        <v>23</v>
      </c>
      <c r="J95" s="76" t="str">
        <f>IF(J14="","",J14)</f>
        <v>22. 2. 2024</v>
      </c>
      <c r="K95" s="44"/>
      <c r="L95" s="148"/>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48"/>
      <c r="S96" s="42"/>
      <c r="T96" s="42"/>
      <c r="U96" s="42"/>
      <c r="V96" s="42"/>
      <c r="W96" s="42"/>
      <c r="X96" s="42"/>
      <c r="Y96" s="42"/>
      <c r="Z96" s="42"/>
      <c r="AA96" s="42"/>
      <c r="AB96" s="42"/>
      <c r="AC96" s="42"/>
      <c r="AD96" s="42"/>
      <c r="AE96" s="42"/>
    </row>
    <row r="97" s="2" customFormat="1" ht="40.05" customHeight="1">
      <c r="A97" s="42"/>
      <c r="B97" s="43"/>
      <c r="C97" s="36" t="s">
        <v>25</v>
      </c>
      <c r="D97" s="44"/>
      <c r="E97" s="44"/>
      <c r="F97" s="31" t="str">
        <f>E17</f>
        <v>Vodovody a kanalizace Pardubice, a.s.</v>
      </c>
      <c r="G97" s="44"/>
      <c r="H97" s="44"/>
      <c r="I97" s="36" t="s">
        <v>33</v>
      </c>
      <c r="J97" s="40" t="str">
        <f>E23</f>
        <v>BKN spol.s r.o., Vladislavova 29 56601 Vysoké Mýto</v>
      </c>
      <c r="K97" s="44"/>
      <c r="L97" s="148"/>
      <c r="S97" s="42"/>
      <c r="T97" s="42"/>
      <c r="U97" s="42"/>
      <c r="V97" s="42"/>
      <c r="W97" s="42"/>
      <c r="X97" s="42"/>
      <c r="Y97" s="42"/>
      <c r="Z97" s="42"/>
      <c r="AA97" s="42"/>
      <c r="AB97" s="42"/>
      <c r="AC97" s="42"/>
      <c r="AD97" s="42"/>
      <c r="AE97" s="42"/>
    </row>
    <row r="98" s="2" customFormat="1" ht="15.15" customHeight="1">
      <c r="A98" s="42"/>
      <c r="B98" s="43"/>
      <c r="C98" s="36" t="s">
        <v>31</v>
      </c>
      <c r="D98" s="44"/>
      <c r="E98" s="44"/>
      <c r="F98" s="31" t="str">
        <f>IF(E20="","",E20)</f>
        <v>Vyplň údaj</v>
      </c>
      <c r="G98" s="44"/>
      <c r="H98" s="44"/>
      <c r="I98" s="36" t="s">
        <v>38</v>
      </c>
      <c r="J98" s="40" t="str">
        <f>E26</f>
        <v xml:space="preserve"> </v>
      </c>
      <c r="K98" s="44"/>
      <c r="L98" s="148"/>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148"/>
      <c r="S99" s="42"/>
      <c r="T99" s="42"/>
      <c r="U99" s="42"/>
      <c r="V99" s="42"/>
      <c r="W99" s="42"/>
      <c r="X99" s="42"/>
      <c r="Y99" s="42"/>
      <c r="Z99" s="42"/>
      <c r="AA99" s="42"/>
      <c r="AB99" s="42"/>
      <c r="AC99" s="42"/>
      <c r="AD99" s="42"/>
      <c r="AE99" s="42"/>
    </row>
    <row r="100" s="11" customFormat="1" ht="29.28" customHeight="1">
      <c r="A100" s="189"/>
      <c r="B100" s="190"/>
      <c r="C100" s="191" t="s">
        <v>168</v>
      </c>
      <c r="D100" s="192" t="s">
        <v>61</v>
      </c>
      <c r="E100" s="192" t="s">
        <v>57</v>
      </c>
      <c r="F100" s="192" t="s">
        <v>58</v>
      </c>
      <c r="G100" s="192" t="s">
        <v>169</v>
      </c>
      <c r="H100" s="192" t="s">
        <v>170</v>
      </c>
      <c r="I100" s="192" t="s">
        <v>171</v>
      </c>
      <c r="J100" s="192" t="s">
        <v>141</v>
      </c>
      <c r="K100" s="193" t="s">
        <v>172</v>
      </c>
      <c r="L100" s="194"/>
      <c r="M100" s="96" t="s">
        <v>19</v>
      </c>
      <c r="N100" s="97" t="s">
        <v>46</v>
      </c>
      <c r="O100" s="97" t="s">
        <v>173</v>
      </c>
      <c r="P100" s="97" t="s">
        <v>174</v>
      </c>
      <c r="Q100" s="97" t="s">
        <v>175</v>
      </c>
      <c r="R100" s="97" t="s">
        <v>176</v>
      </c>
      <c r="S100" s="97" t="s">
        <v>177</v>
      </c>
      <c r="T100" s="98" t="s">
        <v>178</v>
      </c>
      <c r="U100" s="189"/>
      <c r="V100" s="189"/>
      <c r="W100" s="189"/>
      <c r="X100" s="189"/>
      <c r="Y100" s="189"/>
      <c r="Z100" s="189"/>
      <c r="AA100" s="189"/>
      <c r="AB100" s="189"/>
      <c r="AC100" s="189"/>
      <c r="AD100" s="189"/>
      <c r="AE100" s="189"/>
    </row>
    <row r="101" s="2" customFormat="1" ht="22.8" customHeight="1">
      <c r="A101" s="42"/>
      <c r="B101" s="43"/>
      <c r="C101" s="103" t="s">
        <v>179</v>
      </c>
      <c r="D101" s="44"/>
      <c r="E101" s="44"/>
      <c r="F101" s="44"/>
      <c r="G101" s="44"/>
      <c r="H101" s="44"/>
      <c r="I101" s="44"/>
      <c r="J101" s="195">
        <f>BK101</f>
        <v>0</v>
      </c>
      <c r="K101" s="44"/>
      <c r="L101" s="48"/>
      <c r="M101" s="99"/>
      <c r="N101" s="196"/>
      <c r="O101" s="100"/>
      <c r="P101" s="197">
        <f>P102</f>
        <v>0</v>
      </c>
      <c r="Q101" s="100"/>
      <c r="R101" s="197">
        <f>R102</f>
        <v>0.32785000000000003</v>
      </c>
      <c r="S101" s="100"/>
      <c r="T101" s="198">
        <f>T102</f>
        <v>0.33599999999999997</v>
      </c>
      <c r="U101" s="42"/>
      <c r="V101" s="42"/>
      <c r="W101" s="42"/>
      <c r="X101" s="42"/>
      <c r="Y101" s="42"/>
      <c r="Z101" s="42"/>
      <c r="AA101" s="42"/>
      <c r="AB101" s="42"/>
      <c r="AC101" s="42"/>
      <c r="AD101" s="42"/>
      <c r="AE101" s="42"/>
      <c r="AT101" s="21" t="s">
        <v>75</v>
      </c>
      <c r="AU101" s="21" t="s">
        <v>142</v>
      </c>
      <c r="BK101" s="199">
        <f>BK102</f>
        <v>0</v>
      </c>
    </row>
    <row r="102" s="12" customFormat="1" ht="25.92" customHeight="1">
      <c r="A102" s="12"/>
      <c r="B102" s="200"/>
      <c r="C102" s="201"/>
      <c r="D102" s="202" t="s">
        <v>75</v>
      </c>
      <c r="E102" s="203" t="s">
        <v>1698</v>
      </c>
      <c r="F102" s="203" t="s">
        <v>1699</v>
      </c>
      <c r="G102" s="201"/>
      <c r="H102" s="201"/>
      <c r="I102" s="204"/>
      <c r="J102" s="205">
        <f>BK102</f>
        <v>0</v>
      </c>
      <c r="K102" s="201"/>
      <c r="L102" s="206"/>
      <c r="M102" s="207"/>
      <c r="N102" s="208"/>
      <c r="O102" s="208"/>
      <c r="P102" s="209">
        <f>P103+P258+P336</f>
        <v>0</v>
      </c>
      <c r="Q102" s="208"/>
      <c r="R102" s="209">
        <f>R103+R258+R336</f>
        <v>0.32785000000000003</v>
      </c>
      <c r="S102" s="208"/>
      <c r="T102" s="210">
        <f>T103+T258+T336</f>
        <v>0.33599999999999997</v>
      </c>
      <c r="U102" s="12"/>
      <c r="V102" s="12"/>
      <c r="W102" s="12"/>
      <c r="X102" s="12"/>
      <c r="Y102" s="12"/>
      <c r="Z102" s="12"/>
      <c r="AA102" s="12"/>
      <c r="AB102" s="12"/>
      <c r="AC102" s="12"/>
      <c r="AD102" s="12"/>
      <c r="AE102" s="12"/>
      <c r="AR102" s="211" t="s">
        <v>86</v>
      </c>
      <c r="AT102" s="212" t="s">
        <v>75</v>
      </c>
      <c r="AU102" s="212" t="s">
        <v>76</v>
      </c>
      <c r="AY102" s="211" t="s">
        <v>182</v>
      </c>
      <c r="BK102" s="213">
        <f>BK103+BK258+BK336</f>
        <v>0</v>
      </c>
    </row>
    <row r="103" s="12" customFormat="1" ht="22.8" customHeight="1">
      <c r="A103" s="12"/>
      <c r="B103" s="200"/>
      <c r="C103" s="201"/>
      <c r="D103" s="202" t="s">
        <v>75</v>
      </c>
      <c r="E103" s="214" t="s">
        <v>2712</v>
      </c>
      <c r="F103" s="214" t="s">
        <v>2713</v>
      </c>
      <c r="G103" s="201"/>
      <c r="H103" s="201"/>
      <c r="I103" s="204"/>
      <c r="J103" s="215">
        <f>BK103</f>
        <v>0</v>
      </c>
      <c r="K103" s="201"/>
      <c r="L103" s="206"/>
      <c r="M103" s="207"/>
      <c r="N103" s="208"/>
      <c r="O103" s="208"/>
      <c r="P103" s="209">
        <f>P104+P138+P228</f>
        <v>0</v>
      </c>
      <c r="Q103" s="208"/>
      <c r="R103" s="209">
        <f>R104+R138+R228</f>
        <v>0.13119</v>
      </c>
      <c r="S103" s="208"/>
      <c r="T103" s="210">
        <f>T104+T138+T228</f>
        <v>0.091999999999999998</v>
      </c>
      <c r="U103" s="12"/>
      <c r="V103" s="12"/>
      <c r="W103" s="12"/>
      <c r="X103" s="12"/>
      <c r="Y103" s="12"/>
      <c r="Z103" s="12"/>
      <c r="AA103" s="12"/>
      <c r="AB103" s="12"/>
      <c r="AC103" s="12"/>
      <c r="AD103" s="12"/>
      <c r="AE103" s="12"/>
      <c r="AR103" s="211" t="s">
        <v>86</v>
      </c>
      <c r="AT103" s="212" t="s">
        <v>75</v>
      </c>
      <c r="AU103" s="212" t="s">
        <v>83</v>
      </c>
      <c r="AY103" s="211" t="s">
        <v>182</v>
      </c>
      <c r="BK103" s="213">
        <f>BK104+BK138+BK228</f>
        <v>0</v>
      </c>
    </row>
    <row r="104" s="12" customFormat="1" ht="20.88" customHeight="1">
      <c r="A104" s="12"/>
      <c r="B104" s="200"/>
      <c r="C104" s="201"/>
      <c r="D104" s="202" t="s">
        <v>75</v>
      </c>
      <c r="E104" s="214" t="s">
        <v>2714</v>
      </c>
      <c r="F104" s="214" t="s">
        <v>2715</v>
      </c>
      <c r="G104" s="201"/>
      <c r="H104" s="201"/>
      <c r="I104" s="204"/>
      <c r="J104" s="215">
        <f>BK104</f>
        <v>0</v>
      </c>
      <c r="K104" s="201"/>
      <c r="L104" s="206"/>
      <c r="M104" s="207"/>
      <c r="N104" s="208"/>
      <c r="O104" s="208"/>
      <c r="P104" s="209">
        <f>P105+P119</f>
        <v>0</v>
      </c>
      <c r="Q104" s="208"/>
      <c r="R104" s="209">
        <f>R105+R119</f>
        <v>0.12359000000000001</v>
      </c>
      <c r="S104" s="208"/>
      <c r="T104" s="210">
        <f>T105+T119</f>
        <v>0</v>
      </c>
      <c r="U104" s="12"/>
      <c r="V104" s="12"/>
      <c r="W104" s="12"/>
      <c r="X104" s="12"/>
      <c r="Y104" s="12"/>
      <c r="Z104" s="12"/>
      <c r="AA104" s="12"/>
      <c r="AB104" s="12"/>
      <c r="AC104" s="12"/>
      <c r="AD104" s="12"/>
      <c r="AE104" s="12"/>
      <c r="AR104" s="211" t="s">
        <v>86</v>
      </c>
      <c r="AT104" s="212" t="s">
        <v>75</v>
      </c>
      <c r="AU104" s="212" t="s">
        <v>86</v>
      </c>
      <c r="AY104" s="211" t="s">
        <v>182</v>
      </c>
      <c r="BK104" s="213">
        <f>BK105+BK119</f>
        <v>0</v>
      </c>
    </row>
    <row r="105" s="17" customFormat="1" ht="20.88" customHeight="1">
      <c r="A105" s="17"/>
      <c r="B105" s="296"/>
      <c r="C105" s="297"/>
      <c r="D105" s="298" t="s">
        <v>75</v>
      </c>
      <c r="E105" s="298" t="s">
        <v>2716</v>
      </c>
      <c r="F105" s="298" t="s">
        <v>2717</v>
      </c>
      <c r="G105" s="297"/>
      <c r="H105" s="297"/>
      <c r="I105" s="299"/>
      <c r="J105" s="300">
        <f>BK105</f>
        <v>0</v>
      </c>
      <c r="K105" s="297"/>
      <c r="L105" s="301"/>
      <c r="M105" s="302"/>
      <c r="N105" s="303"/>
      <c r="O105" s="303"/>
      <c r="P105" s="304">
        <f>SUM(P106:P118)</f>
        <v>0</v>
      </c>
      <c r="Q105" s="303"/>
      <c r="R105" s="304">
        <f>SUM(R106:R118)</f>
        <v>0.12359000000000001</v>
      </c>
      <c r="S105" s="303"/>
      <c r="T105" s="305">
        <f>SUM(T106:T118)</f>
        <v>0</v>
      </c>
      <c r="U105" s="17"/>
      <c r="V105" s="17"/>
      <c r="W105" s="17"/>
      <c r="X105" s="17"/>
      <c r="Y105" s="17"/>
      <c r="Z105" s="17"/>
      <c r="AA105" s="17"/>
      <c r="AB105" s="17"/>
      <c r="AC105" s="17"/>
      <c r="AD105" s="17"/>
      <c r="AE105" s="17"/>
      <c r="AR105" s="306" t="s">
        <v>86</v>
      </c>
      <c r="AT105" s="307" t="s">
        <v>75</v>
      </c>
      <c r="AU105" s="307" t="s">
        <v>203</v>
      </c>
      <c r="AY105" s="306" t="s">
        <v>182</v>
      </c>
      <c r="BK105" s="308">
        <f>SUM(BK106:BK118)</f>
        <v>0</v>
      </c>
    </row>
    <row r="106" s="2" customFormat="1" ht="16.5" customHeight="1">
      <c r="A106" s="42"/>
      <c r="B106" s="43"/>
      <c r="C106" s="267" t="s">
        <v>83</v>
      </c>
      <c r="D106" s="267" t="s">
        <v>349</v>
      </c>
      <c r="E106" s="268" t="s">
        <v>2718</v>
      </c>
      <c r="F106" s="269" t="s">
        <v>2719</v>
      </c>
      <c r="G106" s="270" t="s">
        <v>560</v>
      </c>
      <c r="H106" s="271">
        <v>53</v>
      </c>
      <c r="I106" s="272"/>
      <c r="J106" s="273">
        <f>ROUND(I106*H106,2)</f>
        <v>0</v>
      </c>
      <c r="K106" s="269" t="s">
        <v>188</v>
      </c>
      <c r="L106" s="274"/>
      <c r="M106" s="275" t="s">
        <v>19</v>
      </c>
      <c r="N106" s="276" t="s">
        <v>47</v>
      </c>
      <c r="O106" s="88"/>
      <c r="P106" s="225">
        <f>O106*H106</f>
        <v>0</v>
      </c>
      <c r="Q106" s="225">
        <v>0.00012</v>
      </c>
      <c r="R106" s="225">
        <f>Q106*H106</f>
        <v>0.0063600000000000002</v>
      </c>
      <c r="S106" s="225">
        <v>0</v>
      </c>
      <c r="T106" s="226">
        <f>S106*H106</f>
        <v>0</v>
      </c>
      <c r="U106" s="42"/>
      <c r="V106" s="42"/>
      <c r="W106" s="42"/>
      <c r="X106" s="42"/>
      <c r="Y106" s="42"/>
      <c r="Z106" s="42"/>
      <c r="AA106" s="42"/>
      <c r="AB106" s="42"/>
      <c r="AC106" s="42"/>
      <c r="AD106" s="42"/>
      <c r="AE106" s="42"/>
      <c r="AR106" s="227" t="s">
        <v>398</v>
      </c>
      <c r="AT106" s="227" t="s">
        <v>349</v>
      </c>
      <c r="AU106" s="227" t="s">
        <v>189</v>
      </c>
      <c r="AY106" s="21" t="s">
        <v>182</v>
      </c>
      <c r="BE106" s="228">
        <f>IF(N106="základní",J106,0)</f>
        <v>0</v>
      </c>
      <c r="BF106" s="228">
        <f>IF(N106="snížená",J106,0)</f>
        <v>0</v>
      </c>
      <c r="BG106" s="228">
        <f>IF(N106="zákl. přenesená",J106,0)</f>
        <v>0</v>
      </c>
      <c r="BH106" s="228">
        <f>IF(N106="sníž. přenesená",J106,0)</f>
        <v>0</v>
      </c>
      <c r="BI106" s="228">
        <f>IF(N106="nulová",J106,0)</f>
        <v>0</v>
      </c>
      <c r="BJ106" s="21" t="s">
        <v>83</v>
      </c>
      <c r="BK106" s="228">
        <f>ROUND(I106*H106,2)</f>
        <v>0</v>
      </c>
      <c r="BL106" s="21" t="s">
        <v>299</v>
      </c>
      <c r="BM106" s="227" t="s">
        <v>2720</v>
      </c>
    </row>
    <row r="107" s="2" customFormat="1" ht="16.5" customHeight="1">
      <c r="A107" s="42"/>
      <c r="B107" s="43"/>
      <c r="C107" s="267" t="s">
        <v>86</v>
      </c>
      <c r="D107" s="267" t="s">
        <v>349</v>
      </c>
      <c r="E107" s="268" t="s">
        <v>2721</v>
      </c>
      <c r="F107" s="269" t="s">
        <v>2722</v>
      </c>
      <c r="G107" s="270" t="s">
        <v>560</v>
      </c>
      <c r="H107" s="271">
        <v>238</v>
      </c>
      <c r="I107" s="272"/>
      <c r="J107" s="273">
        <f>ROUND(I107*H107,2)</f>
        <v>0</v>
      </c>
      <c r="K107" s="269" t="s">
        <v>19</v>
      </c>
      <c r="L107" s="274"/>
      <c r="M107" s="275" t="s">
        <v>19</v>
      </c>
      <c r="N107" s="276" t="s">
        <v>47</v>
      </c>
      <c r="O107" s="88"/>
      <c r="P107" s="225">
        <f>O107*H107</f>
        <v>0</v>
      </c>
      <c r="Q107" s="225">
        <v>0.00012</v>
      </c>
      <c r="R107" s="225">
        <f>Q107*H107</f>
        <v>0.028560000000000002</v>
      </c>
      <c r="S107" s="225">
        <v>0</v>
      </c>
      <c r="T107" s="226">
        <f>S107*H107</f>
        <v>0</v>
      </c>
      <c r="U107" s="42"/>
      <c r="V107" s="42"/>
      <c r="W107" s="42"/>
      <c r="X107" s="42"/>
      <c r="Y107" s="42"/>
      <c r="Z107" s="42"/>
      <c r="AA107" s="42"/>
      <c r="AB107" s="42"/>
      <c r="AC107" s="42"/>
      <c r="AD107" s="42"/>
      <c r="AE107" s="42"/>
      <c r="AR107" s="227" t="s">
        <v>398</v>
      </c>
      <c r="AT107" s="227" t="s">
        <v>349</v>
      </c>
      <c r="AU107" s="227" t="s">
        <v>189</v>
      </c>
      <c r="AY107" s="21" t="s">
        <v>182</v>
      </c>
      <c r="BE107" s="228">
        <f>IF(N107="základní",J107,0)</f>
        <v>0</v>
      </c>
      <c r="BF107" s="228">
        <f>IF(N107="snížená",J107,0)</f>
        <v>0</v>
      </c>
      <c r="BG107" s="228">
        <f>IF(N107="zákl. přenesená",J107,0)</f>
        <v>0</v>
      </c>
      <c r="BH107" s="228">
        <f>IF(N107="sníž. přenesená",J107,0)</f>
        <v>0</v>
      </c>
      <c r="BI107" s="228">
        <f>IF(N107="nulová",J107,0)</f>
        <v>0</v>
      </c>
      <c r="BJ107" s="21" t="s">
        <v>83</v>
      </c>
      <c r="BK107" s="228">
        <f>ROUND(I107*H107,2)</f>
        <v>0</v>
      </c>
      <c r="BL107" s="21" t="s">
        <v>299</v>
      </c>
      <c r="BM107" s="227" t="s">
        <v>2723</v>
      </c>
    </row>
    <row r="108" s="2" customFormat="1" ht="16.5" customHeight="1">
      <c r="A108" s="42"/>
      <c r="B108" s="43"/>
      <c r="C108" s="267" t="s">
        <v>203</v>
      </c>
      <c r="D108" s="267" t="s">
        <v>349</v>
      </c>
      <c r="E108" s="268" t="s">
        <v>2724</v>
      </c>
      <c r="F108" s="269" t="s">
        <v>2725</v>
      </c>
      <c r="G108" s="270" t="s">
        <v>560</v>
      </c>
      <c r="H108" s="271">
        <v>87</v>
      </c>
      <c r="I108" s="272"/>
      <c r="J108" s="273">
        <f>ROUND(I108*H108,2)</f>
        <v>0</v>
      </c>
      <c r="K108" s="269" t="s">
        <v>188</v>
      </c>
      <c r="L108" s="274"/>
      <c r="M108" s="275" t="s">
        <v>19</v>
      </c>
      <c r="N108" s="276" t="s">
        <v>47</v>
      </c>
      <c r="O108" s="88"/>
      <c r="P108" s="225">
        <f>O108*H108</f>
        <v>0</v>
      </c>
      <c r="Q108" s="225">
        <v>0.00017000000000000001</v>
      </c>
      <c r="R108" s="225">
        <f>Q108*H108</f>
        <v>0.014790000000000001</v>
      </c>
      <c r="S108" s="225">
        <v>0</v>
      </c>
      <c r="T108" s="226">
        <f>S108*H108</f>
        <v>0</v>
      </c>
      <c r="U108" s="42"/>
      <c r="V108" s="42"/>
      <c r="W108" s="42"/>
      <c r="X108" s="42"/>
      <c r="Y108" s="42"/>
      <c r="Z108" s="42"/>
      <c r="AA108" s="42"/>
      <c r="AB108" s="42"/>
      <c r="AC108" s="42"/>
      <c r="AD108" s="42"/>
      <c r="AE108" s="42"/>
      <c r="AR108" s="227" t="s">
        <v>398</v>
      </c>
      <c r="AT108" s="227" t="s">
        <v>349</v>
      </c>
      <c r="AU108" s="227" t="s">
        <v>189</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299</v>
      </c>
      <c r="BM108" s="227" t="s">
        <v>2726</v>
      </c>
    </row>
    <row r="109" s="2" customFormat="1" ht="16.5" customHeight="1">
      <c r="A109" s="42"/>
      <c r="B109" s="43"/>
      <c r="C109" s="267" t="s">
        <v>189</v>
      </c>
      <c r="D109" s="267" t="s">
        <v>349</v>
      </c>
      <c r="E109" s="268" t="s">
        <v>2727</v>
      </c>
      <c r="F109" s="269" t="s">
        <v>2728</v>
      </c>
      <c r="G109" s="270" t="s">
        <v>560</v>
      </c>
      <c r="H109" s="271">
        <v>103</v>
      </c>
      <c r="I109" s="272"/>
      <c r="J109" s="273">
        <f>ROUND(I109*H109,2)</f>
        <v>0</v>
      </c>
      <c r="K109" s="269" t="s">
        <v>188</v>
      </c>
      <c r="L109" s="274"/>
      <c r="M109" s="275" t="s">
        <v>19</v>
      </c>
      <c r="N109" s="276" t="s">
        <v>47</v>
      </c>
      <c r="O109" s="88"/>
      <c r="P109" s="225">
        <f>O109*H109</f>
        <v>0</v>
      </c>
      <c r="Q109" s="225">
        <v>0.00016000000000000001</v>
      </c>
      <c r="R109" s="225">
        <f>Q109*H109</f>
        <v>0.016480000000000002</v>
      </c>
      <c r="S109" s="225">
        <v>0</v>
      </c>
      <c r="T109" s="226">
        <f>S109*H109</f>
        <v>0</v>
      </c>
      <c r="U109" s="42"/>
      <c r="V109" s="42"/>
      <c r="W109" s="42"/>
      <c r="X109" s="42"/>
      <c r="Y109" s="42"/>
      <c r="Z109" s="42"/>
      <c r="AA109" s="42"/>
      <c r="AB109" s="42"/>
      <c r="AC109" s="42"/>
      <c r="AD109" s="42"/>
      <c r="AE109" s="42"/>
      <c r="AR109" s="227" t="s">
        <v>398</v>
      </c>
      <c r="AT109" s="227" t="s">
        <v>349</v>
      </c>
      <c r="AU109" s="227" t="s">
        <v>189</v>
      </c>
      <c r="AY109" s="21" t="s">
        <v>182</v>
      </c>
      <c r="BE109" s="228">
        <f>IF(N109="základní",J109,0)</f>
        <v>0</v>
      </c>
      <c r="BF109" s="228">
        <f>IF(N109="snížená",J109,0)</f>
        <v>0</v>
      </c>
      <c r="BG109" s="228">
        <f>IF(N109="zákl. přenesená",J109,0)</f>
        <v>0</v>
      </c>
      <c r="BH109" s="228">
        <f>IF(N109="sníž. přenesená",J109,0)</f>
        <v>0</v>
      </c>
      <c r="BI109" s="228">
        <f>IF(N109="nulová",J109,0)</f>
        <v>0</v>
      </c>
      <c r="BJ109" s="21" t="s">
        <v>83</v>
      </c>
      <c r="BK109" s="228">
        <f>ROUND(I109*H109,2)</f>
        <v>0</v>
      </c>
      <c r="BL109" s="21" t="s">
        <v>299</v>
      </c>
      <c r="BM109" s="227" t="s">
        <v>2729</v>
      </c>
    </row>
    <row r="110" s="2" customFormat="1" ht="16.5" customHeight="1">
      <c r="A110" s="42"/>
      <c r="B110" s="43"/>
      <c r="C110" s="267" t="s">
        <v>218</v>
      </c>
      <c r="D110" s="267" t="s">
        <v>349</v>
      </c>
      <c r="E110" s="268" t="s">
        <v>2730</v>
      </c>
      <c r="F110" s="269" t="s">
        <v>2731</v>
      </c>
      <c r="G110" s="270" t="s">
        <v>560</v>
      </c>
      <c r="H110" s="271">
        <v>28</v>
      </c>
      <c r="I110" s="272"/>
      <c r="J110" s="273">
        <f>ROUND(I110*H110,2)</f>
        <v>0</v>
      </c>
      <c r="K110" s="269" t="s">
        <v>188</v>
      </c>
      <c r="L110" s="274"/>
      <c r="M110" s="275" t="s">
        <v>19</v>
      </c>
      <c r="N110" s="276" t="s">
        <v>47</v>
      </c>
      <c r="O110" s="88"/>
      <c r="P110" s="225">
        <f>O110*H110</f>
        <v>0</v>
      </c>
      <c r="Q110" s="225">
        <v>0.00025000000000000001</v>
      </c>
      <c r="R110" s="225">
        <f>Q110*H110</f>
        <v>0.0070000000000000001</v>
      </c>
      <c r="S110" s="225">
        <v>0</v>
      </c>
      <c r="T110" s="226">
        <f>S110*H110</f>
        <v>0</v>
      </c>
      <c r="U110" s="42"/>
      <c r="V110" s="42"/>
      <c r="W110" s="42"/>
      <c r="X110" s="42"/>
      <c r="Y110" s="42"/>
      <c r="Z110" s="42"/>
      <c r="AA110" s="42"/>
      <c r="AB110" s="42"/>
      <c r="AC110" s="42"/>
      <c r="AD110" s="42"/>
      <c r="AE110" s="42"/>
      <c r="AR110" s="227" t="s">
        <v>398</v>
      </c>
      <c r="AT110" s="227" t="s">
        <v>349</v>
      </c>
      <c r="AU110" s="227" t="s">
        <v>189</v>
      </c>
      <c r="AY110" s="21" t="s">
        <v>182</v>
      </c>
      <c r="BE110" s="228">
        <f>IF(N110="základní",J110,0)</f>
        <v>0</v>
      </c>
      <c r="BF110" s="228">
        <f>IF(N110="snížená",J110,0)</f>
        <v>0</v>
      </c>
      <c r="BG110" s="228">
        <f>IF(N110="zákl. přenesená",J110,0)</f>
        <v>0</v>
      </c>
      <c r="BH110" s="228">
        <f>IF(N110="sníž. přenesená",J110,0)</f>
        <v>0</v>
      </c>
      <c r="BI110" s="228">
        <f>IF(N110="nulová",J110,0)</f>
        <v>0</v>
      </c>
      <c r="BJ110" s="21" t="s">
        <v>83</v>
      </c>
      <c r="BK110" s="228">
        <f>ROUND(I110*H110,2)</f>
        <v>0</v>
      </c>
      <c r="BL110" s="21" t="s">
        <v>299</v>
      </c>
      <c r="BM110" s="227" t="s">
        <v>2732</v>
      </c>
    </row>
    <row r="111" s="2" customFormat="1" ht="16.5" customHeight="1">
      <c r="A111" s="42"/>
      <c r="B111" s="43"/>
      <c r="C111" s="267" t="s">
        <v>226</v>
      </c>
      <c r="D111" s="267" t="s">
        <v>349</v>
      </c>
      <c r="E111" s="268" t="s">
        <v>2733</v>
      </c>
      <c r="F111" s="269" t="s">
        <v>2734</v>
      </c>
      <c r="G111" s="270" t="s">
        <v>560</v>
      </c>
      <c r="H111" s="271">
        <v>22</v>
      </c>
      <c r="I111" s="272"/>
      <c r="J111" s="273">
        <f>ROUND(I111*H111,2)</f>
        <v>0</v>
      </c>
      <c r="K111" s="269" t="s">
        <v>188</v>
      </c>
      <c r="L111" s="274"/>
      <c r="M111" s="275" t="s">
        <v>19</v>
      </c>
      <c r="N111" s="276" t="s">
        <v>47</v>
      </c>
      <c r="O111" s="88"/>
      <c r="P111" s="225">
        <f>O111*H111</f>
        <v>0</v>
      </c>
      <c r="Q111" s="225">
        <v>0.00034000000000000002</v>
      </c>
      <c r="R111" s="225">
        <f>Q111*H111</f>
        <v>0.0074800000000000005</v>
      </c>
      <c r="S111" s="225">
        <v>0</v>
      </c>
      <c r="T111" s="226">
        <f>S111*H111</f>
        <v>0</v>
      </c>
      <c r="U111" s="42"/>
      <c r="V111" s="42"/>
      <c r="W111" s="42"/>
      <c r="X111" s="42"/>
      <c r="Y111" s="42"/>
      <c r="Z111" s="42"/>
      <c r="AA111" s="42"/>
      <c r="AB111" s="42"/>
      <c r="AC111" s="42"/>
      <c r="AD111" s="42"/>
      <c r="AE111" s="42"/>
      <c r="AR111" s="227" t="s">
        <v>398</v>
      </c>
      <c r="AT111" s="227" t="s">
        <v>349</v>
      </c>
      <c r="AU111" s="227" t="s">
        <v>189</v>
      </c>
      <c r="AY111" s="21" t="s">
        <v>182</v>
      </c>
      <c r="BE111" s="228">
        <f>IF(N111="základní",J111,0)</f>
        <v>0</v>
      </c>
      <c r="BF111" s="228">
        <f>IF(N111="snížená",J111,0)</f>
        <v>0</v>
      </c>
      <c r="BG111" s="228">
        <f>IF(N111="zákl. přenesená",J111,0)</f>
        <v>0</v>
      </c>
      <c r="BH111" s="228">
        <f>IF(N111="sníž. přenesená",J111,0)</f>
        <v>0</v>
      </c>
      <c r="BI111" s="228">
        <f>IF(N111="nulová",J111,0)</f>
        <v>0</v>
      </c>
      <c r="BJ111" s="21" t="s">
        <v>83</v>
      </c>
      <c r="BK111" s="228">
        <f>ROUND(I111*H111,2)</f>
        <v>0</v>
      </c>
      <c r="BL111" s="21" t="s">
        <v>299</v>
      </c>
      <c r="BM111" s="227" t="s">
        <v>2735</v>
      </c>
    </row>
    <row r="112" s="2" customFormat="1" ht="16.5" customHeight="1">
      <c r="A112" s="42"/>
      <c r="B112" s="43"/>
      <c r="C112" s="267" t="s">
        <v>236</v>
      </c>
      <c r="D112" s="267" t="s">
        <v>349</v>
      </c>
      <c r="E112" s="268" t="s">
        <v>2736</v>
      </c>
      <c r="F112" s="269" t="s">
        <v>2737</v>
      </c>
      <c r="G112" s="270" t="s">
        <v>560</v>
      </c>
      <c r="H112" s="271">
        <v>24</v>
      </c>
      <c r="I112" s="272"/>
      <c r="J112" s="273">
        <f>ROUND(I112*H112,2)</f>
        <v>0</v>
      </c>
      <c r="K112" s="269" t="s">
        <v>188</v>
      </c>
      <c r="L112" s="274"/>
      <c r="M112" s="275" t="s">
        <v>19</v>
      </c>
      <c r="N112" s="276" t="s">
        <v>47</v>
      </c>
      <c r="O112" s="88"/>
      <c r="P112" s="225">
        <f>O112*H112</f>
        <v>0</v>
      </c>
      <c r="Q112" s="225">
        <v>0.00052999999999999998</v>
      </c>
      <c r="R112" s="225">
        <f>Q112*H112</f>
        <v>0.012719999999999999</v>
      </c>
      <c r="S112" s="225">
        <v>0</v>
      </c>
      <c r="T112" s="226">
        <f>S112*H112</f>
        <v>0</v>
      </c>
      <c r="U112" s="42"/>
      <c r="V112" s="42"/>
      <c r="W112" s="42"/>
      <c r="X112" s="42"/>
      <c r="Y112" s="42"/>
      <c r="Z112" s="42"/>
      <c r="AA112" s="42"/>
      <c r="AB112" s="42"/>
      <c r="AC112" s="42"/>
      <c r="AD112" s="42"/>
      <c r="AE112" s="42"/>
      <c r="AR112" s="227" t="s">
        <v>398</v>
      </c>
      <c r="AT112" s="227" t="s">
        <v>349</v>
      </c>
      <c r="AU112" s="227" t="s">
        <v>189</v>
      </c>
      <c r="AY112" s="21" t="s">
        <v>182</v>
      </c>
      <c r="BE112" s="228">
        <f>IF(N112="základní",J112,0)</f>
        <v>0</v>
      </c>
      <c r="BF112" s="228">
        <f>IF(N112="snížená",J112,0)</f>
        <v>0</v>
      </c>
      <c r="BG112" s="228">
        <f>IF(N112="zákl. přenesená",J112,0)</f>
        <v>0</v>
      </c>
      <c r="BH112" s="228">
        <f>IF(N112="sníž. přenesená",J112,0)</f>
        <v>0</v>
      </c>
      <c r="BI112" s="228">
        <f>IF(N112="nulová",J112,0)</f>
        <v>0</v>
      </c>
      <c r="BJ112" s="21" t="s">
        <v>83</v>
      </c>
      <c r="BK112" s="228">
        <f>ROUND(I112*H112,2)</f>
        <v>0</v>
      </c>
      <c r="BL112" s="21" t="s">
        <v>299</v>
      </c>
      <c r="BM112" s="227" t="s">
        <v>2738</v>
      </c>
    </row>
    <row r="113" s="2" customFormat="1" ht="24.15" customHeight="1">
      <c r="A113" s="42"/>
      <c r="B113" s="43"/>
      <c r="C113" s="267" t="s">
        <v>243</v>
      </c>
      <c r="D113" s="267" t="s">
        <v>349</v>
      </c>
      <c r="E113" s="268" t="s">
        <v>2739</v>
      </c>
      <c r="F113" s="269" t="s">
        <v>2740</v>
      </c>
      <c r="G113" s="270" t="s">
        <v>560</v>
      </c>
      <c r="H113" s="271">
        <v>16</v>
      </c>
      <c r="I113" s="272"/>
      <c r="J113" s="273">
        <f>ROUND(I113*H113,2)</f>
        <v>0</v>
      </c>
      <c r="K113" s="269" t="s">
        <v>188</v>
      </c>
      <c r="L113" s="274"/>
      <c r="M113" s="275" t="s">
        <v>19</v>
      </c>
      <c r="N113" s="276" t="s">
        <v>47</v>
      </c>
      <c r="O113" s="88"/>
      <c r="P113" s="225">
        <f>O113*H113</f>
        <v>0</v>
      </c>
      <c r="Q113" s="225">
        <v>0.00012999999999999999</v>
      </c>
      <c r="R113" s="225">
        <f>Q113*H113</f>
        <v>0.0020799999999999998</v>
      </c>
      <c r="S113" s="225">
        <v>0</v>
      </c>
      <c r="T113" s="226">
        <f>S113*H113</f>
        <v>0</v>
      </c>
      <c r="U113" s="42"/>
      <c r="V113" s="42"/>
      <c r="W113" s="42"/>
      <c r="X113" s="42"/>
      <c r="Y113" s="42"/>
      <c r="Z113" s="42"/>
      <c r="AA113" s="42"/>
      <c r="AB113" s="42"/>
      <c r="AC113" s="42"/>
      <c r="AD113" s="42"/>
      <c r="AE113" s="42"/>
      <c r="AR113" s="227" t="s">
        <v>398</v>
      </c>
      <c r="AT113" s="227" t="s">
        <v>349</v>
      </c>
      <c r="AU113" s="227" t="s">
        <v>189</v>
      </c>
      <c r="AY113" s="21" t="s">
        <v>182</v>
      </c>
      <c r="BE113" s="228">
        <f>IF(N113="základní",J113,0)</f>
        <v>0</v>
      </c>
      <c r="BF113" s="228">
        <f>IF(N113="snížená",J113,0)</f>
        <v>0</v>
      </c>
      <c r="BG113" s="228">
        <f>IF(N113="zákl. přenesená",J113,0)</f>
        <v>0</v>
      </c>
      <c r="BH113" s="228">
        <f>IF(N113="sníž. přenesená",J113,0)</f>
        <v>0</v>
      </c>
      <c r="BI113" s="228">
        <f>IF(N113="nulová",J113,0)</f>
        <v>0</v>
      </c>
      <c r="BJ113" s="21" t="s">
        <v>83</v>
      </c>
      <c r="BK113" s="228">
        <f>ROUND(I113*H113,2)</f>
        <v>0</v>
      </c>
      <c r="BL113" s="21" t="s">
        <v>299</v>
      </c>
      <c r="BM113" s="227" t="s">
        <v>2741</v>
      </c>
    </row>
    <row r="114" s="2" customFormat="1" ht="24.15" customHeight="1">
      <c r="A114" s="42"/>
      <c r="B114" s="43"/>
      <c r="C114" s="267" t="s">
        <v>249</v>
      </c>
      <c r="D114" s="267" t="s">
        <v>349</v>
      </c>
      <c r="E114" s="268" t="s">
        <v>2742</v>
      </c>
      <c r="F114" s="269" t="s">
        <v>2743</v>
      </c>
      <c r="G114" s="270" t="s">
        <v>560</v>
      </c>
      <c r="H114" s="271">
        <v>12</v>
      </c>
      <c r="I114" s="272"/>
      <c r="J114" s="273">
        <f>ROUND(I114*H114,2)</f>
        <v>0</v>
      </c>
      <c r="K114" s="269" t="s">
        <v>188</v>
      </c>
      <c r="L114" s="274"/>
      <c r="M114" s="275" t="s">
        <v>19</v>
      </c>
      <c r="N114" s="276" t="s">
        <v>47</v>
      </c>
      <c r="O114" s="88"/>
      <c r="P114" s="225">
        <f>O114*H114</f>
        <v>0</v>
      </c>
      <c r="Q114" s="225">
        <v>0.00016000000000000001</v>
      </c>
      <c r="R114" s="225">
        <f>Q114*H114</f>
        <v>0.0019200000000000003</v>
      </c>
      <c r="S114" s="225">
        <v>0</v>
      </c>
      <c r="T114" s="226">
        <f>S114*H114</f>
        <v>0</v>
      </c>
      <c r="U114" s="42"/>
      <c r="V114" s="42"/>
      <c r="W114" s="42"/>
      <c r="X114" s="42"/>
      <c r="Y114" s="42"/>
      <c r="Z114" s="42"/>
      <c r="AA114" s="42"/>
      <c r="AB114" s="42"/>
      <c r="AC114" s="42"/>
      <c r="AD114" s="42"/>
      <c r="AE114" s="42"/>
      <c r="AR114" s="227" t="s">
        <v>398</v>
      </c>
      <c r="AT114" s="227" t="s">
        <v>349</v>
      </c>
      <c r="AU114" s="227" t="s">
        <v>189</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299</v>
      </c>
      <c r="BM114" s="227" t="s">
        <v>2744</v>
      </c>
    </row>
    <row r="115" s="2" customFormat="1" ht="16.5" customHeight="1">
      <c r="A115" s="42"/>
      <c r="B115" s="43"/>
      <c r="C115" s="267" t="s">
        <v>255</v>
      </c>
      <c r="D115" s="267" t="s">
        <v>349</v>
      </c>
      <c r="E115" s="268" t="s">
        <v>2745</v>
      </c>
      <c r="F115" s="269" t="s">
        <v>2746</v>
      </c>
      <c r="G115" s="270" t="s">
        <v>560</v>
      </c>
      <c r="H115" s="271">
        <v>56</v>
      </c>
      <c r="I115" s="272"/>
      <c r="J115" s="273">
        <f>ROUND(I115*H115,2)</f>
        <v>0</v>
      </c>
      <c r="K115" s="269" t="s">
        <v>188</v>
      </c>
      <c r="L115" s="274"/>
      <c r="M115" s="275" t="s">
        <v>19</v>
      </c>
      <c r="N115" s="276" t="s">
        <v>47</v>
      </c>
      <c r="O115" s="88"/>
      <c r="P115" s="225">
        <f>O115*H115</f>
        <v>0</v>
      </c>
      <c r="Q115" s="225">
        <v>5.0000000000000002E-05</v>
      </c>
      <c r="R115" s="225">
        <f>Q115*H115</f>
        <v>0.0028</v>
      </c>
      <c r="S115" s="225">
        <v>0</v>
      </c>
      <c r="T115" s="226">
        <f>S115*H115</f>
        <v>0</v>
      </c>
      <c r="U115" s="42"/>
      <c r="V115" s="42"/>
      <c r="W115" s="42"/>
      <c r="X115" s="42"/>
      <c r="Y115" s="42"/>
      <c r="Z115" s="42"/>
      <c r="AA115" s="42"/>
      <c r="AB115" s="42"/>
      <c r="AC115" s="42"/>
      <c r="AD115" s="42"/>
      <c r="AE115" s="42"/>
      <c r="AR115" s="227" t="s">
        <v>398</v>
      </c>
      <c r="AT115" s="227" t="s">
        <v>349</v>
      </c>
      <c r="AU115" s="227" t="s">
        <v>189</v>
      </c>
      <c r="AY115" s="21" t="s">
        <v>182</v>
      </c>
      <c r="BE115" s="228">
        <f>IF(N115="základní",J115,0)</f>
        <v>0</v>
      </c>
      <c r="BF115" s="228">
        <f>IF(N115="snížená",J115,0)</f>
        <v>0</v>
      </c>
      <c r="BG115" s="228">
        <f>IF(N115="zákl. přenesená",J115,0)</f>
        <v>0</v>
      </c>
      <c r="BH115" s="228">
        <f>IF(N115="sníž. přenesená",J115,0)</f>
        <v>0</v>
      </c>
      <c r="BI115" s="228">
        <f>IF(N115="nulová",J115,0)</f>
        <v>0</v>
      </c>
      <c r="BJ115" s="21" t="s">
        <v>83</v>
      </c>
      <c r="BK115" s="228">
        <f>ROUND(I115*H115,2)</f>
        <v>0</v>
      </c>
      <c r="BL115" s="21" t="s">
        <v>299</v>
      </c>
      <c r="BM115" s="227" t="s">
        <v>2747</v>
      </c>
    </row>
    <row r="116" s="2" customFormat="1" ht="21.75" customHeight="1">
      <c r="A116" s="42"/>
      <c r="B116" s="43"/>
      <c r="C116" s="267" t="s">
        <v>261</v>
      </c>
      <c r="D116" s="267" t="s">
        <v>349</v>
      </c>
      <c r="E116" s="268" t="s">
        <v>2748</v>
      </c>
      <c r="F116" s="269" t="s">
        <v>2749</v>
      </c>
      <c r="G116" s="270" t="s">
        <v>560</v>
      </c>
      <c r="H116" s="271">
        <v>72</v>
      </c>
      <c r="I116" s="272"/>
      <c r="J116" s="273">
        <f>ROUND(I116*H116,2)</f>
        <v>0</v>
      </c>
      <c r="K116" s="269" t="s">
        <v>188</v>
      </c>
      <c r="L116" s="274"/>
      <c r="M116" s="275" t="s">
        <v>19</v>
      </c>
      <c r="N116" s="276" t="s">
        <v>47</v>
      </c>
      <c r="O116" s="88"/>
      <c r="P116" s="225">
        <f>O116*H116</f>
        <v>0</v>
      </c>
      <c r="Q116" s="225">
        <v>0.00017000000000000001</v>
      </c>
      <c r="R116" s="225">
        <f>Q116*H116</f>
        <v>0.012240000000000001</v>
      </c>
      <c r="S116" s="225">
        <v>0</v>
      </c>
      <c r="T116" s="226">
        <f>S116*H116</f>
        <v>0</v>
      </c>
      <c r="U116" s="42"/>
      <c r="V116" s="42"/>
      <c r="W116" s="42"/>
      <c r="X116" s="42"/>
      <c r="Y116" s="42"/>
      <c r="Z116" s="42"/>
      <c r="AA116" s="42"/>
      <c r="AB116" s="42"/>
      <c r="AC116" s="42"/>
      <c r="AD116" s="42"/>
      <c r="AE116" s="42"/>
      <c r="AR116" s="227" t="s">
        <v>398</v>
      </c>
      <c r="AT116" s="227" t="s">
        <v>349</v>
      </c>
      <c r="AU116" s="227" t="s">
        <v>189</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299</v>
      </c>
      <c r="BM116" s="227" t="s">
        <v>2750</v>
      </c>
    </row>
    <row r="117" s="2" customFormat="1" ht="16.5" customHeight="1">
      <c r="A117" s="42"/>
      <c r="B117" s="43"/>
      <c r="C117" s="267" t="s">
        <v>8</v>
      </c>
      <c r="D117" s="267" t="s">
        <v>349</v>
      </c>
      <c r="E117" s="268" t="s">
        <v>2751</v>
      </c>
      <c r="F117" s="269" t="s">
        <v>2752</v>
      </c>
      <c r="G117" s="270" t="s">
        <v>352</v>
      </c>
      <c r="H117" s="271">
        <v>11.16</v>
      </c>
      <c r="I117" s="272"/>
      <c r="J117" s="273">
        <f>ROUND(I117*H117,2)</f>
        <v>0</v>
      </c>
      <c r="K117" s="269" t="s">
        <v>188</v>
      </c>
      <c r="L117" s="274"/>
      <c r="M117" s="275" t="s">
        <v>19</v>
      </c>
      <c r="N117" s="276" t="s">
        <v>47</v>
      </c>
      <c r="O117" s="88"/>
      <c r="P117" s="225">
        <f>O117*H117</f>
        <v>0</v>
      </c>
      <c r="Q117" s="225">
        <v>0.001</v>
      </c>
      <c r="R117" s="225">
        <f>Q117*H117</f>
        <v>0.01116</v>
      </c>
      <c r="S117" s="225">
        <v>0</v>
      </c>
      <c r="T117" s="226">
        <f>S117*H117</f>
        <v>0</v>
      </c>
      <c r="U117" s="42"/>
      <c r="V117" s="42"/>
      <c r="W117" s="42"/>
      <c r="X117" s="42"/>
      <c r="Y117" s="42"/>
      <c r="Z117" s="42"/>
      <c r="AA117" s="42"/>
      <c r="AB117" s="42"/>
      <c r="AC117" s="42"/>
      <c r="AD117" s="42"/>
      <c r="AE117" s="42"/>
      <c r="AR117" s="227" t="s">
        <v>398</v>
      </c>
      <c r="AT117" s="227" t="s">
        <v>349</v>
      </c>
      <c r="AU117" s="227" t="s">
        <v>189</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299</v>
      </c>
      <c r="BM117" s="227" t="s">
        <v>2753</v>
      </c>
    </row>
    <row r="118" s="13" customFormat="1">
      <c r="A118" s="13"/>
      <c r="B118" s="234"/>
      <c r="C118" s="235"/>
      <c r="D118" s="236" t="s">
        <v>193</v>
      </c>
      <c r="E118" s="237" t="s">
        <v>19</v>
      </c>
      <c r="F118" s="238" t="s">
        <v>2754</v>
      </c>
      <c r="G118" s="235"/>
      <c r="H118" s="239">
        <v>11.16</v>
      </c>
      <c r="I118" s="240"/>
      <c r="J118" s="235"/>
      <c r="K118" s="235"/>
      <c r="L118" s="241"/>
      <c r="M118" s="242"/>
      <c r="N118" s="243"/>
      <c r="O118" s="243"/>
      <c r="P118" s="243"/>
      <c r="Q118" s="243"/>
      <c r="R118" s="243"/>
      <c r="S118" s="243"/>
      <c r="T118" s="244"/>
      <c r="U118" s="13"/>
      <c r="V118" s="13"/>
      <c r="W118" s="13"/>
      <c r="X118" s="13"/>
      <c r="Y118" s="13"/>
      <c r="Z118" s="13"/>
      <c r="AA118" s="13"/>
      <c r="AB118" s="13"/>
      <c r="AC118" s="13"/>
      <c r="AD118" s="13"/>
      <c r="AE118" s="13"/>
      <c r="AT118" s="245" t="s">
        <v>193</v>
      </c>
      <c r="AU118" s="245" t="s">
        <v>189</v>
      </c>
      <c r="AV118" s="13" t="s">
        <v>86</v>
      </c>
      <c r="AW118" s="13" t="s">
        <v>37</v>
      </c>
      <c r="AX118" s="13" t="s">
        <v>83</v>
      </c>
      <c r="AY118" s="245" t="s">
        <v>182</v>
      </c>
    </row>
    <row r="119" s="17" customFormat="1" ht="20.88" customHeight="1">
      <c r="A119" s="17"/>
      <c r="B119" s="296"/>
      <c r="C119" s="297"/>
      <c r="D119" s="298" t="s">
        <v>75</v>
      </c>
      <c r="E119" s="298" t="s">
        <v>2755</v>
      </c>
      <c r="F119" s="298" t="s">
        <v>2756</v>
      </c>
      <c r="G119" s="297"/>
      <c r="H119" s="297"/>
      <c r="I119" s="299"/>
      <c r="J119" s="300">
        <f>BK119</f>
        <v>0</v>
      </c>
      <c r="K119" s="297"/>
      <c r="L119" s="301"/>
      <c r="M119" s="302"/>
      <c r="N119" s="303"/>
      <c r="O119" s="303"/>
      <c r="P119" s="304">
        <f>SUM(P120:P137)</f>
        <v>0</v>
      </c>
      <c r="Q119" s="303"/>
      <c r="R119" s="304">
        <f>SUM(R120:R137)</f>
        <v>0</v>
      </c>
      <c r="S119" s="303"/>
      <c r="T119" s="305">
        <f>SUM(T120:T137)</f>
        <v>0</v>
      </c>
      <c r="U119" s="17"/>
      <c r="V119" s="17"/>
      <c r="W119" s="17"/>
      <c r="X119" s="17"/>
      <c r="Y119" s="17"/>
      <c r="Z119" s="17"/>
      <c r="AA119" s="17"/>
      <c r="AB119" s="17"/>
      <c r="AC119" s="17"/>
      <c r="AD119" s="17"/>
      <c r="AE119" s="17"/>
      <c r="AR119" s="306" t="s">
        <v>86</v>
      </c>
      <c r="AT119" s="307" t="s">
        <v>75</v>
      </c>
      <c r="AU119" s="307" t="s">
        <v>203</v>
      </c>
      <c r="AY119" s="306" t="s">
        <v>182</v>
      </c>
      <c r="BK119" s="308">
        <f>SUM(BK120:BK137)</f>
        <v>0</v>
      </c>
    </row>
    <row r="120" s="2" customFormat="1" ht="16.5" customHeight="1">
      <c r="A120" s="42"/>
      <c r="B120" s="43"/>
      <c r="C120" s="267" t="s">
        <v>272</v>
      </c>
      <c r="D120" s="267" t="s">
        <v>349</v>
      </c>
      <c r="E120" s="268" t="s">
        <v>2757</v>
      </c>
      <c r="F120" s="269" t="s">
        <v>2758</v>
      </c>
      <c r="G120" s="270" t="s">
        <v>2491</v>
      </c>
      <c r="H120" s="271">
        <v>6</v>
      </c>
      <c r="I120" s="272"/>
      <c r="J120" s="273">
        <f>ROUND(I120*H120,2)</f>
        <v>0</v>
      </c>
      <c r="K120" s="269" t="s">
        <v>19</v>
      </c>
      <c r="L120" s="274"/>
      <c r="M120" s="275" t="s">
        <v>19</v>
      </c>
      <c r="N120" s="276"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398</v>
      </c>
      <c r="AT120" s="227" t="s">
        <v>349</v>
      </c>
      <c r="AU120" s="227" t="s">
        <v>189</v>
      </c>
      <c r="AY120" s="21" t="s">
        <v>182</v>
      </c>
      <c r="BE120" s="228">
        <f>IF(N120="základní",J120,0)</f>
        <v>0</v>
      </c>
      <c r="BF120" s="228">
        <f>IF(N120="snížená",J120,0)</f>
        <v>0</v>
      </c>
      <c r="BG120" s="228">
        <f>IF(N120="zákl. přenesená",J120,0)</f>
        <v>0</v>
      </c>
      <c r="BH120" s="228">
        <f>IF(N120="sníž. přenesená",J120,0)</f>
        <v>0</v>
      </c>
      <c r="BI120" s="228">
        <f>IF(N120="nulová",J120,0)</f>
        <v>0</v>
      </c>
      <c r="BJ120" s="21" t="s">
        <v>83</v>
      </c>
      <c r="BK120" s="228">
        <f>ROUND(I120*H120,2)</f>
        <v>0</v>
      </c>
      <c r="BL120" s="21" t="s">
        <v>299</v>
      </c>
      <c r="BM120" s="227" t="s">
        <v>2759</v>
      </c>
    </row>
    <row r="121" s="2" customFormat="1" ht="16.5" customHeight="1">
      <c r="A121" s="42"/>
      <c r="B121" s="43"/>
      <c r="C121" s="267" t="s">
        <v>282</v>
      </c>
      <c r="D121" s="267" t="s">
        <v>349</v>
      </c>
      <c r="E121" s="268" t="s">
        <v>2760</v>
      </c>
      <c r="F121" s="269" t="s">
        <v>2761</v>
      </c>
      <c r="G121" s="270" t="s">
        <v>2491</v>
      </c>
      <c r="H121" s="271">
        <v>8</v>
      </c>
      <c r="I121" s="272"/>
      <c r="J121" s="273">
        <f>ROUND(I121*H121,2)</f>
        <v>0</v>
      </c>
      <c r="K121" s="269" t="s">
        <v>19</v>
      </c>
      <c r="L121" s="274"/>
      <c r="M121" s="275" t="s">
        <v>19</v>
      </c>
      <c r="N121" s="276"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398</v>
      </c>
      <c r="AT121" s="227" t="s">
        <v>349</v>
      </c>
      <c r="AU121" s="227" t="s">
        <v>189</v>
      </c>
      <c r="AY121" s="21" t="s">
        <v>182</v>
      </c>
      <c r="BE121" s="228">
        <f>IF(N121="základní",J121,0)</f>
        <v>0</v>
      </c>
      <c r="BF121" s="228">
        <f>IF(N121="snížená",J121,0)</f>
        <v>0</v>
      </c>
      <c r="BG121" s="228">
        <f>IF(N121="zákl. přenesená",J121,0)</f>
        <v>0</v>
      </c>
      <c r="BH121" s="228">
        <f>IF(N121="sníž. přenesená",J121,0)</f>
        <v>0</v>
      </c>
      <c r="BI121" s="228">
        <f>IF(N121="nulová",J121,0)</f>
        <v>0</v>
      </c>
      <c r="BJ121" s="21" t="s">
        <v>83</v>
      </c>
      <c r="BK121" s="228">
        <f>ROUND(I121*H121,2)</f>
        <v>0</v>
      </c>
      <c r="BL121" s="21" t="s">
        <v>299</v>
      </c>
      <c r="BM121" s="227" t="s">
        <v>2762</v>
      </c>
    </row>
    <row r="122" s="2" customFormat="1" ht="16.5" customHeight="1">
      <c r="A122" s="42"/>
      <c r="B122" s="43"/>
      <c r="C122" s="267" t="s">
        <v>293</v>
      </c>
      <c r="D122" s="267" t="s">
        <v>349</v>
      </c>
      <c r="E122" s="268" t="s">
        <v>2763</v>
      </c>
      <c r="F122" s="269" t="s">
        <v>2764</v>
      </c>
      <c r="G122" s="270" t="s">
        <v>2491</v>
      </c>
      <c r="H122" s="271">
        <v>2</v>
      </c>
      <c r="I122" s="272"/>
      <c r="J122" s="273">
        <f>ROUND(I122*H122,2)</f>
        <v>0</v>
      </c>
      <c r="K122" s="269" t="s">
        <v>19</v>
      </c>
      <c r="L122" s="274"/>
      <c r="M122" s="275" t="s">
        <v>19</v>
      </c>
      <c r="N122" s="276"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398</v>
      </c>
      <c r="AT122" s="227" t="s">
        <v>349</v>
      </c>
      <c r="AU122" s="227" t="s">
        <v>189</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299</v>
      </c>
      <c r="BM122" s="227" t="s">
        <v>2765</v>
      </c>
    </row>
    <row r="123" s="2" customFormat="1" ht="16.5" customHeight="1">
      <c r="A123" s="42"/>
      <c r="B123" s="43"/>
      <c r="C123" s="267" t="s">
        <v>299</v>
      </c>
      <c r="D123" s="267" t="s">
        <v>349</v>
      </c>
      <c r="E123" s="268" t="s">
        <v>2766</v>
      </c>
      <c r="F123" s="269" t="s">
        <v>2767</v>
      </c>
      <c r="G123" s="270" t="s">
        <v>2491</v>
      </c>
      <c r="H123" s="271">
        <v>2</v>
      </c>
      <c r="I123" s="272"/>
      <c r="J123" s="273">
        <f>ROUND(I123*H123,2)</f>
        <v>0</v>
      </c>
      <c r="K123" s="269" t="s">
        <v>19</v>
      </c>
      <c r="L123" s="274"/>
      <c r="M123" s="275" t="s">
        <v>19</v>
      </c>
      <c r="N123" s="276"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398</v>
      </c>
      <c r="AT123" s="227" t="s">
        <v>349</v>
      </c>
      <c r="AU123" s="227" t="s">
        <v>189</v>
      </c>
      <c r="AY123" s="21" t="s">
        <v>182</v>
      </c>
      <c r="BE123" s="228">
        <f>IF(N123="základní",J123,0)</f>
        <v>0</v>
      </c>
      <c r="BF123" s="228">
        <f>IF(N123="snížená",J123,0)</f>
        <v>0</v>
      </c>
      <c r="BG123" s="228">
        <f>IF(N123="zákl. přenesená",J123,0)</f>
        <v>0</v>
      </c>
      <c r="BH123" s="228">
        <f>IF(N123="sníž. přenesená",J123,0)</f>
        <v>0</v>
      </c>
      <c r="BI123" s="228">
        <f>IF(N123="nulová",J123,0)</f>
        <v>0</v>
      </c>
      <c r="BJ123" s="21" t="s">
        <v>83</v>
      </c>
      <c r="BK123" s="228">
        <f>ROUND(I123*H123,2)</f>
        <v>0</v>
      </c>
      <c r="BL123" s="21" t="s">
        <v>299</v>
      </c>
      <c r="BM123" s="227" t="s">
        <v>2768</v>
      </c>
    </row>
    <row r="124" s="2" customFormat="1" ht="16.5" customHeight="1">
      <c r="A124" s="42"/>
      <c r="B124" s="43"/>
      <c r="C124" s="267" t="s">
        <v>306</v>
      </c>
      <c r="D124" s="267" t="s">
        <v>349</v>
      </c>
      <c r="E124" s="268" t="s">
        <v>2769</v>
      </c>
      <c r="F124" s="269" t="s">
        <v>2770</v>
      </c>
      <c r="G124" s="270" t="s">
        <v>2491</v>
      </c>
      <c r="H124" s="271">
        <v>2</v>
      </c>
      <c r="I124" s="272"/>
      <c r="J124" s="273">
        <f>ROUND(I124*H124,2)</f>
        <v>0</v>
      </c>
      <c r="K124" s="269" t="s">
        <v>19</v>
      </c>
      <c r="L124" s="274"/>
      <c r="M124" s="275" t="s">
        <v>19</v>
      </c>
      <c r="N124" s="276"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398</v>
      </c>
      <c r="AT124" s="227" t="s">
        <v>349</v>
      </c>
      <c r="AU124" s="227" t="s">
        <v>189</v>
      </c>
      <c r="AY124" s="21" t="s">
        <v>182</v>
      </c>
      <c r="BE124" s="228">
        <f>IF(N124="základní",J124,0)</f>
        <v>0</v>
      </c>
      <c r="BF124" s="228">
        <f>IF(N124="snížená",J124,0)</f>
        <v>0</v>
      </c>
      <c r="BG124" s="228">
        <f>IF(N124="zákl. přenesená",J124,0)</f>
        <v>0</v>
      </c>
      <c r="BH124" s="228">
        <f>IF(N124="sníž. přenesená",J124,0)</f>
        <v>0</v>
      </c>
      <c r="BI124" s="228">
        <f>IF(N124="nulová",J124,0)</f>
        <v>0</v>
      </c>
      <c r="BJ124" s="21" t="s">
        <v>83</v>
      </c>
      <c r="BK124" s="228">
        <f>ROUND(I124*H124,2)</f>
        <v>0</v>
      </c>
      <c r="BL124" s="21" t="s">
        <v>299</v>
      </c>
      <c r="BM124" s="227" t="s">
        <v>2771</v>
      </c>
    </row>
    <row r="125" s="2" customFormat="1" ht="16.5" customHeight="1">
      <c r="A125" s="42"/>
      <c r="B125" s="43"/>
      <c r="C125" s="267" t="s">
        <v>317</v>
      </c>
      <c r="D125" s="267" t="s">
        <v>349</v>
      </c>
      <c r="E125" s="268" t="s">
        <v>2772</v>
      </c>
      <c r="F125" s="269" t="s">
        <v>2773</v>
      </c>
      <c r="G125" s="270" t="s">
        <v>2491</v>
      </c>
      <c r="H125" s="271">
        <v>6</v>
      </c>
      <c r="I125" s="272"/>
      <c r="J125" s="273">
        <f>ROUND(I125*H125,2)</f>
        <v>0</v>
      </c>
      <c r="K125" s="269" t="s">
        <v>19</v>
      </c>
      <c r="L125" s="274"/>
      <c r="M125" s="275" t="s">
        <v>19</v>
      </c>
      <c r="N125" s="276"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398</v>
      </c>
      <c r="AT125" s="227" t="s">
        <v>349</v>
      </c>
      <c r="AU125" s="227" t="s">
        <v>189</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299</v>
      </c>
      <c r="BM125" s="227" t="s">
        <v>2774</v>
      </c>
    </row>
    <row r="126" s="2" customFormat="1" ht="16.5" customHeight="1">
      <c r="A126" s="42"/>
      <c r="B126" s="43"/>
      <c r="C126" s="267" t="s">
        <v>323</v>
      </c>
      <c r="D126" s="267" t="s">
        <v>349</v>
      </c>
      <c r="E126" s="268" t="s">
        <v>2775</v>
      </c>
      <c r="F126" s="269" t="s">
        <v>2776</v>
      </c>
      <c r="G126" s="270" t="s">
        <v>2491</v>
      </c>
      <c r="H126" s="271">
        <v>1</v>
      </c>
      <c r="I126" s="272"/>
      <c r="J126" s="273">
        <f>ROUND(I126*H126,2)</f>
        <v>0</v>
      </c>
      <c r="K126" s="269" t="s">
        <v>19</v>
      </c>
      <c r="L126" s="274"/>
      <c r="M126" s="275" t="s">
        <v>19</v>
      </c>
      <c r="N126" s="276"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398</v>
      </c>
      <c r="AT126" s="227" t="s">
        <v>349</v>
      </c>
      <c r="AU126" s="227" t="s">
        <v>189</v>
      </c>
      <c r="AY126" s="21" t="s">
        <v>182</v>
      </c>
      <c r="BE126" s="228">
        <f>IF(N126="základní",J126,0)</f>
        <v>0</v>
      </c>
      <c r="BF126" s="228">
        <f>IF(N126="snížená",J126,0)</f>
        <v>0</v>
      </c>
      <c r="BG126" s="228">
        <f>IF(N126="zákl. přenesená",J126,0)</f>
        <v>0</v>
      </c>
      <c r="BH126" s="228">
        <f>IF(N126="sníž. přenesená",J126,0)</f>
        <v>0</v>
      </c>
      <c r="BI126" s="228">
        <f>IF(N126="nulová",J126,0)</f>
        <v>0</v>
      </c>
      <c r="BJ126" s="21" t="s">
        <v>83</v>
      </c>
      <c r="BK126" s="228">
        <f>ROUND(I126*H126,2)</f>
        <v>0</v>
      </c>
      <c r="BL126" s="21" t="s">
        <v>299</v>
      </c>
      <c r="BM126" s="227" t="s">
        <v>2777</v>
      </c>
    </row>
    <row r="127" s="2" customFormat="1" ht="16.5" customHeight="1">
      <c r="A127" s="42"/>
      <c r="B127" s="43"/>
      <c r="C127" s="267" t="s">
        <v>330</v>
      </c>
      <c r="D127" s="267" t="s">
        <v>349</v>
      </c>
      <c r="E127" s="268" t="s">
        <v>2778</v>
      </c>
      <c r="F127" s="269" t="s">
        <v>2779</v>
      </c>
      <c r="G127" s="270" t="s">
        <v>560</v>
      </c>
      <c r="H127" s="271">
        <v>42</v>
      </c>
      <c r="I127" s="272"/>
      <c r="J127" s="273">
        <f>ROUND(I127*H127,2)</f>
        <v>0</v>
      </c>
      <c r="K127" s="269" t="s">
        <v>19</v>
      </c>
      <c r="L127" s="274"/>
      <c r="M127" s="275" t="s">
        <v>19</v>
      </c>
      <c r="N127" s="276"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398</v>
      </c>
      <c r="AT127" s="227" t="s">
        <v>349</v>
      </c>
      <c r="AU127" s="227" t="s">
        <v>189</v>
      </c>
      <c r="AY127" s="21" t="s">
        <v>182</v>
      </c>
      <c r="BE127" s="228">
        <f>IF(N127="základní",J127,0)</f>
        <v>0</v>
      </c>
      <c r="BF127" s="228">
        <f>IF(N127="snížená",J127,0)</f>
        <v>0</v>
      </c>
      <c r="BG127" s="228">
        <f>IF(N127="zákl. přenesená",J127,0)</f>
        <v>0</v>
      </c>
      <c r="BH127" s="228">
        <f>IF(N127="sníž. přenesená",J127,0)</f>
        <v>0</v>
      </c>
      <c r="BI127" s="228">
        <f>IF(N127="nulová",J127,0)</f>
        <v>0</v>
      </c>
      <c r="BJ127" s="21" t="s">
        <v>83</v>
      </c>
      <c r="BK127" s="228">
        <f>ROUND(I127*H127,2)</f>
        <v>0</v>
      </c>
      <c r="BL127" s="21" t="s">
        <v>299</v>
      </c>
      <c r="BM127" s="227" t="s">
        <v>2780</v>
      </c>
    </row>
    <row r="128" s="2" customFormat="1" ht="16.5" customHeight="1">
      <c r="A128" s="42"/>
      <c r="B128" s="43"/>
      <c r="C128" s="267" t="s">
        <v>7</v>
      </c>
      <c r="D128" s="267" t="s">
        <v>349</v>
      </c>
      <c r="E128" s="268" t="s">
        <v>2781</v>
      </c>
      <c r="F128" s="269" t="s">
        <v>2782</v>
      </c>
      <c r="G128" s="270" t="s">
        <v>560</v>
      </c>
      <c r="H128" s="271">
        <v>36</v>
      </c>
      <c r="I128" s="272"/>
      <c r="J128" s="273">
        <f>ROUND(I128*H128,2)</f>
        <v>0</v>
      </c>
      <c r="K128" s="269" t="s">
        <v>19</v>
      </c>
      <c r="L128" s="274"/>
      <c r="M128" s="275" t="s">
        <v>19</v>
      </c>
      <c r="N128" s="276"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398</v>
      </c>
      <c r="AT128" s="227" t="s">
        <v>349</v>
      </c>
      <c r="AU128" s="227" t="s">
        <v>189</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299</v>
      </c>
      <c r="BM128" s="227" t="s">
        <v>2783</v>
      </c>
    </row>
    <row r="129" s="2" customFormat="1" ht="16.5" customHeight="1">
      <c r="A129" s="42"/>
      <c r="B129" s="43"/>
      <c r="C129" s="267" t="s">
        <v>342</v>
      </c>
      <c r="D129" s="267" t="s">
        <v>349</v>
      </c>
      <c r="E129" s="268" t="s">
        <v>2784</v>
      </c>
      <c r="F129" s="269" t="s">
        <v>2785</v>
      </c>
      <c r="G129" s="270" t="s">
        <v>560</v>
      </c>
      <c r="H129" s="271">
        <v>44</v>
      </c>
      <c r="I129" s="272"/>
      <c r="J129" s="273">
        <f>ROUND(I129*H129,2)</f>
        <v>0</v>
      </c>
      <c r="K129" s="269" t="s">
        <v>19</v>
      </c>
      <c r="L129" s="274"/>
      <c r="M129" s="275" t="s">
        <v>19</v>
      </c>
      <c r="N129" s="276"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398</v>
      </c>
      <c r="AT129" s="227" t="s">
        <v>349</v>
      </c>
      <c r="AU129" s="227" t="s">
        <v>189</v>
      </c>
      <c r="AY129" s="21" t="s">
        <v>182</v>
      </c>
      <c r="BE129" s="228">
        <f>IF(N129="základní",J129,0)</f>
        <v>0</v>
      </c>
      <c r="BF129" s="228">
        <f>IF(N129="snížená",J129,0)</f>
        <v>0</v>
      </c>
      <c r="BG129" s="228">
        <f>IF(N129="zákl. přenesená",J129,0)</f>
        <v>0</v>
      </c>
      <c r="BH129" s="228">
        <f>IF(N129="sníž. přenesená",J129,0)</f>
        <v>0</v>
      </c>
      <c r="BI129" s="228">
        <f>IF(N129="nulová",J129,0)</f>
        <v>0</v>
      </c>
      <c r="BJ129" s="21" t="s">
        <v>83</v>
      </c>
      <c r="BK129" s="228">
        <f>ROUND(I129*H129,2)</f>
        <v>0</v>
      </c>
      <c r="BL129" s="21" t="s">
        <v>299</v>
      </c>
      <c r="BM129" s="227" t="s">
        <v>2786</v>
      </c>
    </row>
    <row r="130" s="2" customFormat="1" ht="16.5" customHeight="1">
      <c r="A130" s="42"/>
      <c r="B130" s="43"/>
      <c r="C130" s="267" t="s">
        <v>348</v>
      </c>
      <c r="D130" s="267" t="s">
        <v>349</v>
      </c>
      <c r="E130" s="268" t="s">
        <v>2787</v>
      </c>
      <c r="F130" s="269" t="s">
        <v>2788</v>
      </c>
      <c r="G130" s="270" t="s">
        <v>560</v>
      </c>
      <c r="H130" s="271">
        <v>18</v>
      </c>
      <c r="I130" s="272"/>
      <c r="J130" s="273">
        <f>ROUND(I130*H130,2)</f>
        <v>0</v>
      </c>
      <c r="K130" s="269" t="s">
        <v>19</v>
      </c>
      <c r="L130" s="274"/>
      <c r="M130" s="275" t="s">
        <v>19</v>
      </c>
      <c r="N130" s="276" t="s">
        <v>47</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398</v>
      </c>
      <c r="AT130" s="227" t="s">
        <v>349</v>
      </c>
      <c r="AU130" s="227" t="s">
        <v>189</v>
      </c>
      <c r="AY130" s="21" t="s">
        <v>182</v>
      </c>
      <c r="BE130" s="228">
        <f>IF(N130="základní",J130,0)</f>
        <v>0</v>
      </c>
      <c r="BF130" s="228">
        <f>IF(N130="snížená",J130,0)</f>
        <v>0</v>
      </c>
      <c r="BG130" s="228">
        <f>IF(N130="zákl. přenesená",J130,0)</f>
        <v>0</v>
      </c>
      <c r="BH130" s="228">
        <f>IF(N130="sníž. přenesená",J130,0)</f>
        <v>0</v>
      </c>
      <c r="BI130" s="228">
        <f>IF(N130="nulová",J130,0)</f>
        <v>0</v>
      </c>
      <c r="BJ130" s="21" t="s">
        <v>83</v>
      </c>
      <c r="BK130" s="228">
        <f>ROUND(I130*H130,2)</f>
        <v>0</v>
      </c>
      <c r="BL130" s="21" t="s">
        <v>299</v>
      </c>
      <c r="BM130" s="227" t="s">
        <v>2789</v>
      </c>
    </row>
    <row r="131" s="2" customFormat="1" ht="24.15" customHeight="1">
      <c r="A131" s="42"/>
      <c r="B131" s="43"/>
      <c r="C131" s="267" t="s">
        <v>355</v>
      </c>
      <c r="D131" s="267" t="s">
        <v>349</v>
      </c>
      <c r="E131" s="268" t="s">
        <v>2790</v>
      </c>
      <c r="F131" s="269" t="s">
        <v>2791</v>
      </c>
      <c r="G131" s="270" t="s">
        <v>560</v>
      </c>
      <c r="H131" s="271">
        <v>28</v>
      </c>
      <c r="I131" s="272"/>
      <c r="J131" s="273">
        <f>ROUND(I131*H131,2)</f>
        <v>0</v>
      </c>
      <c r="K131" s="269" t="s">
        <v>19</v>
      </c>
      <c r="L131" s="274"/>
      <c r="M131" s="275" t="s">
        <v>19</v>
      </c>
      <c r="N131" s="276"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398</v>
      </c>
      <c r="AT131" s="227" t="s">
        <v>349</v>
      </c>
      <c r="AU131" s="227" t="s">
        <v>189</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299</v>
      </c>
      <c r="BM131" s="227" t="s">
        <v>2792</v>
      </c>
    </row>
    <row r="132" s="2" customFormat="1" ht="24.15" customHeight="1">
      <c r="A132" s="42"/>
      <c r="B132" s="43"/>
      <c r="C132" s="267" t="s">
        <v>360</v>
      </c>
      <c r="D132" s="267" t="s">
        <v>349</v>
      </c>
      <c r="E132" s="268" t="s">
        <v>2793</v>
      </c>
      <c r="F132" s="269" t="s">
        <v>2794</v>
      </c>
      <c r="G132" s="270" t="s">
        <v>560</v>
      </c>
      <c r="H132" s="271">
        <v>32</v>
      </c>
      <c r="I132" s="272"/>
      <c r="J132" s="273">
        <f>ROUND(I132*H132,2)</f>
        <v>0</v>
      </c>
      <c r="K132" s="269" t="s">
        <v>19</v>
      </c>
      <c r="L132" s="274"/>
      <c r="M132" s="275" t="s">
        <v>19</v>
      </c>
      <c r="N132" s="276"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398</v>
      </c>
      <c r="AT132" s="227" t="s">
        <v>349</v>
      </c>
      <c r="AU132" s="227" t="s">
        <v>189</v>
      </c>
      <c r="AY132" s="21" t="s">
        <v>182</v>
      </c>
      <c r="BE132" s="228">
        <f>IF(N132="základní",J132,0)</f>
        <v>0</v>
      </c>
      <c r="BF132" s="228">
        <f>IF(N132="snížená",J132,0)</f>
        <v>0</v>
      </c>
      <c r="BG132" s="228">
        <f>IF(N132="zákl. přenesená",J132,0)</f>
        <v>0</v>
      </c>
      <c r="BH132" s="228">
        <f>IF(N132="sníž. přenesená",J132,0)</f>
        <v>0</v>
      </c>
      <c r="BI132" s="228">
        <f>IF(N132="nulová",J132,0)</f>
        <v>0</v>
      </c>
      <c r="BJ132" s="21" t="s">
        <v>83</v>
      </c>
      <c r="BK132" s="228">
        <f>ROUND(I132*H132,2)</f>
        <v>0</v>
      </c>
      <c r="BL132" s="21" t="s">
        <v>299</v>
      </c>
      <c r="BM132" s="227" t="s">
        <v>2795</v>
      </c>
    </row>
    <row r="133" s="2" customFormat="1" ht="16.5" customHeight="1">
      <c r="A133" s="42"/>
      <c r="B133" s="43"/>
      <c r="C133" s="267" t="s">
        <v>366</v>
      </c>
      <c r="D133" s="267" t="s">
        <v>349</v>
      </c>
      <c r="E133" s="268" t="s">
        <v>2796</v>
      </c>
      <c r="F133" s="269" t="s">
        <v>2797</v>
      </c>
      <c r="G133" s="270" t="s">
        <v>560</v>
      </c>
      <c r="H133" s="271">
        <v>28</v>
      </c>
      <c r="I133" s="272"/>
      <c r="J133" s="273">
        <f>ROUND(I133*H133,2)</f>
        <v>0</v>
      </c>
      <c r="K133" s="269" t="s">
        <v>19</v>
      </c>
      <c r="L133" s="274"/>
      <c r="M133" s="275" t="s">
        <v>19</v>
      </c>
      <c r="N133" s="276"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398</v>
      </c>
      <c r="AT133" s="227" t="s">
        <v>349</v>
      </c>
      <c r="AU133" s="227" t="s">
        <v>189</v>
      </c>
      <c r="AY133" s="21" t="s">
        <v>182</v>
      </c>
      <c r="BE133" s="228">
        <f>IF(N133="základní",J133,0)</f>
        <v>0</v>
      </c>
      <c r="BF133" s="228">
        <f>IF(N133="snížená",J133,0)</f>
        <v>0</v>
      </c>
      <c r="BG133" s="228">
        <f>IF(N133="zákl. přenesená",J133,0)</f>
        <v>0</v>
      </c>
      <c r="BH133" s="228">
        <f>IF(N133="sníž. přenesená",J133,0)</f>
        <v>0</v>
      </c>
      <c r="BI133" s="228">
        <f>IF(N133="nulová",J133,0)</f>
        <v>0</v>
      </c>
      <c r="BJ133" s="21" t="s">
        <v>83</v>
      </c>
      <c r="BK133" s="228">
        <f>ROUND(I133*H133,2)</f>
        <v>0</v>
      </c>
      <c r="BL133" s="21" t="s">
        <v>299</v>
      </c>
      <c r="BM133" s="227" t="s">
        <v>2798</v>
      </c>
    </row>
    <row r="134" s="2" customFormat="1" ht="16.5" customHeight="1">
      <c r="A134" s="42"/>
      <c r="B134" s="43"/>
      <c r="C134" s="267" t="s">
        <v>371</v>
      </c>
      <c r="D134" s="267" t="s">
        <v>349</v>
      </c>
      <c r="E134" s="268" t="s">
        <v>2799</v>
      </c>
      <c r="F134" s="269" t="s">
        <v>2800</v>
      </c>
      <c r="G134" s="270" t="s">
        <v>2491</v>
      </c>
      <c r="H134" s="271">
        <v>28</v>
      </c>
      <c r="I134" s="272"/>
      <c r="J134" s="273">
        <f>ROUND(I134*H134,2)</f>
        <v>0</v>
      </c>
      <c r="K134" s="269" t="s">
        <v>19</v>
      </c>
      <c r="L134" s="274"/>
      <c r="M134" s="275" t="s">
        <v>19</v>
      </c>
      <c r="N134" s="276"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398</v>
      </c>
      <c r="AT134" s="227" t="s">
        <v>349</v>
      </c>
      <c r="AU134" s="227" t="s">
        <v>189</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299</v>
      </c>
      <c r="BM134" s="227" t="s">
        <v>2801</v>
      </c>
    </row>
    <row r="135" s="2" customFormat="1" ht="16.5" customHeight="1">
      <c r="A135" s="42"/>
      <c r="B135" s="43"/>
      <c r="C135" s="267" t="s">
        <v>376</v>
      </c>
      <c r="D135" s="267" t="s">
        <v>349</v>
      </c>
      <c r="E135" s="268" t="s">
        <v>2802</v>
      </c>
      <c r="F135" s="269" t="s">
        <v>2803</v>
      </c>
      <c r="G135" s="270" t="s">
        <v>2491</v>
      </c>
      <c r="H135" s="271">
        <v>1</v>
      </c>
      <c r="I135" s="272"/>
      <c r="J135" s="273">
        <f>ROUND(I135*H135,2)</f>
        <v>0</v>
      </c>
      <c r="K135" s="269" t="s">
        <v>19</v>
      </c>
      <c r="L135" s="274"/>
      <c r="M135" s="275" t="s">
        <v>19</v>
      </c>
      <c r="N135" s="276"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398</v>
      </c>
      <c r="AT135" s="227" t="s">
        <v>349</v>
      </c>
      <c r="AU135" s="227" t="s">
        <v>189</v>
      </c>
      <c r="AY135" s="21" t="s">
        <v>182</v>
      </c>
      <c r="BE135" s="228">
        <f>IF(N135="základní",J135,0)</f>
        <v>0</v>
      </c>
      <c r="BF135" s="228">
        <f>IF(N135="snížená",J135,0)</f>
        <v>0</v>
      </c>
      <c r="BG135" s="228">
        <f>IF(N135="zákl. přenesená",J135,0)</f>
        <v>0</v>
      </c>
      <c r="BH135" s="228">
        <f>IF(N135="sníž. přenesená",J135,0)</f>
        <v>0</v>
      </c>
      <c r="BI135" s="228">
        <f>IF(N135="nulová",J135,0)</f>
        <v>0</v>
      </c>
      <c r="BJ135" s="21" t="s">
        <v>83</v>
      </c>
      <c r="BK135" s="228">
        <f>ROUND(I135*H135,2)</f>
        <v>0</v>
      </c>
      <c r="BL135" s="21" t="s">
        <v>299</v>
      </c>
      <c r="BM135" s="227" t="s">
        <v>2804</v>
      </c>
    </row>
    <row r="136" s="2" customFormat="1" ht="16.5" customHeight="1">
      <c r="A136" s="42"/>
      <c r="B136" s="43"/>
      <c r="C136" s="267" t="s">
        <v>382</v>
      </c>
      <c r="D136" s="267" t="s">
        <v>349</v>
      </c>
      <c r="E136" s="268" t="s">
        <v>2805</v>
      </c>
      <c r="F136" s="269" t="s">
        <v>2806</v>
      </c>
      <c r="G136" s="270" t="s">
        <v>2491</v>
      </c>
      <c r="H136" s="271">
        <v>8</v>
      </c>
      <c r="I136" s="272"/>
      <c r="J136" s="273">
        <f>ROUND(I136*H136,2)</f>
        <v>0</v>
      </c>
      <c r="K136" s="269" t="s">
        <v>19</v>
      </c>
      <c r="L136" s="274"/>
      <c r="M136" s="275" t="s">
        <v>19</v>
      </c>
      <c r="N136" s="276"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398</v>
      </c>
      <c r="AT136" s="227" t="s">
        <v>349</v>
      </c>
      <c r="AU136" s="227" t="s">
        <v>189</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299</v>
      </c>
      <c r="BM136" s="227" t="s">
        <v>2807</v>
      </c>
    </row>
    <row r="137" s="2" customFormat="1" ht="21.75" customHeight="1">
      <c r="A137" s="42"/>
      <c r="B137" s="43"/>
      <c r="C137" s="267" t="s">
        <v>387</v>
      </c>
      <c r="D137" s="267" t="s">
        <v>349</v>
      </c>
      <c r="E137" s="268" t="s">
        <v>2808</v>
      </c>
      <c r="F137" s="269" t="s">
        <v>2809</v>
      </c>
      <c r="G137" s="270" t="s">
        <v>2491</v>
      </c>
      <c r="H137" s="271">
        <v>1</v>
      </c>
      <c r="I137" s="272"/>
      <c r="J137" s="273">
        <f>ROUND(I137*H137,2)</f>
        <v>0</v>
      </c>
      <c r="K137" s="269" t="s">
        <v>19</v>
      </c>
      <c r="L137" s="274"/>
      <c r="M137" s="275" t="s">
        <v>19</v>
      </c>
      <c r="N137" s="276"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398</v>
      </c>
      <c r="AT137" s="227" t="s">
        <v>349</v>
      </c>
      <c r="AU137" s="227" t="s">
        <v>189</v>
      </c>
      <c r="AY137" s="21" t="s">
        <v>182</v>
      </c>
      <c r="BE137" s="228">
        <f>IF(N137="základní",J137,0)</f>
        <v>0</v>
      </c>
      <c r="BF137" s="228">
        <f>IF(N137="snížená",J137,0)</f>
        <v>0</v>
      </c>
      <c r="BG137" s="228">
        <f>IF(N137="zákl. přenesená",J137,0)</f>
        <v>0</v>
      </c>
      <c r="BH137" s="228">
        <f>IF(N137="sníž. přenesená",J137,0)</f>
        <v>0</v>
      </c>
      <c r="BI137" s="228">
        <f>IF(N137="nulová",J137,0)</f>
        <v>0</v>
      </c>
      <c r="BJ137" s="21" t="s">
        <v>83</v>
      </c>
      <c r="BK137" s="228">
        <f>ROUND(I137*H137,2)</f>
        <v>0</v>
      </c>
      <c r="BL137" s="21" t="s">
        <v>299</v>
      </c>
      <c r="BM137" s="227" t="s">
        <v>2810</v>
      </c>
    </row>
    <row r="138" s="12" customFormat="1" ht="20.88" customHeight="1">
      <c r="A138" s="12"/>
      <c r="B138" s="200"/>
      <c r="C138" s="201"/>
      <c r="D138" s="202" t="s">
        <v>75</v>
      </c>
      <c r="E138" s="214" t="s">
        <v>2811</v>
      </c>
      <c r="F138" s="214" t="s">
        <v>2812</v>
      </c>
      <c r="G138" s="201"/>
      <c r="H138" s="201"/>
      <c r="I138" s="204"/>
      <c r="J138" s="215">
        <f>BK138</f>
        <v>0</v>
      </c>
      <c r="K138" s="201"/>
      <c r="L138" s="206"/>
      <c r="M138" s="207"/>
      <c r="N138" s="208"/>
      <c r="O138" s="208"/>
      <c r="P138" s="209">
        <f>P139+P174</f>
        <v>0</v>
      </c>
      <c r="Q138" s="208"/>
      <c r="R138" s="209">
        <f>R139+R174</f>
        <v>0.0075999999999999991</v>
      </c>
      <c r="S138" s="208"/>
      <c r="T138" s="210">
        <f>T139+T174</f>
        <v>0.091999999999999998</v>
      </c>
      <c r="U138" s="12"/>
      <c r="V138" s="12"/>
      <c r="W138" s="12"/>
      <c r="X138" s="12"/>
      <c r="Y138" s="12"/>
      <c r="Z138" s="12"/>
      <c r="AA138" s="12"/>
      <c r="AB138" s="12"/>
      <c r="AC138" s="12"/>
      <c r="AD138" s="12"/>
      <c r="AE138" s="12"/>
      <c r="AR138" s="211" t="s">
        <v>86</v>
      </c>
      <c r="AT138" s="212" t="s">
        <v>75</v>
      </c>
      <c r="AU138" s="212" t="s">
        <v>86</v>
      </c>
      <c r="AY138" s="211" t="s">
        <v>182</v>
      </c>
      <c r="BK138" s="213">
        <f>BK139+BK174</f>
        <v>0</v>
      </c>
    </row>
    <row r="139" s="17" customFormat="1" ht="20.88" customHeight="1">
      <c r="A139" s="17"/>
      <c r="B139" s="296"/>
      <c r="C139" s="297"/>
      <c r="D139" s="298" t="s">
        <v>75</v>
      </c>
      <c r="E139" s="298" t="s">
        <v>2813</v>
      </c>
      <c r="F139" s="298" t="s">
        <v>2814</v>
      </c>
      <c r="G139" s="297"/>
      <c r="H139" s="297"/>
      <c r="I139" s="299"/>
      <c r="J139" s="300">
        <f>BK139</f>
        <v>0</v>
      </c>
      <c r="K139" s="297"/>
      <c r="L139" s="301"/>
      <c r="M139" s="302"/>
      <c r="N139" s="303"/>
      <c r="O139" s="303"/>
      <c r="P139" s="304">
        <f>SUM(P140:P173)</f>
        <v>0</v>
      </c>
      <c r="Q139" s="303"/>
      <c r="R139" s="304">
        <f>SUM(R140:R173)</f>
        <v>0</v>
      </c>
      <c r="S139" s="303"/>
      <c r="T139" s="305">
        <f>SUM(T140:T173)</f>
        <v>0</v>
      </c>
      <c r="U139" s="17"/>
      <c r="V139" s="17"/>
      <c r="W139" s="17"/>
      <c r="X139" s="17"/>
      <c r="Y139" s="17"/>
      <c r="Z139" s="17"/>
      <c r="AA139" s="17"/>
      <c r="AB139" s="17"/>
      <c r="AC139" s="17"/>
      <c r="AD139" s="17"/>
      <c r="AE139" s="17"/>
      <c r="AR139" s="306" t="s">
        <v>86</v>
      </c>
      <c r="AT139" s="307" t="s">
        <v>75</v>
      </c>
      <c r="AU139" s="307" t="s">
        <v>203</v>
      </c>
      <c r="AY139" s="306" t="s">
        <v>182</v>
      </c>
      <c r="BK139" s="308">
        <f>SUM(BK140:BK173)</f>
        <v>0</v>
      </c>
    </row>
    <row r="140" s="2" customFormat="1" ht="24.15" customHeight="1">
      <c r="A140" s="42"/>
      <c r="B140" s="43"/>
      <c r="C140" s="216" t="s">
        <v>392</v>
      </c>
      <c r="D140" s="216" t="s">
        <v>184</v>
      </c>
      <c r="E140" s="217" t="s">
        <v>2815</v>
      </c>
      <c r="F140" s="218" t="s">
        <v>2816</v>
      </c>
      <c r="G140" s="219" t="s">
        <v>560</v>
      </c>
      <c r="H140" s="220">
        <v>53</v>
      </c>
      <c r="I140" s="221"/>
      <c r="J140" s="222">
        <f>ROUND(I140*H140,2)</f>
        <v>0</v>
      </c>
      <c r="K140" s="218" t="s">
        <v>188</v>
      </c>
      <c r="L140" s="48"/>
      <c r="M140" s="223" t="s">
        <v>19</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299</v>
      </c>
      <c r="AT140" s="227" t="s">
        <v>184</v>
      </c>
      <c r="AU140" s="227" t="s">
        <v>189</v>
      </c>
      <c r="AY140" s="21" t="s">
        <v>182</v>
      </c>
      <c r="BE140" s="228">
        <f>IF(N140="základní",J140,0)</f>
        <v>0</v>
      </c>
      <c r="BF140" s="228">
        <f>IF(N140="snížená",J140,0)</f>
        <v>0</v>
      </c>
      <c r="BG140" s="228">
        <f>IF(N140="zákl. přenesená",J140,0)</f>
        <v>0</v>
      </c>
      <c r="BH140" s="228">
        <f>IF(N140="sníž. přenesená",J140,0)</f>
        <v>0</v>
      </c>
      <c r="BI140" s="228">
        <f>IF(N140="nulová",J140,0)</f>
        <v>0</v>
      </c>
      <c r="BJ140" s="21" t="s">
        <v>83</v>
      </c>
      <c r="BK140" s="228">
        <f>ROUND(I140*H140,2)</f>
        <v>0</v>
      </c>
      <c r="BL140" s="21" t="s">
        <v>299</v>
      </c>
      <c r="BM140" s="227" t="s">
        <v>2817</v>
      </c>
    </row>
    <row r="141" s="2" customFormat="1">
      <c r="A141" s="42"/>
      <c r="B141" s="43"/>
      <c r="C141" s="44"/>
      <c r="D141" s="229" t="s">
        <v>191</v>
      </c>
      <c r="E141" s="44"/>
      <c r="F141" s="230" t="s">
        <v>2818</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1" t="s">
        <v>191</v>
      </c>
      <c r="AU141" s="21" t="s">
        <v>189</v>
      </c>
    </row>
    <row r="142" s="2" customFormat="1" ht="24.15" customHeight="1">
      <c r="A142" s="42"/>
      <c r="B142" s="43"/>
      <c r="C142" s="216" t="s">
        <v>398</v>
      </c>
      <c r="D142" s="216" t="s">
        <v>184</v>
      </c>
      <c r="E142" s="217" t="s">
        <v>2815</v>
      </c>
      <c r="F142" s="218" t="s">
        <v>2816</v>
      </c>
      <c r="G142" s="219" t="s">
        <v>560</v>
      </c>
      <c r="H142" s="220">
        <v>238</v>
      </c>
      <c r="I142" s="221"/>
      <c r="J142" s="222">
        <f>ROUND(I142*H142,2)</f>
        <v>0</v>
      </c>
      <c r="K142" s="218" t="s">
        <v>188</v>
      </c>
      <c r="L142" s="48"/>
      <c r="M142" s="223" t="s">
        <v>19</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299</v>
      </c>
      <c r="AT142" s="227" t="s">
        <v>184</v>
      </c>
      <c r="AU142" s="227" t="s">
        <v>189</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299</v>
      </c>
      <c r="BM142" s="227" t="s">
        <v>2819</v>
      </c>
    </row>
    <row r="143" s="2" customFormat="1">
      <c r="A143" s="42"/>
      <c r="B143" s="43"/>
      <c r="C143" s="44"/>
      <c r="D143" s="229" t="s">
        <v>191</v>
      </c>
      <c r="E143" s="44"/>
      <c r="F143" s="230" t="s">
        <v>2818</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191</v>
      </c>
      <c r="AU143" s="21" t="s">
        <v>189</v>
      </c>
    </row>
    <row r="144" s="2" customFormat="1" ht="24.15" customHeight="1">
      <c r="A144" s="42"/>
      <c r="B144" s="43"/>
      <c r="C144" s="216" t="s">
        <v>403</v>
      </c>
      <c r="D144" s="216" t="s">
        <v>184</v>
      </c>
      <c r="E144" s="217" t="s">
        <v>2815</v>
      </c>
      <c r="F144" s="218" t="s">
        <v>2816</v>
      </c>
      <c r="G144" s="219" t="s">
        <v>560</v>
      </c>
      <c r="H144" s="220">
        <v>87</v>
      </c>
      <c r="I144" s="221"/>
      <c r="J144" s="222">
        <f>ROUND(I144*H144,2)</f>
        <v>0</v>
      </c>
      <c r="K144" s="218" t="s">
        <v>188</v>
      </c>
      <c r="L144" s="48"/>
      <c r="M144" s="223" t="s">
        <v>19</v>
      </c>
      <c r="N144" s="224"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299</v>
      </c>
      <c r="AT144" s="227" t="s">
        <v>184</v>
      </c>
      <c r="AU144" s="227" t="s">
        <v>189</v>
      </c>
      <c r="AY144" s="21" t="s">
        <v>182</v>
      </c>
      <c r="BE144" s="228">
        <f>IF(N144="základní",J144,0)</f>
        <v>0</v>
      </c>
      <c r="BF144" s="228">
        <f>IF(N144="snížená",J144,0)</f>
        <v>0</v>
      </c>
      <c r="BG144" s="228">
        <f>IF(N144="zákl. přenesená",J144,0)</f>
        <v>0</v>
      </c>
      <c r="BH144" s="228">
        <f>IF(N144="sníž. přenesená",J144,0)</f>
        <v>0</v>
      </c>
      <c r="BI144" s="228">
        <f>IF(N144="nulová",J144,0)</f>
        <v>0</v>
      </c>
      <c r="BJ144" s="21" t="s">
        <v>83</v>
      </c>
      <c r="BK144" s="228">
        <f>ROUND(I144*H144,2)</f>
        <v>0</v>
      </c>
      <c r="BL144" s="21" t="s">
        <v>299</v>
      </c>
      <c r="BM144" s="227" t="s">
        <v>2820</v>
      </c>
    </row>
    <row r="145" s="2" customFormat="1">
      <c r="A145" s="42"/>
      <c r="B145" s="43"/>
      <c r="C145" s="44"/>
      <c r="D145" s="229" t="s">
        <v>191</v>
      </c>
      <c r="E145" s="44"/>
      <c r="F145" s="230" t="s">
        <v>2818</v>
      </c>
      <c r="G145" s="44"/>
      <c r="H145" s="44"/>
      <c r="I145" s="231"/>
      <c r="J145" s="44"/>
      <c r="K145" s="44"/>
      <c r="L145" s="48"/>
      <c r="M145" s="232"/>
      <c r="N145" s="233"/>
      <c r="O145" s="88"/>
      <c r="P145" s="88"/>
      <c r="Q145" s="88"/>
      <c r="R145" s="88"/>
      <c r="S145" s="88"/>
      <c r="T145" s="89"/>
      <c r="U145" s="42"/>
      <c r="V145" s="42"/>
      <c r="W145" s="42"/>
      <c r="X145" s="42"/>
      <c r="Y145" s="42"/>
      <c r="Z145" s="42"/>
      <c r="AA145" s="42"/>
      <c r="AB145" s="42"/>
      <c r="AC145" s="42"/>
      <c r="AD145" s="42"/>
      <c r="AE145" s="42"/>
      <c r="AT145" s="21" t="s">
        <v>191</v>
      </c>
      <c r="AU145" s="21" t="s">
        <v>189</v>
      </c>
    </row>
    <row r="146" s="2" customFormat="1" ht="24.15" customHeight="1">
      <c r="A146" s="42"/>
      <c r="B146" s="43"/>
      <c r="C146" s="216" t="s">
        <v>409</v>
      </c>
      <c r="D146" s="216" t="s">
        <v>184</v>
      </c>
      <c r="E146" s="217" t="s">
        <v>2821</v>
      </c>
      <c r="F146" s="218" t="s">
        <v>2822</v>
      </c>
      <c r="G146" s="219" t="s">
        <v>560</v>
      </c>
      <c r="H146" s="220">
        <v>103</v>
      </c>
      <c r="I146" s="221"/>
      <c r="J146" s="222">
        <f>ROUND(I146*H146,2)</f>
        <v>0</v>
      </c>
      <c r="K146" s="218" t="s">
        <v>188</v>
      </c>
      <c r="L146" s="48"/>
      <c r="M146" s="223" t="s">
        <v>19</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299</v>
      </c>
      <c r="AT146" s="227" t="s">
        <v>184</v>
      </c>
      <c r="AU146" s="227" t="s">
        <v>189</v>
      </c>
      <c r="AY146" s="21" t="s">
        <v>182</v>
      </c>
      <c r="BE146" s="228">
        <f>IF(N146="základní",J146,0)</f>
        <v>0</v>
      </c>
      <c r="BF146" s="228">
        <f>IF(N146="snížená",J146,0)</f>
        <v>0</v>
      </c>
      <c r="BG146" s="228">
        <f>IF(N146="zákl. přenesená",J146,0)</f>
        <v>0</v>
      </c>
      <c r="BH146" s="228">
        <f>IF(N146="sníž. přenesená",J146,0)</f>
        <v>0</v>
      </c>
      <c r="BI146" s="228">
        <f>IF(N146="nulová",J146,0)</f>
        <v>0</v>
      </c>
      <c r="BJ146" s="21" t="s">
        <v>83</v>
      </c>
      <c r="BK146" s="228">
        <f>ROUND(I146*H146,2)</f>
        <v>0</v>
      </c>
      <c r="BL146" s="21" t="s">
        <v>299</v>
      </c>
      <c r="BM146" s="227" t="s">
        <v>2823</v>
      </c>
    </row>
    <row r="147" s="2" customFormat="1">
      <c r="A147" s="42"/>
      <c r="B147" s="43"/>
      <c r="C147" s="44"/>
      <c r="D147" s="229" t="s">
        <v>191</v>
      </c>
      <c r="E147" s="44"/>
      <c r="F147" s="230" t="s">
        <v>2824</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1" t="s">
        <v>191</v>
      </c>
      <c r="AU147" s="21" t="s">
        <v>189</v>
      </c>
    </row>
    <row r="148" s="2" customFormat="1" ht="24.15" customHeight="1">
      <c r="A148" s="42"/>
      <c r="B148" s="43"/>
      <c r="C148" s="216" t="s">
        <v>414</v>
      </c>
      <c r="D148" s="216" t="s">
        <v>184</v>
      </c>
      <c r="E148" s="217" t="s">
        <v>2821</v>
      </c>
      <c r="F148" s="218" t="s">
        <v>2822</v>
      </c>
      <c r="G148" s="219" t="s">
        <v>560</v>
      </c>
      <c r="H148" s="220">
        <v>28</v>
      </c>
      <c r="I148" s="221"/>
      <c r="J148" s="222">
        <f>ROUND(I148*H148,2)</f>
        <v>0</v>
      </c>
      <c r="K148" s="218" t="s">
        <v>188</v>
      </c>
      <c r="L148" s="48"/>
      <c r="M148" s="223" t="s">
        <v>19</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299</v>
      </c>
      <c r="AT148" s="227" t="s">
        <v>184</v>
      </c>
      <c r="AU148" s="227" t="s">
        <v>189</v>
      </c>
      <c r="AY148" s="21" t="s">
        <v>182</v>
      </c>
      <c r="BE148" s="228">
        <f>IF(N148="základní",J148,0)</f>
        <v>0</v>
      </c>
      <c r="BF148" s="228">
        <f>IF(N148="snížená",J148,0)</f>
        <v>0</v>
      </c>
      <c r="BG148" s="228">
        <f>IF(N148="zákl. přenesená",J148,0)</f>
        <v>0</v>
      </c>
      <c r="BH148" s="228">
        <f>IF(N148="sníž. přenesená",J148,0)</f>
        <v>0</v>
      </c>
      <c r="BI148" s="228">
        <f>IF(N148="nulová",J148,0)</f>
        <v>0</v>
      </c>
      <c r="BJ148" s="21" t="s">
        <v>83</v>
      </c>
      <c r="BK148" s="228">
        <f>ROUND(I148*H148,2)</f>
        <v>0</v>
      </c>
      <c r="BL148" s="21" t="s">
        <v>299</v>
      </c>
      <c r="BM148" s="227" t="s">
        <v>2825</v>
      </c>
    </row>
    <row r="149" s="2" customFormat="1">
      <c r="A149" s="42"/>
      <c r="B149" s="43"/>
      <c r="C149" s="44"/>
      <c r="D149" s="229" t="s">
        <v>191</v>
      </c>
      <c r="E149" s="44"/>
      <c r="F149" s="230" t="s">
        <v>2824</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1" t="s">
        <v>191</v>
      </c>
      <c r="AU149" s="21" t="s">
        <v>189</v>
      </c>
    </row>
    <row r="150" s="2" customFormat="1" ht="24.15" customHeight="1">
      <c r="A150" s="42"/>
      <c r="B150" s="43"/>
      <c r="C150" s="216" t="s">
        <v>419</v>
      </c>
      <c r="D150" s="216" t="s">
        <v>184</v>
      </c>
      <c r="E150" s="217" t="s">
        <v>2826</v>
      </c>
      <c r="F150" s="218" t="s">
        <v>2827</v>
      </c>
      <c r="G150" s="219" t="s">
        <v>560</v>
      </c>
      <c r="H150" s="220">
        <v>22</v>
      </c>
      <c r="I150" s="221"/>
      <c r="J150" s="222">
        <f>ROUND(I150*H150,2)</f>
        <v>0</v>
      </c>
      <c r="K150" s="218" t="s">
        <v>188</v>
      </c>
      <c r="L150" s="48"/>
      <c r="M150" s="223" t="s">
        <v>19</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299</v>
      </c>
      <c r="AT150" s="227" t="s">
        <v>184</v>
      </c>
      <c r="AU150" s="227" t="s">
        <v>189</v>
      </c>
      <c r="AY150" s="21" t="s">
        <v>182</v>
      </c>
      <c r="BE150" s="228">
        <f>IF(N150="základní",J150,0)</f>
        <v>0</v>
      </c>
      <c r="BF150" s="228">
        <f>IF(N150="snížená",J150,0)</f>
        <v>0</v>
      </c>
      <c r="BG150" s="228">
        <f>IF(N150="zákl. přenesená",J150,0)</f>
        <v>0</v>
      </c>
      <c r="BH150" s="228">
        <f>IF(N150="sníž. přenesená",J150,0)</f>
        <v>0</v>
      </c>
      <c r="BI150" s="228">
        <f>IF(N150="nulová",J150,0)</f>
        <v>0</v>
      </c>
      <c r="BJ150" s="21" t="s">
        <v>83</v>
      </c>
      <c r="BK150" s="228">
        <f>ROUND(I150*H150,2)</f>
        <v>0</v>
      </c>
      <c r="BL150" s="21" t="s">
        <v>299</v>
      </c>
      <c r="BM150" s="227" t="s">
        <v>2828</v>
      </c>
    </row>
    <row r="151" s="2" customFormat="1">
      <c r="A151" s="42"/>
      <c r="B151" s="43"/>
      <c r="C151" s="44"/>
      <c r="D151" s="229" t="s">
        <v>191</v>
      </c>
      <c r="E151" s="44"/>
      <c r="F151" s="230" t="s">
        <v>2829</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1" t="s">
        <v>191</v>
      </c>
      <c r="AU151" s="21" t="s">
        <v>189</v>
      </c>
    </row>
    <row r="152" s="2" customFormat="1" ht="24.15" customHeight="1">
      <c r="A152" s="42"/>
      <c r="B152" s="43"/>
      <c r="C152" s="216" t="s">
        <v>424</v>
      </c>
      <c r="D152" s="216" t="s">
        <v>184</v>
      </c>
      <c r="E152" s="217" t="s">
        <v>2826</v>
      </c>
      <c r="F152" s="218" t="s">
        <v>2827</v>
      </c>
      <c r="G152" s="219" t="s">
        <v>560</v>
      </c>
      <c r="H152" s="220">
        <v>24</v>
      </c>
      <c r="I152" s="221"/>
      <c r="J152" s="222">
        <f>ROUND(I152*H152,2)</f>
        <v>0</v>
      </c>
      <c r="K152" s="218" t="s">
        <v>188</v>
      </c>
      <c r="L152" s="48"/>
      <c r="M152" s="223" t="s">
        <v>19</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299</v>
      </c>
      <c r="AT152" s="227" t="s">
        <v>184</v>
      </c>
      <c r="AU152" s="227" t="s">
        <v>189</v>
      </c>
      <c r="AY152" s="21" t="s">
        <v>182</v>
      </c>
      <c r="BE152" s="228">
        <f>IF(N152="základní",J152,0)</f>
        <v>0</v>
      </c>
      <c r="BF152" s="228">
        <f>IF(N152="snížená",J152,0)</f>
        <v>0</v>
      </c>
      <c r="BG152" s="228">
        <f>IF(N152="zákl. přenesená",J152,0)</f>
        <v>0</v>
      </c>
      <c r="BH152" s="228">
        <f>IF(N152="sníž. přenesená",J152,0)</f>
        <v>0</v>
      </c>
      <c r="BI152" s="228">
        <f>IF(N152="nulová",J152,0)</f>
        <v>0</v>
      </c>
      <c r="BJ152" s="21" t="s">
        <v>83</v>
      </c>
      <c r="BK152" s="228">
        <f>ROUND(I152*H152,2)</f>
        <v>0</v>
      </c>
      <c r="BL152" s="21" t="s">
        <v>299</v>
      </c>
      <c r="BM152" s="227" t="s">
        <v>2830</v>
      </c>
    </row>
    <row r="153" s="2" customFormat="1">
      <c r="A153" s="42"/>
      <c r="B153" s="43"/>
      <c r="C153" s="44"/>
      <c r="D153" s="229" t="s">
        <v>191</v>
      </c>
      <c r="E153" s="44"/>
      <c r="F153" s="230" t="s">
        <v>2829</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1" t="s">
        <v>191</v>
      </c>
      <c r="AU153" s="21" t="s">
        <v>189</v>
      </c>
    </row>
    <row r="154" s="2" customFormat="1" ht="24.15" customHeight="1">
      <c r="A154" s="42"/>
      <c r="B154" s="43"/>
      <c r="C154" s="216" t="s">
        <v>429</v>
      </c>
      <c r="D154" s="216" t="s">
        <v>184</v>
      </c>
      <c r="E154" s="217" t="s">
        <v>2831</v>
      </c>
      <c r="F154" s="218" t="s">
        <v>2832</v>
      </c>
      <c r="G154" s="219" t="s">
        <v>560</v>
      </c>
      <c r="H154" s="220">
        <v>16</v>
      </c>
      <c r="I154" s="221"/>
      <c r="J154" s="222">
        <f>ROUND(I154*H154,2)</f>
        <v>0</v>
      </c>
      <c r="K154" s="218" t="s">
        <v>188</v>
      </c>
      <c r="L154" s="48"/>
      <c r="M154" s="223" t="s">
        <v>19</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299</v>
      </c>
      <c r="AT154" s="227" t="s">
        <v>184</v>
      </c>
      <c r="AU154" s="227" t="s">
        <v>189</v>
      </c>
      <c r="AY154" s="21" t="s">
        <v>182</v>
      </c>
      <c r="BE154" s="228">
        <f>IF(N154="základní",J154,0)</f>
        <v>0</v>
      </c>
      <c r="BF154" s="228">
        <f>IF(N154="snížená",J154,0)</f>
        <v>0</v>
      </c>
      <c r="BG154" s="228">
        <f>IF(N154="zákl. přenesená",J154,0)</f>
        <v>0</v>
      </c>
      <c r="BH154" s="228">
        <f>IF(N154="sníž. přenesená",J154,0)</f>
        <v>0</v>
      </c>
      <c r="BI154" s="228">
        <f>IF(N154="nulová",J154,0)</f>
        <v>0</v>
      </c>
      <c r="BJ154" s="21" t="s">
        <v>83</v>
      </c>
      <c r="BK154" s="228">
        <f>ROUND(I154*H154,2)</f>
        <v>0</v>
      </c>
      <c r="BL154" s="21" t="s">
        <v>299</v>
      </c>
      <c r="BM154" s="227" t="s">
        <v>2833</v>
      </c>
    </row>
    <row r="155" s="2" customFormat="1">
      <c r="A155" s="42"/>
      <c r="B155" s="43"/>
      <c r="C155" s="44"/>
      <c r="D155" s="229" t="s">
        <v>191</v>
      </c>
      <c r="E155" s="44"/>
      <c r="F155" s="230" t="s">
        <v>2834</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1" t="s">
        <v>191</v>
      </c>
      <c r="AU155" s="21" t="s">
        <v>189</v>
      </c>
    </row>
    <row r="156" s="2" customFormat="1" ht="24.15" customHeight="1">
      <c r="A156" s="42"/>
      <c r="B156" s="43"/>
      <c r="C156" s="216" t="s">
        <v>434</v>
      </c>
      <c r="D156" s="216" t="s">
        <v>184</v>
      </c>
      <c r="E156" s="217" t="s">
        <v>2831</v>
      </c>
      <c r="F156" s="218" t="s">
        <v>2832</v>
      </c>
      <c r="G156" s="219" t="s">
        <v>560</v>
      </c>
      <c r="H156" s="220">
        <v>12</v>
      </c>
      <c r="I156" s="221"/>
      <c r="J156" s="222">
        <f>ROUND(I156*H156,2)</f>
        <v>0</v>
      </c>
      <c r="K156" s="218" t="s">
        <v>188</v>
      </c>
      <c r="L156" s="48"/>
      <c r="M156" s="223" t="s">
        <v>19</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299</v>
      </c>
      <c r="AT156" s="227" t="s">
        <v>184</v>
      </c>
      <c r="AU156" s="227" t="s">
        <v>189</v>
      </c>
      <c r="AY156" s="21" t="s">
        <v>182</v>
      </c>
      <c r="BE156" s="228">
        <f>IF(N156="základní",J156,0)</f>
        <v>0</v>
      </c>
      <c r="BF156" s="228">
        <f>IF(N156="snížená",J156,0)</f>
        <v>0</v>
      </c>
      <c r="BG156" s="228">
        <f>IF(N156="zákl. přenesená",J156,0)</f>
        <v>0</v>
      </c>
      <c r="BH156" s="228">
        <f>IF(N156="sníž. přenesená",J156,0)</f>
        <v>0</v>
      </c>
      <c r="BI156" s="228">
        <f>IF(N156="nulová",J156,0)</f>
        <v>0</v>
      </c>
      <c r="BJ156" s="21" t="s">
        <v>83</v>
      </c>
      <c r="BK156" s="228">
        <f>ROUND(I156*H156,2)</f>
        <v>0</v>
      </c>
      <c r="BL156" s="21" t="s">
        <v>299</v>
      </c>
      <c r="BM156" s="227" t="s">
        <v>2835</v>
      </c>
    </row>
    <row r="157" s="2" customFormat="1">
      <c r="A157" s="42"/>
      <c r="B157" s="43"/>
      <c r="C157" s="44"/>
      <c r="D157" s="229" t="s">
        <v>191</v>
      </c>
      <c r="E157" s="44"/>
      <c r="F157" s="230" t="s">
        <v>2834</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1" t="s">
        <v>191</v>
      </c>
      <c r="AU157" s="21" t="s">
        <v>189</v>
      </c>
    </row>
    <row r="158" s="2" customFormat="1" ht="24.15" customHeight="1">
      <c r="A158" s="42"/>
      <c r="B158" s="43"/>
      <c r="C158" s="216" t="s">
        <v>440</v>
      </c>
      <c r="D158" s="216" t="s">
        <v>184</v>
      </c>
      <c r="E158" s="217" t="s">
        <v>2836</v>
      </c>
      <c r="F158" s="218" t="s">
        <v>2837</v>
      </c>
      <c r="G158" s="219" t="s">
        <v>560</v>
      </c>
      <c r="H158" s="220">
        <v>56</v>
      </c>
      <c r="I158" s="221"/>
      <c r="J158" s="222">
        <f>ROUND(I158*H158,2)</f>
        <v>0</v>
      </c>
      <c r="K158" s="218" t="s">
        <v>188</v>
      </c>
      <c r="L158" s="48"/>
      <c r="M158" s="223" t="s">
        <v>19</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299</v>
      </c>
      <c r="AT158" s="227" t="s">
        <v>184</v>
      </c>
      <c r="AU158" s="227" t="s">
        <v>189</v>
      </c>
      <c r="AY158" s="21" t="s">
        <v>182</v>
      </c>
      <c r="BE158" s="228">
        <f>IF(N158="základní",J158,0)</f>
        <v>0</v>
      </c>
      <c r="BF158" s="228">
        <f>IF(N158="snížená",J158,0)</f>
        <v>0</v>
      </c>
      <c r="BG158" s="228">
        <f>IF(N158="zákl. přenesená",J158,0)</f>
        <v>0</v>
      </c>
      <c r="BH158" s="228">
        <f>IF(N158="sníž. přenesená",J158,0)</f>
        <v>0</v>
      </c>
      <c r="BI158" s="228">
        <f>IF(N158="nulová",J158,0)</f>
        <v>0</v>
      </c>
      <c r="BJ158" s="21" t="s">
        <v>83</v>
      </c>
      <c r="BK158" s="228">
        <f>ROUND(I158*H158,2)</f>
        <v>0</v>
      </c>
      <c r="BL158" s="21" t="s">
        <v>299</v>
      </c>
      <c r="BM158" s="227" t="s">
        <v>2838</v>
      </c>
    </row>
    <row r="159" s="2" customFormat="1">
      <c r="A159" s="42"/>
      <c r="B159" s="43"/>
      <c r="C159" s="44"/>
      <c r="D159" s="229" t="s">
        <v>191</v>
      </c>
      <c r="E159" s="44"/>
      <c r="F159" s="230" t="s">
        <v>2839</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1" t="s">
        <v>191</v>
      </c>
      <c r="AU159" s="21" t="s">
        <v>189</v>
      </c>
    </row>
    <row r="160" s="2" customFormat="1" ht="24.15" customHeight="1">
      <c r="A160" s="42"/>
      <c r="B160" s="43"/>
      <c r="C160" s="216" t="s">
        <v>446</v>
      </c>
      <c r="D160" s="216" t="s">
        <v>184</v>
      </c>
      <c r="E160" s="217" t="s">
        <v>2836</v>
      </c>
      <c r="F160" s="218" t="s">
        <v>2837</v>
      </c>
      <c r="G160" s="219" t="s">
        <v>560</v>
      </c>
      <c r="H160" s="220">
        <v>72</v>
      </c>
      <c r="I160" s="221"/>
      <c r="J160" s="222">
        <f>ROUND(I160*H160,2)</f>
        <v>0</v>
      </c>
      <c r="K160" s="218" t="s">
        <v>188</v>
      </c>
      <c r="L160" s="48"/>
      <c r="M160" s="223" t="s">
        <v>19</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299</v>
      </c>
      <c r="AT160" s="227" t="s">
        <v>184</v>
      </c>
      <c r="AU160" s="227" t="s">
        <v>189</v>
      </c>
      <c r="AY160" s="21" t="s">
        <v>182</v>
      </c>
      <c r="BE160" s="228">
        <f>IF(N160="základní",J160,0)</f>
        <v>0</v>
      </c>
      <c r="BF160" s="228">
        <f>IF(N160="snížená",J160,0)</f>
        <v>0</v>
      </c>
      <c r="BG160" s="228">
        <f>IF(N160="zákl. přenesená",J160,0)</f>
        <v>0</v>
      </c>
      <c r="BH160" s="228">
        <f>IF(N160="sníž. přenesená",J160,0)</f>
        <v>0</v>
      </c>
      <c r="BI160" s="228">
        <f>IF(N160="nulová",J160,0)</f>
        <v>0</v>
      </c>
      <c r="BJ160" s="21" t="s">
        <v>83</v>
      </c>
      <c r="BK160" s="228">
        <f>ROUND(I160*H160,2)</f>
        <v>0</v>
      </c>
      <c r="BL160" s="21" t="s">
        <v>299</v>
      </c>
      <c r="BM160" s="227" t="s">
        <v>2840</v>
      </c>
    </row>
    <row r="161" s="2" customFormat="1">
      <c r="A161" s="42"/>
      <c r="B161" s="43"/>
      <c r="C161" s="44"/>
      <c r="D161" s="229" t="s">
        <v>191</v>
      </c>
      <c r="E161" s="44"/>
      <c r="F161" s="230" t="s">
        <v>2839</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1" t="s">
        <v>191</v>
      </c>
      <c r="AU161" s="21" t="s">
        <v>189</v>
      </c>
    </row>
    <row r="162" s="2" customFormat="1" ht="24.15" customHeight="1">
      <c r="A162" s="42"/>
      <c r="B162" s="43"/>
      <c r="C162" s="216" t="s">
        <v>451</v>
      </c>
      <c r="D162" s="216" t="s">
        <v>184</v>
      </c>
      <c r="E162" s="217" t="s">
        <v>2841</v>
      </c>
      <c r="F162" s="218" t="s">
        <v>2842</v>
      </c>
      <c r="G162" s="219" t="s">
        <v>560</v>
      </c>
      <c r="H162" s="220">
        <v>18</v>
      </c>
      <c r="I162" s="221"/>
      <c r="J162" s="222">
        <f>ROUND(I162*H162,2)</f>
        <v>0</v>
      </c>
      <c r="K162" s="218" t="s">
        <v>188</v>
      </c>
      <c r="L162" s="48"/>
      <c r="M162" s="223" t="s">
        <v>19</v>
      </c>
      <c r="N162" s="224"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299</v>
      </c>
      <c r="AT162" s="227" t="s">
        <v>184</v>
      </c>
      <c r="AU162" s="227" t="s">
        <v>189</v>
      </c>
      <c r="AY162" s="21" t="s">
        <v>182</v>
      </c>
      <c r="BE162" s="228">
        <f>IF(N162="základní",J162,0)</f>
        <v>0</v>
      </c>
      <c r="BF162" s="228">
        <f>IF(N162="snížená",J162,0)</f>
        <v>0</v>
      </c>
      <c r="BG162" s="228">
        <f>IF(N162="zákl. přenesená",J162,0)</f>
        <v>0</v>
      </c>
      <c r="BH162" s="228">
        <f>IF(N162="sníž. přenesená",J162,0)</f>
        <v>0</v>
      </c>
      <c r="BI162" s="228">
        <f>IF(N162="nulová",J162,0)</f>
        <v>0</v>
      </c>
      <c r="BJ162" s="21" t="s">
        <v>83</v>
      </c>
      <c r="BK162" s="228">
        <f>ROUND(I162*H162,2)</f>
        <v>0</v>
      </c>
      <c r="BL162" s="21" t="s">
        <v>299</v>
      </c>
      <c r="BM162" s="227" t="s">
        <v>2843</v>
      </c>
    </row>
    <row r="163" s="2" customFormat="1">
      <c r="A163" s="42"/>
      <c r="B163" s="43"/>
      <c r="C163" s="44"/>
      <c r="D163" s="229" t="s">
        <v>191</v>
      </c>
      <c r="E163" s="44"/>
      <c r="F163" s="230" t="s">
        <v>2844</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1" t="s">
        <v>191</v>
      </c>
      <c r="AU163" s="21" t="s">
        <v>189</v>
      </c>
    </row>
    <row r="164" s="2" customFormat="1" ht="16.5" customHeight="1">
      <c r="A164" s="42"/>
      <c r="B164" s="43"/>
      <c r="C164" s="216" t="s">
        <v>457</v>
      </c>
      <c r="D164" s="216" t="s">
        <v>184</v>
      </c>
      <c r="E164" s="217" t="s">
        <v>2845</v>
      </c>
      <c r="F164" s="218" t="s">
        <v>2846</v>
      </c>
      <c r="G164" s="219" t="s">
        <v>598</v>
      </c>
      <c r="H164" s="220">
        <v>4</v>
      </c>
      <c r="I164" s="221"/>
      <c r="J164" s="222">
        <f>ROUND(I164*H164,2)</f>
        <v>0</v>
      </c>
      <c r="K164" s="218" t="s">
        <v>188</v>
      </c>
      <c r="L164" s="48"/>
      <c r="M164" s="223" t="s">
        <v>19</v>
      </c>
      <c r="N164" s="224"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299</v>
      </c>
      <c r="AT164" s="227" t="s">
        <v>184</v>
      </c>
      <c r="AU164" s="227" t="s">
        <v>189</v>
      </c>
      <c r="AY164" s="21" t="s">
        <v>182</v>
      </c>
      <c r="BE164" s="228">
        <f>IF(N164="základní",J164,0)</f>
        <v>0</v>
      </c>
      <c r="BF164" s="228">
        <f>IF(N164="snížená",J164,0)</f>
        <v>0</v>
      </c>
      <c r="BG164" s="228">
        <f>IF(N164="zákl. přenesená",J164,0)</f>
        <v>0</v>
      </c>
      <c r="BH164" s="228">
        <f>IF(N164="sníž. přenesená",J164,0)</f>
        <v>0</v>
      </c>
      <c r="BI164" s="228">
        <f>IF(N164="nulová",J164,0)</f>
        <v>0</v>
      </c>
      <c r="BJ164" s="21" t="s">
        <v>83</v>
      </c>
      <c r="BK164" s="228">
        <f>ROUND(I164*H164,2)</f>
        <v>0</v>
      </c>
      <c r="BL164" s="21" t="s">
        <v>299</v>
      </c>
      <c r="BM164" s="227" t="s">
        <v>2847</v>
      </c>
    </row>
    <row r="165" s="2" customFormat="1">
      <c r="A165" s="42"/>
      <c r="B165" s="43"/>
      <c r="C165" s="44"/>
      <c r="D165" s="229" t="s">
        <v>191</v>
      </c>
      <c r="E165" s="44"/>
      <c r="F165" s="230" t="s">
        <v>2848</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1" t="s">
        <v>191</v>
      </c>
      <c r="AU165" s="21" t="s">
        <v>189</v>
      </c>
    </row>
    <row r="166" s="2" customFormat="1" ht="16.5" customHeight="1">
      <c r="A166" s="42"/>
      <c r="B166" s="43"/>
      <c r="C166" s="216" t="s">
        <v>464</v>
      </c>
      <c r="D166" s="216" t="s">
        <v>184</v>
      </c>
      <c r="E166" s="217" t="s">
        <v>2849</v>
      </c>
      <c r="F166" s="218" t="s">
        <v>2850</v>
      </c>
      <c r="G166" s="219" t="s">
        <v>598</v>
      </c>
      <c r="H166" s="220">
        <v>3</v>
      </c>
      <c r="I166" s="221"/>
      <c r="J166" s="222">
        <f>ROUND(I166*H166,2)</f>
        <v>0</v>
      </c>
      <c r="K166" s="218" t="s">
        <v>188</v>
      </c>
      <c r="L166" s="48"/>
      <c r="M166" s="223" t="s">
        <v>19</v>
      </c>
      <c r="N166" s="224"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299</v>
      </c>
      <c r="AT166" s="227" t="s">
        <v>184</v>
      </c>
      <c r="AU166" s="227" t="s">
        <v>189</v>
      </c>
      <c r="AY166" s="21" t="s">
        <v>182</v>
      </c>
      <c r="BE166" s="228">
        <f>IF(N166="základní",J166,0)</f>
        <v>0</v>
      </c>
      <c r="BF166" s="228">
        <f>IF(N166="snížená",J166,0)</f>
        <v>0</v>
      </c>
      <c r="BG166" s="228">
        <f>IF(N166="zákl. přenesená",J166,0)</f>
        <v>0</v>
      </c>
      <c r="BH166" s="228">
        <f>IF(N166="sníž. přenesená",J166,0)</f>
        <v>0</v>
      </c>
      <c r="BI166" s="228">
        <f>IF(N166="nulová",J166,0)</f>
        <v>0</v>
      </c>
      <c r="BJ166" s="21" t="s">
        <v>83</v>
      </c>
      <c r="BK166" s="228">
        <f>ROUND(I166*H166,2)</f>
        <v>0</v>
      </c>
      <c r="BL166" s="21" t="s">
        <v>299</v>
      </c>
      <c r="BM166" s="227" t="s">
        <v>2851</v>
      </c>
    </row>
    <row r="167" s="2" customFormat="1">
      <c r="A167" s="42"/>
      <c r="B167" s="43"/>
      <c r="C167" s="44"/>
      <c r="D167" s="229" t="s">
        <v>191</v>
      </c>
      <c r="E167" s="44"/>
      <c r="F167" s="230" t="s">
        <v>2852</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1" t="s">
        <v>191</v>
      </c>
      <c r="AU167" s="21" t="s">
        <v>189</v>
      </c>
    </row>
    <row r="168" s="2" customFormat="1" ht="24.15" customHeight="1">
      <c r="A168" s="42"/>
      <c r="B168" s="43"/>
      <c r="C168" s="216" t="s">
        <v>475</v>
      </c>
      <c r="D168" s="216" t="s">
        <v>184</v>
      </c>
      <c r="E168" s="217" t="s">
        <v>2853</v>
      </c>
      <c r="F168" s="218" t="s">
        <v>2854</v>
      </c>
      <c r="G168" s="219" t="s">
        <v>598</v>
      </c>
      <c r="H168" s="220">
        <v>18</v>
      </c>
      <c r="I168" s="221"/>
      <c r="J168" s="222">
        <f>ROUND(I168*H168,2)</f>
        <v>0</v>
      </c>
      <c r="K168" s="218" t="s">
        <v>188</v>
      </c>
      <c r="L168" s="48"/>
      <c r="M168" s="223" t="s">
        <v>19</v>
      </c>
      <c r="N168" s="224"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299</v>
      </c>
      <c r="AT168" s="227" t="s">
        <v>184</v>
      </c>
      <c r="AU168" s="227" t="s">
        <v>189</v>
      </c>
      <c r="AY168" s="21" t="s">
        <v>182</v>
      </c>
      <c r="BE168" s="228">
        <f>IF(N168="základní",J168,0)</f>
        <v>0</v>
      </c>
      <c r="BF168" s="228">
        <f>IF(N168="snížená",J168,0)</f>
        <v>0</v>
      </c>
      <c r="BG168" s="228">
        <f>IF(N168="zákl. přenesená",J168,0)</f>
        <v>0</v>
      </c>
      <c r="BH168" s="228">
        <f>IF(N168="sníž. přenesená",J168,0)</f>
        <v>0</v>
      </c>
      <c r="BI168" s="228">
        <f>IF(N168="nulová",J168,0)</f>
        <v>0</v>
      </c>
      <c r="BJ168" s="21" t="s">
        <v>83</v>
      </c>
      <c r="BK168" s="228">
        <f>ROUND(I168*H168,2)</f>
        <v>0</v>
      </c>
      <c r="BL168" s="21" t="s">
        <v>299</v>
      </c>
      <c r="BM168" s="227" t="s">
        <v>2855</v>
      </c>
    </row>
    <row r="169" s="2" customFormat="1">
      <c r="A169" s="42"/>
      <c r="B169" s="43"/>
      <c r="C169" s="44"/>
      <c r="D169" s="229" t="s">
        <v>191</v>
      </c>
      <c r="E169" s="44"/>
      <c r="F169" s="230" t="s">
        <v>2856</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1" t="s">
        <v>191</v>
      </c>
      <c r="AU169" s="21" t="s">
        <v>189</v>
      </c>
    </row>
    <row r="170" s="2" customFormat="1" ht="24.15" customHeight="1">
      <c r="A170" s="42"/>
      <c r="B170" s="43"/>
      <c r="C170" s="216" t="s">
        <v>480</v>
      </c>
      <c r="D170" s="216" t="s">
        <v>184</v>
      </c>
      <c r="E170" s="217" t="s">
        <v>2857</v>
      </c>
      <c r="F170" s="218" t="s">
        <v>2858</v>
      </c>
      <c r="G170" s="219" t="s">
        <v>598</v>
      </c>
      <c r="H170" s="220">
        <v>4</v>
      </c>
      <c r="I170" s="221"/>
      <c r="J170" s="222">
        <f>ROUND(I170*H170,2)</f>
        <v>0</v>
      </c>
      <c r="K170" s="218" t="s">
        <v>188</v>
      </c>
      <c r="L170" s="48"/>
      <c r="M170" s="223" t="s">
        <v>19</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299</v>
      </c>
      <c r="AT170" s="227" t="s">
        <v>184</v>
      </c>
      <c r="AU170" s="227" t="s">
        <v>189</v>
      </c>
      <c r="AY170" s="21" t="s">
        <v>182</v>
      </c>
      <c r="BE170" s="228">
        <f>IF(N170="základní",J170,0)</f>
        <v>0</v>
      </c>
      <c r="BF170" s="228">
        <f>IF(N170="snížená",J170,0)</f>
        <v>0</v>
      </c>
      <c r="BG170" s="228">
        <f>IF(N170="zákl. přenesená",J170,0)</f>
        <v>0</v>
      </c>
      <c r="BH170" s="228">
        <f>IF(N170="sníž. přenesená",J170,0)</f>
        <v>0</v>
      </c>
      <c r="BI170" s="228">
        <f>IF(N170="nulová",J170,0)</f>
        <v>0</v>
      </c>
      <c r="BJ170" s="21" t="s">
        <v>83</v>
      </c>
      <c r="BK170" s="228">
        <f>ROUND(I170*H170,2)</f>
        <v>0</v>
      </c>
      <c r="BL170" s="21" t="s">
        <v>299</v>
      </c>
      <c r="BM170" s="227" t="s">
        <v>2859</v>
      </c>
    </row>
    <row r="171" s="2" customFormat="1">
      <c r="A171" s="42"/>
      <c r="B171" s="43"/>
      <c r="C171" s="44"/>
      <c r="D171" s="229" t="s">
        <v>191</v>
      </c>
      <c r="E171" s="44"/>
      <c r="F171" s="230" t="s">
        <v>2860</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1" t="s">
        <v>191</v>
      </c>
      <c r="AU171" s="21" t="s">
        <v>189</v>
      </c>
    </row>
    <row r="172" s="2" customFormat="1" ht="21.75" customHeight="1">
      <c r="A172" s="42"/>
      <c r="B172" s="43"/>
      <c r="C172" s="216" t="s">
        <v>485</v>
      </c>
      <c r="D172" s="216" t="s">
        <v>184</v>
      </c>
      <c r="E172" s="217" t="s">
        <v>2861</v>
      </c>
      <c r="F172" s="218" t="s">
        <v>2862</v>
      </c>
      <c r="G172" s="219" t="s">
        <v>598</v>
      </c>
      <c r="H172" s="220">
        <v>2</v>
      </c>
      <c r="I172" s="221"/>
      <c r="J172" s="222">
        <f>ROUND(I172*H172,2)</f>
        <v>0</v>
      </c>
      <c r="K172" s="218" t="s">
        <v>188</v>
      </c>
      <c r="L172" s="48"/>
      <c r="M172" s="223" t="s">
        <v>19</v>
      </c>
      <c r="N172" s="224" t="s">
        <v>47</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299</v>
      </c>
      <c r="AT172" s="227" t="s">
        <v>184</v>
      </c>
      <c r="AU172" s="227" t="s">
        <v>189</v>
      </c>
      <c r="AY172" s="21" t="s">
        <v>182</v>
      </c>
      <c r="BE172" s="228">
        <f>IF(N172="základní",J172,0)</f>
        <v>0</v>
      </c>
      <c r="BF172" s="228">
        <f>IF(N172="snížená",J172,0)</f>
        <v>0</v>
      </c>
      <c r="BG172" s="228">
        <f>IF(N172="zákl. přenesená",J172,0)</f>
        <v>0</v>
      </c>
      <c r="BH172" s="228">
        <f>IF(N172="sníž. přenesená",J172,0)</f>
        <v>0</v>
      </c>
      <c r="BI172" s="228">
        <f>IF(N172="nulová",J172,0)</f>
        <v>0</v>
      </c>
      <c r="BJ172" s="21" t="s">
        <v>83</v>
      </c>
      <c r="BK172" s="228">
        <f>ROUND(I172*H172,2)</f>
        <v>0</v>
      </c>
      <c r="BL172" s="21" t="s">
        <v>299</v>
      </c>
      <c r="BM172" s="227" t="s">
        <v>2863</v>
      </c>
    </row>
    <row r="173" s="2" customFormat="1">
      <c r="A173" s="42"/>
      <c r="B173" s="43"/>
      <c r="C173" s="44"/>
      <c r="D173" s="229" t="s">
        <v>191</v>
      </c>
      <c r="E173" s="44"/>
      <c r="F173" s="230" t="s">
        <v>2864</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1" t="s">
        <v>191</v>
      </c>
      <c r="AU173" s="21" t="s">
        <v>189</v>
      </c>
    </row>
    <row r="174" s="17" customFormat="1" ht="20.88" customHeight="1">
      <c r="A174" s="17"/>
      <c r="B174" s="296"/>
      <c r="C174" s="297"/>
      <c r="D174" s="298" t="s">
        <v>75</v>
      </c>
      <c r="E174" s="298" t="s">
        <v>2865</v>
      </c>
      <c r="F174" s="298" t="s">
        <v>2866</v>
      </c>
      <c r="G174" s="297"/>
      <c r="H174" s="297"/>
      <c r="I174" s="299"/>
      <c r="J174" s="300">
        <f>BK174</f>
        <v>0</v>
      </c>
      <c r="K174" s="297"/>
      <c r="L174" s="301"/>
      <c r="M174" s="302"/>
      <c r="N174" s="303"/>
      <c r="O174" s="303"/>
      <c r="P174" s="304">
        <f>SUM(P175:P227)</f>
        <v>0</v>
      </c>
      <c r="Q174" s="303"/>
      <c r="R174" s="304">
        <f>SUM(R175:R227)</f>
        <v>0.0075999999999999991</v>
      </c>
      <c r="S174" s="303"/>
      <c r="T174" s="305">
        <f>SUM(T175:T227)</f>
        <v>0.091999999999999998</v>
      </c>
      <c r="U174" s="17"/>
      <c r="V174" s="17"/>
      <c r="W174" s="17"/>
      <c r="X174" s="17"/>
      <c r="Y174" s="17"/>
      <c r="Z174" s="17"/>
      <c r="AA174" s="17"/>
      <c r="AB174" s="17"/>
      <c r="AC174" s="17"/>
      <c r="AD174" s="17"/>
      <c r="AE174" s="17"/>
      <c r="AR174" s="306" t="s">
        <v>86</v>
      </c>
      <c r="AT174" s="307" t="s">
        <v>75</v>
      </c>
      <c r="AU174" s="307" t="s">
        <v>203</v>
      </c>
      <c r="AY174" s="306" t="s">
        <v>182</v>
      </c>
      <c r="BK174" s="308">
        <f>SUM(BK175:BK227)</f>
        <v>0</v>
      </c>
    </row>
    <row r="175" s="2" customFormat="1" ht="16.5" customHeight="1">
      <c r="A175" s="42"/>
      <c r="B175" s="43"/>
      <c r="C175" s="216" t="s">
        <v>490</v>
      </c>
      <c r="D175" s="216" t="s">
        <v>184</v>
      </c>
      <c r="E175" s="217" t="s">
        <v>2867</v>
      </c>
      <c r="F175" s="218" t="s">
        <v>2868</v>
      </c>
      <c r="G175" s="219" t="s">
        <v>2491</v>
      </c>
      <c r="H175" s="220">
        <v>6</v>
      </c>
      <c r="I175" s="221"/>
      <c r="J175" s="222">
        <f>ROUND(I175*H175,2)</f>
        <v>0</v>
      </c>
      <c r="K175" s="218" t="s">
        <v>19</v>
      </c>
      <c r="L175" s="48"/>
      <c r="M175" s="223" t="s">
        <v>19</v>
      </c>
      <c r="N175" s="224" t="s">
        <v>47</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299</v>
      </c>
      <c r="AT175" s="227" t="s">
        <v>184</v>
      </c>
      <c r="AU175" s="227" t="s">
        <v>189</v>
      </c>
      <c r="AY175" s="21" t="s">
        <v>182</v>
      </c>
      <c r="BE175" s="228">
        <f>IF(N175="základní",J175,0)</f>
        <v>0</v>
      </c>
      <c r="BF175" s="228">
        <f>IF(N175="snížená",J175,0)</f>
        <v>0</v>
      </c>
      <c r="BG175" s="228">
        <f>IF(N175="zákl. přenesená",J175,0)</f>
        <v>0</v>
      </c>
      <c r="BH175" s="228">
        <f>IF(N175="sníž. přenesená",J175,0)</f>
        <v>0</v>
      </c>
      <c r="BI175" s="228">
        <f>IF(N175="nulová",J175,0)</f>
        <v>0</v>
      </c>
      <c r="BJ175" s="21" t="s">
        <v>83</v>
      </c>
      <c r="BK175" s="228">
        <f>ROUND(I175*H175,2)</f>
        <v>0</v>
      </c>
      <c r="BL175" s="21" t="s">
        <v>299</v>
      </c>
      <c r="BM175" s="227" t="s">
        <v>2869</v>
      </c>
    </row>
    <row r="176" s="2" customFormat="1" ht="16.5" customHeight="1">
      <c r="A176" s="42"/>
      <c r="B176" s="43"/>
      <c r="C176" s="216" t="s">
        <v>495</v>
      </c>
      <c r="D176" s="216" t="s">
        <v>184</v>
      </c>
      <c r="E176" s="217" t="s">
        <v>2870</v>
      </c>
      <c r="F176" s="218" t="s">
        <v>2871</v>
      </c>
      <c r="G176" s="219" t="s">
        <v>2491</v>
      </c>
      <c r="H176" s="220">
        <v>8</v>
      </c>
      <c r="I176" s="221"/>
      <c r="J176" s="222">
        <f>ROUND(I176*H176,2)</f>
        <v>0</v>
      </c>
      <c r="K176" s="218" t="s">
        <v>19</v>
      </c>
      <c r="L176" s="48"/>
      <c r="M176" s="223" t="s">
        <v>19</v>
      </c>
      <c r="N176" s="224" t="s">
        <v>47</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299</v>
      </c>
      <c r="AT176" s="227" t="s">
        <v>184</v>
      </c>
      <c r="AU176" s="227" t="s">
        <v>189</v>
      </c>
      <c r="AY176" s="21" t="s">
        <v>182</v>
      </c>
      <c r="BE176" s="228">
        <f>IF(N176="základní",J176,0)</f>
        <v>0</v>
      </c>
      <c r="BF176" s="228">
        <f>IF(N176="snížená",J176,0)</f>
        <v>0</v>
      </c>
      <c r="BG176" s="228">
        <f>IF(N176="zákl. přenesená",J176,0)</f>
        <v>0</v>
      </c>
      <c r="BH176" s="228">
        <f>IF(N176="sníž. přenesená",J176,0)</f>
        <v>0</v>
      </c>
      <c r="BI176" s="228">
        <f>IF(N176="nulová",J176,0)</f>
        <v>0</v>
      </c>
      <c r="BJ176" s="21" t="s">
        <v>83</v>
      </c>
      <c r="BK176" s="228">
        <f>ROUND(I176*H176,2)</f>
        <v>0</v>
      </c>
      <c r="BL176" s="21" t="s">
        <v>299</v>
      </c>
      <c r="BM176" s="227" t="s">
        <v>2872</v>
      </c>
    </row>
    <row r="177" s="2" customFormat="1" ht="16.5" customHeight="1">
      <c r="A177" s="42"/>
      <c r="B177" s="43"/>
      <c r="C177" s="216" t="s">
        <v>501</v>
      </c>
      <c r="D177" s="216" t="s">
        <v>184</v>
      </c>
      <c r="E177" s="217" t="s">
        <v>2873</v>
      </c>
      <c r="F177" s="218" t="s">
        <v>2874</v>
      </c>
      <c r="G177" s="219" t="s">
        <v>2491</v>
      </c>
      <c r="H177" s="220">
        <v>2</v>
      </c>
      <c r="I177" s="221"/>
      <c r="J177" s="222">
        <f>ROUND(I177*H177,2)</f>
        <v>0</v>
      </c>
      <c r="K177" s="218" t="s">
        <v>19</v>
      </c>
      <c r="L177" s="48"/>
      <c r="M177" s="223" t="s">
        <v>19</v>
      </c>
      <c r="N177" s="224" t="s">
        <v>47</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299</v>
      </c>
      <c r="AT177" s="227" t="s">
        <v>184</v>
      </c>
      <c r="AU177" s="227" t="s">
        <v>189</v>
      </c>
      <c r="AY177" s="21" t="s">
        <v>182</v>
      </c>
      <c r="BE177" s="228">
        <f>IF(N177="základní",J177,0)</f>
        <v>0</v>
      </c>
      <c r="BF177" s="228">
        <f>IF(N177="snížená",J177,0)</f>
        <v>0</v>
      </c>
      <c r="BG177" s="228">
        <f>IF(N177="zákl. přenesená",J177,0)</f>
        <v>0</v>
      </c>
      <c r="BH177" s="228">
        <f>IF(N177="sníž. přenesená",J177,0)</f>
        <v>0</v>
      </c>
      <c r="BI177" s="228">
        <f>IF(N177="nulová",J177,0)</f>
        <v>0</v>
      </c>
      <c r="BJ177" s="21" t="s">
        <v>83</v>
      </c>
      <c r="BK177" s="228">
        <f>ROUND(I177*H177,2)</f>
        <v>0</v>
      </c>
      <c r="BL177" s="21" t="s">
        <v>299</v>
      </c>
      <c r="BM177" s="227" t="s">
        <v>2875</v>
      </c>
    </row>
    <row r="178" s="2" customFormat="1" ht="16.5" customHeight="1">
      <c r="A178" s="42"/>
      <c r="B178" s="43"/>
      <c r="C178" s="216" t="s">
        <v>507</v>
      </c>
      <c r="D178" s="216" t="s">
        <v>184</v>
      </c>
      <c r="E178" s="217" t="s">
        <v>2876</v>
      </c>
      <c r="F178" s="218" t="s">
        <v>2877</v>
      </c>
      <c r="G178" s="219" t="s">
        <v>2491</v>
      </c>
      <c r="H178" s="220">
        <v>4</v>
      </c>
      <c r="I178" s="221"/>
      <c r="J178" s="222">
        <f>ROUND(I178*H178,2)</f>
        <v>0</v>
      </c>
      <c r="K178" s="218" t="s">
        <v>19</v>
      </c>
      <c r="L178" s="48"/>
      <c r="M178" s="223" t="s">
        <v>19</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299</v>
      </c>
      <c r="AT178" s="227" t="s">
        <v>184</v>
      </c>
      <c r="AU178" s="227" t="s">
        <v>189</v>
      </c>
      <c r="AY178" s="21" t="s">
        <v>182</v>
      </c>
      <c r="BE178" s="228">
        <f>IF(N178="základní",J178,0)</f>
        <v>0</v>
      </c>
      <c r="BF178" s="228">
        <f>IF(N178="snížená",J178,0)</f>
        <v>0</v>
      </c>
      <c r="BG178" s="228">
        <f>IF(N178="zákl. přenesená",J178,0)</f>
        <v>0</v>
      </c>
      <c r="BH178" s="228">
        <f>IF(N178="sníž. přenesená",J178,0)</f>
        <v>0</v>
      </c>
      <c r="BI178" s="228">
        <f>IF(N178="nulová",J178,0)</f>
        <v>0</v>
      </c>
      <c r="BJ178" s="21" t="s">
        <v>83</v>
      </c>
      <c r="BK178" s="228">
        <f>ROUND(I178*H178,2)</f>
        <v>0</v>
      </c>
      <c r="BL178" s="21" t="s">
        <v>299</v>
      </c>
      <c r="BM178" s="227" t="s">
        <v>2878</v>
      </c>
    </row>
    <row r="179" s="2" customFormat="1" ht="16.5" customHeight="1">
      <c r="A179" s="42"/>
      <c r="B179" s="43"/>
      <c r="C179" s="216" t="s">
        <v>513</v>
      </c>
      <c r="D179" s="216" t="s">
        <v>184</v>
      </c>
      <c r="E179" s="217" t="s">
        <v>2879</v>
      </c>
      <c r="F179" s="218" t="s">
        <v>2880</v>
      </c>
      <c r="G179" s="219" t="s">
        <v>2491</v>
      </c>
      <c r="H179" s="220">
        <v>1</v>
      </c>
      <c r="I179" s="221"/>
      <c r="J179" s="222">
        <f>ROUND(I179*H179,2)</f>
        <v>0</v>
      </c>
      <c r="K179" s="218" t="s">
        <v>19</v>
      </c>
      <c r="L179" s="48"/>
      <c r="M179" s="223" t="s">
        <v>19</v>
      </c>
      <c r="N179" s="224" t="s">
        <v>47</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299</v>
      </c>
      <c r="AT179" s="227" t="s">
        <v>184</v>
      </c>
      <c r="AU179" s="227" t="s">
        <v>189</v>
      </c>
      <c r="AY179" s="21" t="s">
        <v>182</v>
      </c>
      <c r="BE179" s="228">
        <f>IF(N179="základní",J179,0)</f>
        <v>0</v>
      </c>
      <c r="BF179" s="228">
        <f>IF(N179="snížená",J179,0)</f>
        <v>0</v>
      </c>
      <c r="BG179" s="228">
        <f>IF(N179="zákl. přenesená",J179,0)</f>
        <v>0</v>
      </c>
      <c r="BH179" s="228">
        <f>IF(N179="sníž. přenesená",J179,0)</f>
        <v>0</v>
      </c>
      <c r="BI179" s="228">
        <f>IF(N179="nulová",J179,0)</f>
        <v>0</v>
      </c>
      <c r="BJ179" s="21" t="s">
        <v>83</v>
      </c>
      <c r="BK179" s="228">
        <f>ROUND(I179*H179,2)</f>
        <v>0</v>
      </c>
      <c r="BL179" s="21" t="s">
        <v>299</v>
      </c>
      <c r="BM179" s="227" t="s">
        <v>2881</v>
      </c>
    </row>
    <row r="180" s="2" customFormat="1" ht="16.5" customHeight="1">
      <c r="A180" s="42"/>
      <c r="B180" s="43"/>
      <c r="C180" s="216" t="s">
        <v>518</v>
      </c>
      <c r="D180" s="216" t="s">
        <v>184</v>
      </c>
      <c r="E180" s="217" t="s">
        <v>2882</v>
      </c>
      <c r="F180" s="218" t="s">
        <v>2883</v>
      </c>
      <c r="G180" s="219" t="s">
        <v>2491</v>
      </c>
      <c r="H180" s="220">
        <v>2</v>
      </c>
      <c r="I180" s="221"/>
      <c r="J180" s="222">
        <f>ROUND(I180*H180,2)</f>
        <v>0</v>
      </c>
      <c r="K180" s="218" t="s">
        <v>19</v>
      </c>
      <c r="L180" s="48"/>
      <c r="M180" s="223" t="s">
        <v>19</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299</v>
      </c>
      <c r="AT180" s="227" t="s">
        <v>184</v>
      </c>
      <c r="AU180" s="227" t="s">
        <v>189</v>
      </c>
      <c r="AY180" s="21" t="s">
        <v>182</v>
      </c>
      <c r="BE180" s="228">
        <f>IF(N180="základní",J180,0)</f>
        <v>0</v>
      </c>
      <c r="BF180" s="228">
        <f>IF(N180="snížená",J180,0)</f>
        <v>0</v>
      </c>
      <c r="BG180" s="228">
        <f>IF(N180="zákl. přenesená",J180,0)</f>
        <v>0</v>
      </c>
      <c r="BH180" s="228">
        <f>IF(N180="sníž. přenesená",J180,0)</f>
        <v>0</v>
      </c>
      <c r="BI180" s="228">
        <f>IF(N180="nulová",J180,0)</f>
        <v>0</v>
      </c>
      <c r="BJ180" s="21" t="s">
        <v>83</v>
      </c>
      <c r="BK180" s="228">
        <f>ROUND(I180*H180,2)</f>
        <v>0</v>
      </c>
      <c r="BL180" s="21" t="s">
        <v>299</v>
      </c>
      <c r="BM180" s="227" t="s">
        <v>2884</v>
      </c>
    </row>
    <row r="181" s="2" customFormat="1" ht="16.5" customHeight="1">
      <c r="A181" s="42"/>
      <c r="B181" s="43"/>
      <c r="C181" s="216" t="s">
        <v>524</v>
      </c>
      <c r="D181" s="216" t="s">
        <v>184</v>
      </c>
      <c r="E181" s="217" t="s">
        <v>2885</v>
      </c>
      <c r="F181" s="218" t="s">
        <v>2886</v>
      </c>
      <c r="G181" s="219" t="s">
        <v>2491</v>
      </c>
      <c r="H181" s="220">
        <v>1</v>
      </c>
      <c r="I181" s="221"/>
      <c r="J181" s="222">
        <f>ROUND(I181*H181,2)</f>
        <v>0</v>
      </c>
      <c r="K181" s="218" t="s">
        <v>19</v>
      </c>
      <c r="L181" s="48"/>
      <c r="M181" s="223" t="s">
        <v>19</v>
      </c>
      <c r="N181" s="224" t="s">
        <v>47</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299</v>
      </c>
      <c r="AT181" s="227" t="s">
        <v>184</v>
      </c>
      <c r="AU181" s="227" t="s">
        <v>189</v>
      </c>
      <c r="AY181" s="21" t="s">
        <v>182</v>
      </c>
      <c r="BE181" s="228">
        <f>IF(N181="základní",J181,0)</f>
        <v>0</v>
      </c>
      <c r="BF181" s="228">
        <f>IF(N181="snížená",J181,0)</f>
        <v>0</v>
      </c>
      <c r="BG181" s="228">
        <f>IF(N181="zákl. přenesená",J181,0)</f>
        <v>0</v>
      </c>
      <c r="BH181" s="228">
        <f>IF(N181="sníž. přenesená",J181,0)</f>
        <v>0</v>
      </c>
      <c r="BI181" s="228">
        <f>IF(N181="nulová",J181,0)</f>
        <v>0</v>
      </c>
      <c r="BJ181" s="21" t="s">
        <v>83</v>
      </c>
      <c r="BK181" s="228">
        <f>ROUND(I181*H181,2)</f>
        <v>0</v>
      </c>
      <c r="BL181" s="21" t="s">
        <v>299</v>
      </c>
      <c r="BM181" s="227" t="s">
        <v>2887</v>
      </c>
    </row>
    <row r="182" s="2" customFormat="1" ht="16.5" customHeight="1">
      <c r="A182" s="42"/>
      <c r="B182" s="43"/>
      <c r="C182" s="216" t="s">
        <v>530</v>
      </c>
      <c r="D182" s="216" t="s">
        <v>184</v>
      </c>
      <c r="E182" s="217" t="s">
        <v>2888</v>
      </c>
      <c r="F182" s="218" t="s">
        <v>2889</v>
      </c>
      <c r="G182" s="219" t="s">
        <v>2491</v>
      </c>
      <c r="H182" s="220">
        <v>2</v>
      </c>
      <c r="I182" s="221"/>
      <c r="J182" s="222">
        <f>ROUND(I182*H182,2)</f>
        <v>0</v>
      </c>
      <c r="K182" s="218" t="s">
        <v>19</v>
      </c>
      <c r="L182" s="48"/>
      <c r="M182" s="223" t="s">
        <v>19</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299</v>
      </c>
      <c r="AT182" s="227" t="s">
        <v>184</v>
      </c>
      <c r="AU182" s="227" t="s">
        <v>189</v>
      </c>
      <c r="AY182" s="21" t="s">
        <v>182</v>
      </c>
      <c r="BE182" s="228">
        <f>IF(N182="základní",J182,0)</f>
        <v>0</v>
      </c>
      <c r="BF182" s="228">
        <f>IF(N182="snížená",J182,0)</f>
        <v>0</v>
      </c>
      <c r="BG182" s="228">
        <f>IF(N182="zákl. přenesená",J182,0)</f>
        <v>0</v>
      </c>
      <c r="BH182" s="228">
        <f>IF(N182="sníž. přenesená",J182,0)</f>
        <v>0</v>
      </c>
      <c r="BI182" s="228">
        <f>IF(N182="nulová",J182,0)</f>
        <v>0</v>
      </c>
      <c r="BJ182" s="21" t="s">
        <v>83</v>
      </c>
      <c r="BK182" s="228">
        <f>ROUND(I182*H182,2)</f>
        <v>0</v>
      </c>
      <c r="BL182" s="21" t="s">
        <v>299</v>
      </c>
      <c r="BM182" s="227" t="s">
        <v>2890</v>
      </c>
    </row>
    <row r="183" s="2" customFormat="1" ht="16.5" customHeight="1">
      <c r="A183" s="42"/>
      <c r="B183" s="43"/>
      <c r="C183" s="216" t="s">
        <v>536</v>
      </c>
      <c r="D183" s="216" t="s">
        <v>184</v>
      </c>
      <c r="E183" s="217" t="s">
        <v>2891</v>
      </c>
      <c r="F183" s="218" t="s">
        <v>2892</v>
      </c>
      <c r="G183" s="219" t="s">
        <v>2491</v>
      </c>
      <c r="H183" s="220">
        <v>2</v>
      </c>
      <c r="I183" s="221"/>
      <c r="J183" s="222">
        <f>ROUND(I183*H183,2)</f>
        <v>0</v>
      </c>
      <c r="K183" s="218" t="s">
        <v>19</v>
      </c>
      <c r="L183" s="48"/>
      <c r="M183" s="223" t="s">
        <v>19</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299</v>
      </c>
      <c r="AT183" s="227" t="s">
        <v>184</v>
      </c>
      <c r="AU183" s="227" t="s">
        <v>189</v>
      </c>
      <c r="AY183" s="21" t="s">
        <v>182</v>
      </c>
      <c r="BE183" s="228">
        <f>IF(N183="základní",J183,0)</f>
        <v>0</v>
      </c>
      <c r="BF183" s="228">
        <f>IF(N183="snížená",J183,0)</f>
        <v>0</v>
      </c>
      <c r="BG183" s="228">
        <f>IF(N183="zákl. přenesená",J183,0)</f>
        <v>0</v>
      </c>
      <c r="BH183" s="228">
        <f>IF(N183="sníž. přenesená",J183,0)</f>
        <v>0</v>
      </c>
      <c r="BI183" s="228">
        <f>IF(N183="nulová",J183,0)</f>
        <v>0</v>
      </c>
      <c r="BJ183" s="21" t="s">
        <v>83</v>
      </c>
      <c r="BK183" s="228">
        <f>ROUND(I183*H183,2)</f>
        <v>0</v>
      </c>
      <c r="BL183" s="21" t="s">
        <v>299</v>
      </c>
      <c r="BM183" s="227" t="s">
        <v>2893</v>
      </c>
    </row>
    <row r="184" s="2" customFormat="1" ht="16.5" customHeight="1">
      <c r="A184" s="42"/>
      <c r="B184" s="43"/>
      <c r="C184" s="216" t="s">
        <v>543</v>
      </c>
      <c r="D184" s="216" t="s">
        <v>184</v>
      </c>
      <c r="E184" s="217" t="s">
        <v>2894</v>
      </c>
      <c r="F184" s="218" t="s">
        <v>2895</v>
      </c>
      <c r="G184" s="219" t="s">
        <v>2491</v>
      </c>
      <c r="H184" s="220">
        <v>6</v>
      </c>
      <c r="I184" s="221"/>
      <c r="J184" s="222">
        <f>ROUND(I184*H184,2)</f>
        <v>0</v>
      </c>
      <c r="K184" s="218" t="s">
        <v>19</v>
      </c>
      <c r="L184" s="48"/>
      <c r="M184" s="223" t="s">
        <v>19</v>
      </c>
      <c r="N184" s="224" t="s">
        <v>47</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299</v>
      </c>
      <c r="AT184" s="227" t="s">
        <v>184</v>
      </c>
      <c r="AU184" s="227" t="s">
        <v>189</v>
      </c>
      <c r="AY184" s="21" t="s">
        <v>182</v>
      </c>
      <c r="BE184" s="228">
        <f>IF(N184="základní",J184,0)</f>
        <v>0</v>
      </c>
      <c r="BF184" s="228">
        <f>IF(N184="snížená",J184,0)</f>
        <v>0</v>
      </c>
      <c r="BG184" s="228">
        <f>IF(N184="zákl. přenesená",J184,0)</f>
        <v>0</v>
      </c>
      <c r="BH184" s="228">
        <f>IF(N184="sníž. přenesená",J184,0)</f>
        <v>0</v>
      </c>
      <c r="BI184" s="228">
        <f>IF(N184="nulová",J184,0)</f>
        <v>0</v>
      </c>
      <c r="BJ184" s="21" t="s">
        <v>83</v>
      </c>
      <c r="BK184" s="228">
        <f>ROUND(I184*H184,2)</f>
        <v>0</v>
      </c>
      <c r="BL184" s="21" t="s">
        <v>299</v>
      </c>
      <c r="BM184" s="227" t="s">
        <v>2896</v>
      </c>
    </row>
    <row r="185" s="2" customFormat="1" ht="16.5" customHeight="1">
      <c r="A185" s="42"/>
      <c r="B185" s="43"/>
      <c r="C185" s="216" t="s">
        <v>549</v>
      </c>
      <c r="D185" s="216" t="s">
        <v>184</v>
      </c>
      <c r="E185" s="217" t="s">
        <v>2897</v>
      </c>
      <c r="F185" s="218" t="s">
        <v>2898</v>
      </c>
      <c r="G185" s="219" t="s">
        <v>2491</v>
      </c>
      <c r="H185" s="220">
        <v>1</v>
      </c>
      <c r="I185" s="221"/>
      <c r="J185" s="222">
        <f>ROUND(I185*H185,2)</f>
        <v>0</v>
      </c>
      <c r="K185" s="218" t="s">
        <v>19</v>
      </c>
      <c r="L185" s="48"/>
      <c r="M185" s="223" t="s">
        <v>19</v>
      </c>
      <c r="N185" s="224" t="s">
        <v>47</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299</v>
      </c>
      <c r="AT185" s="227" t="s">
        <v>184</v>
      </c>
      <c r="AU185" s="227" t="s">
        <v>189</v>
      </c>
      <c r="AY185" s="21" t="s">
        <v>182</v>
      </c>
      <c r="BE185" s="228">
        <f>IF(N185="základní",J185,0)</f>
        <v>0</v>
      </c>
      <c r="BF185" s="228">
        <f>IF(N185="snížená",J185,0)</f>
        <v>0</v>
      </c>
      <c r="BG185" s="228">
        <f>IF(N185="zákl. přenesená",J185,0)</f>
        <v>0</v>
      </c>
      <c r="BH185" s="228">
        <f>IF(N185="sníž. přenesená",J185,0)</f>
        <v>0</v>
      </c>
      <c r="BI185" s="228">
        <f>IF(N185="nulová",J185,0)</f>
        <v>0</v>
      </c>
      <c r="BJ185" s="21" t="s">
        <v>83</v>
      </c>
      <c r="BK185" s="228">
        <f>ROUND(I185*H185,2)</f>
        <v>0</v>
      </c>
      <c r="BL185" s="21" t="s">
        <v>299</v>
      </c>
      <c r="BM185" s="227" t="s">
        <v>2899</v>
      </c>
    </row>
    <row r="186" s="2" customFormat="1" ht="16.5" customHeight="1">
      <c r="A186" s="42"/>
      <c r="B186" s="43"/>
      <c r="C186" s="216" t="s">
        <v>557</v>
      </c>
      <c r="D186" s="216" t="s">
        <v>184</v>
      </c>
      <c r="E186" s="217" t="s">
        <v>2900</v>
      </c>
      <c r="F186" s="218" t="s">
        <v>2901</v>
      </c>
      <c r="G186" s="219" t="s">
        <v>560</v>
      </c>
      <c r="H186" s="220">
        <v>42</v>
      </c>
      <c r="I186" s="221"/>
      <c r="J186" s="222">
        <f>ROUND(I186*H186,2)</f>
        <v>0</v>
      </c>
      <c r="K186" s="218" t="s">
        <v>19</v>
      </c>
      <c r="L186" s="48"/>
      <c r="M186" s="223" t="s">
        <v>19</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299</v>
      </c>
      <c r="AT186" s="227" t="s">
        <v>184</v>
      </c>
      <c r="AU186" s="227" t="s">
        <v>189</v>
      </c>
      <c r="AY186" s="21" t="s">
        <v>182</v>
      </c>
      <c r="BE186" s="228">
        <f>IF(N186="základní",J186,0)</f>
        <v>0</v>
      </c>
      <c r="BF186" s="228">
        <f>IF(N186="snížená",J186,0)</f>
        <v>0</v>
      </c>
      <c r="BG186" s="228">
        <f>IF(N186="zákl. přenesená",J186,0)</f>
        <v>0</v>
      </c>
      <c r="BH186" s="228">
        <f>IF(N186="sníž. přenesená",J186,0)</f>
        <v>0</v>
      </c>
      <c r="BI186" s="228">
        <f>IF(N186="nulová",J186,0)</f>
        <v>0</v>
      </c>
      <c r="BJ186" s="21" t="s">
        <v>83</v>
      </c>
      <c r="BK186" s="228">
        <f>ROUND(I186*H186,2)</f>
        <v>0</v>
      </c>
      <c r="BL186" s="21" t="s">
        <v>299</v>
      </c>
      <c r="BM186" s="227" t="s">
        <v>2902</v>
      </c>
    </row>
    <row r="187" s="2" customFormat="1" ht="16.5" customHeight="1">
      <c r="A187" s="42"/>
      <c r="B187" s="43"/>
      <c r="C187" s="216" t="s">
        <v>564</v>
      </c>
      <c r="D187" s="216" t="s">
        <v>184</v>
      </c>
      <c r="E187" s="217" t="s">
        <v>2903</v>
      </c>
      <c r="F187" s="218" t="s">
        <v>2904</v>
      </c>
      <c r="G187" s="219" t="s">
        <v>560</v>
      </c>
      <c r="H187" s="220">
        <v>36</v>
      </c>
      <c r="I187" s="221"/>
      <c r="J187" s="222">
        <f>ROUND(I187*H187,2)</f>
        <v>0</v>
      </c>
      <c r="K187" s="218" t="s">
        <v>19</v>
      </c>
      <c r="L187" s="48"/>
      <c r="M187" s="223" t="s">
        <v>19</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299</v>
      </c>
      <c r="AT187" s="227" t="s">
        <v>184</v>
      </c>
      <c r="AU187" s="227" t="s">
        <v>189</v>
      </c>
      <c r="AY187" s="21" t="s">
        <v>182</v>
      </c>
      <c r="BE187" s="228">
        <f>IF(N187="základní",J187,0)</f>
        <v>0</v>
      </c>
      <c r="BF187" s="228">
        <f>IF(N187="snížená",J187,0)</f>
        <v>0</v>
      </c>
      <c r="BG187" s="228">
        <f>IF(N187="zákl. přenesená",J187,0)</f>
        <v>0</v>
      </c>
      <c r="BH187" s="228">
        <f>IF(N187="sníž. přenesená",J187,0)</f>
        <v>0</v>
      </c>
      <c r="BI187" s="228">
        <f>IF(N187="nulová",J187,0)</f>
        <v>0</v>
      </c>
      <c r="BJ187" s="21" t="s">
        <v>83</v>
      </c>
      <c r="BK187" s="228">
        <f>ROUND(I187*H187,2)</f>
        <v>0</v>
      </c>
      <c r="BL187" s="21" t="s">
        <v>299</v>
      </c>
      <c r="BM187" s="227" t="s">
        <v>2905</v>
      </c>
    </row>
    <row r="188" s="2" customFormat="1" ht="16.5" customHeight="1">
      <c r="A188" s="42"/>
      <c r="B188" s="43"/>
      <c r="C188" s="216" t="s">
        <v>571</v>
      </c>
      <c r="D188" s="216" t="s">
        <v>184</v>
      </c>
      <c r="E188" s="217" t="s">
        <v>2906</v>
      </c>
      <c r="F188" s="218" t="s">
        <v>2907</v>
      </c>
      <c r="G188" s="219" t="s">
        <v>560</v>
      </c>
      <c r="H188" s="220">
        <v>44</v>
      </c>
      <c r="I188" s="221"/>
      <c r="J188" s="222">
        <f>ROUND(I188*H188,2)</f>
        <v>0</v>
      </c>
      <c r="K188" s="218" t="s">
        <v>19</v>
      </c>
      <c r="L188" s="48"/>
      <c r="M188" s="223" t="s">
        <v>19</v>
      </c>
      <c r="N188" s="224" t="s">
        <v>47</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299</v>
      </c>
      <c r="AT188" s="227" t="s">
        <v>184</v>
      </c>
      <c r="AU188" s="227" t="s">
        <v>189</v>
      </c>
      <c r="AY188" s="21" t="s">
        <v>182</v>
      </c>
      <c r="BE188" s="228">
        <f>IF(N188="základní",J188,0)</f>
        <v>0</v>
      </c>
      <c r="BF188" s="228">
        <f>IF(N188="snížená",J188,0)</f>
        <v>0</v>
      </c>
      <c r="BG188" s="228">
        <f>IF(N188="zákl. přenesená",J188,0)</f>
        <v>0</v>
      </c>
      <c r="BH188" s="228">
        <f>IF(N188="sníž. přenesená",J188,0)</f>
        <v>0</v>
      </c>
      <c r="BI188" s="228">
        <f>IF(N188="nulová",J188,0)</f>
        <v>0</v>
      </c>
      <c r="BJ188" s="21" t="s">
        <v>83</v>
      </c>
      <c r="BK188" s="228">
        <f>ROUND(I188*H188,2)</f>
        <v>0</v>
      </c>
      <c r="BL188" s="21" t="s">
        <v>299</v>
      </c>
      <c r="BM188" s="227" t="s">
        <v>2908</v>
      </c>
    </row>
    <row r="189" s="2" customFormat="1" ht="16.5" customHeight="1">
      <c r="A189" s="42"/>
      <c r="B189" s="43"/>
      <c r="C189" s="216" t="s">
        <v>577</v>
      </c>
      <c r="D189" s="216" t="s">
        <v>184</v>
      </c>
      <c r="E189" s="217" t="s">
        <v>2909</v>
      </c>
      <c r="F189" s="218" t="s">
        <v>2788</v>
      </c>
      <c r="G189" s="219" t="s">
        <v>560</v>
      </c>
      <c r="H189" s="220">
        <v>18</v>
      </c>
      <c r="I189" s="221"/>
      <c r="J189" s="222">
        <f>ROUND(I189*H189,2)</f>
        <v>0</v>
      </c>
      <c r="K189" s="218" t="s">
        <v>19</v>
      </c>
      <c r="L189" s="48"/>
      <c r="M189" s="223" t="s">
        <v>19</v>
      </c>
      <c r="N189" s="224"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299</v>
      </c>
      <c r="AT189" s="227" t="s">
        <v>184</v>
      </c>
      <c r="AU189" s="227" t="s">
        <v>189</v>
      </c>
      <c r="AY189" s="21" t="s">
        <v>182</v>
      </c>
      <c r="BE189" s="228">
        <f>IF(N189="základní",J189,0)</f>
        <v>0</v>
      </c>
      <c r="BF189" s="228">
        <f>IF(N189="snížená",J189,0)</f>
        <v>0</v>
      </c>
      <c r="BG189" s="228">
        <f>IF(N189="zákl. přenesená",J189,0)</f>
        <v>0</v>
      </c>
      <c r="BH189" s="228">
        <f>IF(N189="sníž. přenesená",J189,0)</f>
        <v>0</v>
      </c>
      <c r="BI189" s="228">
        <f>IF(N189="nulová",J189,0)</f>
        <v>0</v>
      </c>
      <c r="BJ189" s="21" t="s">
        <v>83</v>
      </c>
      <c r="BK189" s="228">
        <f>ROUND(I189*H189,2)</f>
        <v>0</v>
      </c>
      <c r="BL189" s="21" t="s">
        <v>299</v>
      </c>
      <c r="BM189" s="227" t="s">
        <v>2910</v>
      </c>
    </row>
    <row r="190" s="2" customFormat="1" ht="24.15" customHeight="1">
      <c r="A190" s="42"/>
      <c r="B190" s="43"/>
      <c r="C190" s="216" t="s">
        <v>583</v>
      </c>
      <c r="D190" s="216" t="s">
        <v>184</v>
      </c>
      <c r="E190" s="217" t="s">
        <v>2911</v>
      </c>
      <c r="F190" s="218" t="s">
        <v>2912</v>
      </c>
      <c r="G190" s="219" t="s">
        <v>560</v>
      </c>
      <c r="H190" s="220">
        <v>28</v>
      </c>
      <c r="I190" s="221"/>
      <c r="J190" s="222">
        <f>ROUND(I190*H190,2)</f>
        <v>0</v>
      </c>
      <c r="K190" s="218" t="s">
        <v>19</v>
      </c>
      <c r="L190" s="48"/>
      <c r="M190" s="223" t="s">
        <v>19</v>
      </c>
      <c r="N190" s="224" t="s">
        <v>47</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299</v>
      </c>
      <c r="AT190" s="227" t="s">
        <v>184</v>
      </c>
      <c r="AU190" s="227" t="s">
        <v>189</v>
      </c>
      <c r="AY190" s="21" t="s">
        <v>182</v>
      </c>
      <c r="BE190" s="228">
        <f>IF(N190="základní",J190,0)</f>
        <v>0</v>
      </c>
      <c r="BF190" s="228">
        <f>IF(N190="snížená",J190,0)</f>
        <v>0</v>
      </c>
      <c r="BG190" s="228">
        <f>IF(N190="zákl. přenesená",J190,0)</f>
        <v>0</v>
      </c>
      <c r="BH190" s="228">
        <f>IF(N190="sníž. přenesená",J190,0)</f>
        <v>0</v>
      </c>
      <c r="BI190" s="228">
        <f>IF(N190="nulová",J190,0)</f>
        <v>0</v>
      </c>
      <c r="BJ190" s="21" t="s">
        <v>83</v>
      </c>
      <c r="BK190" s="228">
        <f>ROUND(I190*H190,2)</f>
        <v>0</v>
      </c>
      <c r="BL190" s="21" t="s">
        <v>299</v>
      </c>
      <c r="BM190" s="227" t="s">
        <v>2913</v>
      </c>
    </row>
    <row r="191" s="2" customFormat="1" ht="24.15" customHeight="1">
      <c r="A191" s="42"/>
      <c r="B191" s="43"/>
      <c r="C191" s="216" t="s">
        <v>589</v>
      </c>
      <c r="D191" s="216" t="s">
        <v>184</v>
      </c>
      <c r="E191" s="217" t="s">
        <v>2914</v>
      </c>
      <c r="F191" s="218" t="s">
        <v>2915</v>
      </c>
      <c r="G191" s="219" t="s">
        <v>560</v>
      </c>
      <c r="H191" s="220">
        <v>32</v>
      </c>
      <c r="I191" s="221"/>
      <c r="J191" s="222">
        <f>ROUND(I191*H191,2)</f>
        <v>0</v>
      </c>
      <c r="K191" s="218" t="s">
        <v>19</v>
      </c>
      <c r="L191" s="48"/>
      <c r="M191" s="223" t="s">
        <v>19</v>
      </c>
      <c r="N191" s="224" t="s">
        <v>47</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299</v>
      </c>
      <c r="AT191" s="227" t="s">
        <v>184</v>
      </c>
      <c r="AU191" s="227" t="s">
        <v>189</v>
      </c>
      <c r="AY191" s="21" t="s">
        <v>182</v>
      </c>
      <c r="BE191" s="228">
        <f>IF(N191="základní",J191,0)</f>
        <v>0</v>
      </c>
      <c r="BF191" s="228">
        <f>IF(N191="snížená",J191,0)</f>
        <v>0</v>
      </c>
      <c r="BG191" s="228">
        <f>IF(N191="zákl. přenesená",J191,0)</f>
        <v>0</v>
      </c>
      <c r="BH191" s="228">
        <f>IF(N191="sníž. přenesená",J191,0)</f>
        <v>0</v>
      </c>
      <c r="BI191" s="228">
        <f>IF(N191="nulová",J191,0)</f>
        <v>0</v>
      </c>
      <c r="BJ191" s="21" t="s">
        <v>83</v>
      </c>
      <c r="BK191" s="228">
        <f>ROUND(I191*H191,2)</f>
        <v>0</v>
      </c>
      <c r="BL191" s="21" t="s">
        <v>299</v>
      </c>
      <c r="BM191" s="227" t="s">
        <v>2916</v>
      </c>
    </row>
    <row r="192" s="2" customFormat="1" ht="16.5" customHeight="1">
      <c r="A192" s="42"/>
      <c r="B192" s="43"/>
      <c r="C192" s="216" t="s">
        <v>595</v>
      </c>
      <c r="D192" s="216" t="s">
        <v>184</v>
      </c>
      <c r="E192" s="217" t="s">
        <v>2917</v>
      </c>
      <c r="F192" s="218" t="s">
        <v>2797</v>
      </c>
      <c r="G192" s="219" t="s">
        <v>560</v>
      </c>
      <c r="H192" s="220">
        <v>28</v>
      </c>
      <c r="I192" s="221"/>
      <c r="J192" s="222">
        <f>ROUND(I192*H192,2)</f>
        <v>0</v>
      </c>
      <c r="K192" s="218" t="s">
        <v>19</v>
      </c>
      <c r="L192" s="48"/>
      <c r="M192" s="223" t="s">
        <v>19</v>
      </c>
      <c r="N192" s="224" t="s">
        <v>47</v>
      </c>
      <c r="O192" s="88"/>
      <c r="P192" s="225">
        <f>O192*H192</f>
        <v>0</v>
      </c>
      <c r="Q192" s="225">
        <v>0</v>
      </c>
      <c r="R192" s="225">
        <f>Q192*H192</f>
        <v>0</v>
      </c>
      <c r="S192" s="225">
        <v>0</v>
      </c>
      <c r="T192" s="226">
        <f>S192*H192</f>
        <v>0</v>
      </c>
      <c r="U192" s="42"/>
      <c r="V192" s="42"/>
      <c r="W192" s="42"/>
      <c r="X192" s="42"/>
      <c r="Y192" s="42"/>
      <c r="Z192" s="42"/>
      <c r="AA192" s="42"/>
      <c r="AB192" s="42"/>
      <c r="AC192" s="42"/>
      <c r="AD192" s="42"/>
      <c r="AE192" s="42"/>
      <c r="AR192" s="227" t="s">
        <v>299</v>
      </c>
      <c r="AT192" s="227" t="s">
        <v>184</v>
      </c>
      <c r="AU192" s="227" t="s">
        <v>189</v>
      </c>
      <c r="AY192" s="21" t="s">
        <v>182</v>
      </c>
      <c r="BE192" s="228">
        <f>IF(N192="základní",J192,0)</f>
        <v>0</v>
      </c>
      <c r="BF192" s="228">
        <f>IF(N192="snížená",J192,0)</f>
        <v>0</v>
      </c>
      <c r="BG192" s="228">
        <f>IF(N192="zákl. přenesená",J192,0)</f>
        <v>0</v>
      </c>
      <c r="BH192" s="228">
        <f>IF(N192="sníž. přenesená",J192,0)</f>
        <v>0</v>
      </c>
      <c r="BI192" s="228">
        <f>IF(N192="nulová",J192,0)</f>
        <v>0</v>
      </c>
      <c r="BJ192" s="21" t="s">
        <v>83</v>
      </c>
      <c r="BK192" s="228">
        <f>ROUND(I192*H192,2)</f>
        <v>0</v>
      </c>
      <c r="BL192" s="21" t="s">
        <v>299</v>
      </c>
      <c r="BM192" s="227" t="s">
        <v>2918</v>
      </c>
    </row>
    <row r="193" s="2" customFormat="1" ht="16.5" customHeight="1">
      <c r="A193" s="42"/>
      <c r="B193" s="43"/>
      <c r="C193" s="216" t="s">
        <v>602</v>
      </c>
      <c r="D193" s="216" t="s">
        <v>184</v>
      </c>
      <c r="E193" s="217" t="s">
        <v>2919</v>
      </c>
      <c r="F193" s="218" t="s">
        <v>2920</v>
      </c>
      <c r="G193" s="219" t="s">
        <v>2491</v>
      </c>
      <c r="H193" s="220">
        <v>28</v>
      </c>
      <c r="I193" s="221"/>
      <c r="J193" s="222">
        <f>ROUND(I193*H193,2)</f>
        <v>0</v>
      </c>
      <c r="K193" s="218" t="s">
        <v>19</v>
      </c>
      <c r="L193" s="48"/>
      <c r="M193" s="223" t="s">
        <v>19</v>
      </c>
      <c r="N193" s="224" t="s">
        <v>47</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299</v>
      </c>
      <c r="AT193" s="227" t="s">
        <v>184</v>
      </c>
      <c r="AU193" s="227" t="s">
        <v>189</v>
      </c>
      <c r="AY193" s="21" t="s">
        <v>182</v>
      </c>
      <c r="BE193" s="228">
        <f>IF(N193="základní",J193,0)</f>
        <v>0</v>
      </c>
      <c r="BF193" s="228">
        <f>IF(N193="snížená",J193,0)</f>
        <v>0</v>
      </c>
      <c r="BG193" s="228">
        <f>IF(N193="zákl. přenesená",J193,0)</f>
        <v>0</v>
      </c>
      <c r="BH193" s="228">
        <f>IF(N193="sníž. přenesená",J193,0)</f>
        <v>0</v>
      </c>
      <c r="BI193" s="228">
        <f>IF(N193="nulová",J193,0)</f>
        <v>0</v>
      </c>
      <c r="BJ193" s="21" t="s">
        <v>83</v>
      </c>
      <c r="BK193" s="228">
        <f>ROUND(I193*H193,2)</f>
        <v>0</v>
      </c>
      <c r="BL193" s="21" t="s">
        <v>299</v>
      </c>
      <c r="BM193" s="227" t="s">
        <v>2921</v>
      </c>
    </row>
    <row r="194" s="2" customFormat="1" ht="24.15" customHeight="1">
      <c r="A194" s="42"/>
      <c r="B194" s="43"/>
      <c r="C194" s="216" t="s">
        <v>607</v>
      </c>
      <c r="D194" s="216" t="s">
        <v>184</v>
      </c>
      <c r="E194" s="217" t="s">
        <v>2922</v>
      </c>
      <c r="F194" s="218" t="s">
        <v>2923</v>
      </c>
      <c r="G194" s="219" t="s">
        <v>598</v>
      </c>
      <c r="H194" s="220">
        <v>1</v>
      </c>
      <c r="I194" s="221"/>
      <c r="J194" s="222">
        <f>ROUND(I194*H194,2)</f>
        <v>0</v>
      </c>
      <c r="K194" s="218" t="s">
        <v>188</v>
      </c>
      <c r="L194" s="48"/>
      <c r="M194" s="223" t="s">
        <v>19</v>
      </c>
      <c r="N194" s="224" t="s">
        <v>47</v>
      </c>
      <c r="O194" s="88"/>
      <c r="P194" s="225">
        <f>O194*H194</f>
        <v>0</v>
      </c>
      <c r="Q194" s="225">
        <v>0</v>
      </c>
      <c r="R194" s="225">
        <f>Q194*H194</f>
        <v>0</v>
      </c>
      <c r="S194" s="225">
        <v>0</v>
      </c>
      <c r="T194" s="226">
        <f>S194*H194</f>
        <v>0</v>
      </c>
      <c r="U194" s="42"/>
      <c r="V194" s="42"/>
      <c r="W194" s="42"/>
      <c r="X194" s="42"/>
      <c r="Y194" s="42"/>
      <c r="Z194" s="42"/>
      <c r="AA194" s="42"/>
      <c r="AB194" s="42"/>
      <c r="AC194" s="42"/>
      <c r="AD194" s="42"/>
      <c r="AE194" s="42"/>
      <c r="AR194" s="227" t="s">
        <v>299</v>
      </c>
      <c r="AT194" s="227" t="s">
        <v>184</v>
      </c>
      <c r="AU194" s="227" t="s">
        <v>189</v>
      </c>
      <c r="AY194" s="21" t="s">
        <v>182</v>
      </c>
      <c r="BE194" s="228">
        <f>IF(N194="základní",J194,0)</f>
        <v>0</v>
      </c>
      <c r="BF194" s="228">
        <f>IF(N194="snížená",J194,0)</f>
        <v>0</v>
      </c>
      <c r="BG194" s="228">
        <f>IF(N194="zákl. přenesená",J194,0)</f>
        <v>0</v>
      </c>
      <c r="BH194" s="228">
        <f>IF(N194="sníž. přenesená",J194,0)</f>
        <v>0</v>
      </c>
      <c r="BI194" s="228">
        <f>IF(N194="nulová",J194,0)</f>
        <v>0</v>
      </c>
      <c r="BJ194" s="21" t="s">
        <v>83</v>
      </c>
      <c r="BK194" s="228">
        <f>ROUND(I194*H194,2)</f>
        <v>0</v>
      </c>
      <c r="BL194" s="21" t="s">
        <v>299</v>
      </c>
      <c r="BM194" s="227" t="s">
        <v>2924</v>
      </c>
    </row>
    <row r="195" s="2" customFormat="1">
      <c r="A195" s="42"/>
      <c r="B195" s="43"/>
      <c r="C195" s="44"/>
      <c r="D195" s="229" t="s">
        <v>191</v>
      </c>
      <c r="E195" s="44"/>
      <c r="F195" s="230" t="s">
        <v>2925</v>
      </c>
      <c r="G195" s="44"/>
      <c r="H195" s="44"/>
      <c r="I195" s="231"/>
      <c r="J195" s="44"/>
      <c r="K195" s="44"/>
      <c r="L195" s="48"/>
      <c r="M195" s="232"/>
      <c r="N195" s="233"/>
      <c r="O195" s="88"/>
      <c r="P195" s="88"/>
      <c r="Q195" s="88"/>
      <c r="R195" s="88"/>
      <c r="S195" s="88"/>
      <c r="T195" s="89"/>
      <c r="U195" s="42"/>
      <c r="V195" s="42"/>
      <c r="W195" s="42"/>
      <c r="X195" s="42"/>
      <c r="Y195" s="42"/>
      <c r="Z195" s="42"/>
      <c r="AA195" s="42"/>
      <c r="AB195" s="42"/>
      <c r="AC195" s="42"/>
      <c r="AD195" s="42"/>
      <c r="AE195" s="42"/>
      <c r="AT195" s="21" t="s">
        <v>191</v>
      </c>
      <c r="AU195" s="21" t="s">
        <v>189</v>
      </c>
    </row>
    <row r="196" s="2" customFormat="1" ht="21.75" customHeight="1">
      <c r="A196" s="42"/>
      <c r="B196" s="43"/>
      <c r="C196" s="216" t="s">
        <v>614</v>
      </c>
      <c r="D196" s="216" t="s">
        <v>184</v>
      </c>
      <c r="E196" s="217" t="s">
        <v>2926</v>
      </c>
      <c r="F196" s="218" t="s">
        <v>2927</v>
      </c>
      <c r="G196" s="219" t="s">
        <v>598</v>
      </c>
      <c r="H196" s="220">
        <v>1</v>
      </c>
      <c r="I196" s="221"/>
      <c r="J196" s="222">
        <f>ROUND(I196*H196,2)</f>
        <v>0</v>
      </c>
      <c r="K196" s="218" t="s">
        <v>188</v>
      </c>
      <c r="L196" s="48"/>
      <c r="M196" s="223" t="s">
        <v>19</v>
      </c>
      <c r="N196" s="224" t="s">
        <v>47</v>
      </c>
      <c r="O196" s="88"/>
      <c r="P196" s="225">
        <f>O196*H196</f>
        <v>0</v>
      </c>
      <c r="Q196" s="225">
        <v>0</v>
      </c>
      <c r="R196" s="225">
        <f>Q196*H196</f>
        <v>0</v>
      </c>
      <c r="S196" s="225">
        <v>0</v>
      </c>
      <c r="T196" s="226">
        <f>S196*H196</f>
        <v>0</v>
      </c>
      <c r="U196" s="42"/>
      <c r="V196" s="42"/>
      <c r="W196" s="42"/>
      <c r="X196" s="42"/>
      <c r="Y196" s="42"/>
      <c r="Z196" s="42"/>
      <c r="AA196" s="42"/>
      <c r="AB196" s="42"/>
      <c r="AC196" s="42"/>
      <c r="AD196" s="42"/>
      <c r="AE196" s="42"/>
      <c r="AR196" s="227" t="s">
        <v>299</v>
      </c>
      <c r="AT196" s="227" t="s">
        <v>184</v>
      </c>
      <c r="AU196" s="227" t="s">
        <v>189</v>
      </c>
      <c r="AY196" s="21" t="s">
        <v>182</v>
      </c>
      <c r="BE196" s="228">
        <f>IF(N196="základní",J196,0)</f>
        <v>0</v>
      </c>
      <c r="BF196" s="228">
        <f>IF(N196="snížená",J196,0)</f>
        <v>0</v>
      </c>
      <c r="BG196" s="228">
        <f>IF(N196="zákl. přenesená",J196,0)</f>
        <v>0</v>
      </c>
      <c r="BH196" s="228">
        <f>IF(N196="sníž. přenesená",J196,0)</f>
        <v>0</v>
      </c>
      <c r="BI196" s="228">
        <f>IF(N196="nulová",J196,0)</f>
        <v>0</v>
      </c>
      <c r="BJ196" s="21" t="s">
        <v>83</v>
      </c>
      <c r="BK196" s="228">
        <f>ROUND(I196*H196,2)</f>
        <v>0</v>
      </c>
      <c r="BL196" s="21" t="s">
        <v>299</v>
      </c>
      <c r="BM196" s="227" t="s">
        <v>2928</v>
      </c>
    </row>
    <row r="197" s="2" customFormat="1">
      <c r="A197" s="42"/>
      <c r="B197" s="43"/>
      <c r="C197" s="44"/>
      <c r="D197" s="229" t="s">
        <v>191</v>
      </c>
      <c r="E197" s="44"/>
      <c r="F197" s="230" t="s">
        <v>2929</v>
      </c>
      <c r="G197" s="44"/>
      <c r="H197" s="44"/>
      <c r="I197" s="231"/>
      <c r="J197" s="44"/>
      <c r="K197" s="44"/>
      <c r="L197" s="48"/>
      <c r="M197" s="232"/>
      <c r="N197" s="233"/>
      <c r="O197" s="88"/>
      <c r="P197" s="88"/>
      <c r="Q197" s="88"/>
      <c r="R197" s="88"/>
      <c r="S197" s="88"/>
      <c r="T197" s="89"/>
      <c r="U197" s="42"/>
      <c r="V197" s="42"/>
      <c r="W197" s="42"/>
      <c r="X197" s="42"/>
      <c r="Y197" s="42"/>
      <c r="Z197" s="42"/>
      <c r="AA197" s="42"/>
      <c r="AB197" s="42"/>
      <c r="AC197" s="42"/>
      <c r="AD197" s="42"/>
      <c r="AE197" s="42"/>
      <c r="AT197" s="21" t="s">
        <v>191</v>
      </c>
      <c r="AU197" s="21" t="s">
        <v>189</v>
      </c>
    </row>
    <row r="198" s="2" customFormat="1" ht="16.5" customHeight="1">
      <c r="A198" s="42"/>
      <c r="B198" s="43"/>
      <c r="C198" s="216" t="s">
        <v>619</v>
      </c>
      <c r="D198" s="216" t="s">
        <v>184</v>
      </c>
      <c r="E198" s="217" t="s">
        <v>2930</v>
      </c>
      <c r="F198" s="218" t="s">
        <v>2931</v>
      </c>
      <c r="G198" s="219" t="s">
        <v>2491</v>
      </c>
      <c r="H198" s="220">
        <v>8</v>
      </c>
      <c r="I198" s="221"/>
      <c r="J198" s="222">
        <f>ROUND(I198*H198,2)</f>
        <v>0</v>
      </c>
      <c r="K198" s="218" t="s">
        <v>19</v>
      </c>
      <c r="L198" s="48"/>
      <c r="M198" s="223" t="s">
        <v>19</v>
      </c>
      <c r="N198" s="224" t="s">
        <v>47</v>
      </c>
      <c r="O198" s="88"/>
      <c r="P198" s="225">
        <f>O198*H198</f>
        <v>0</v>
      </c>
      <c r="Q198" s="225">
        <v>0</v>
      </c>
      <c r="R198" s="225">
        <f>Q198*H198</f>
        <v>0</v>
      </c>
      <c r="S198" s="225">
        <v>0</v>
      </c>
      <c r="T198" s="226">
        <f>S198*H198</f>
        <v>0</v>
      </c>
      <c r="U198" s="42"/>
      <c r="V198" s="42"/>
      <c r="W198" s="42"/>
      <c r="X198" s="42"/>
      <c r="Y198" s="42"/>
      <c r="Z198" s="42"/>
      <c r="AA198" s="42"/>
      <c r="AB198" s="42"/>
      <c r="AC198" s="42"/>
      <c r="AD198" s="42"/>
      <c r="AE198" s="42"/>
      <c r="AR198" s="227" t="s">
        <v>299</v>
      </c>
      <c r="AT198" s="227" t="s">
        <v>184</v>
      </c>
      <c r="AU198" s="227" t="s">
        <v>189</v>
      </c>
      <c r="AY198" s="21" t="s">
        <v>182</v>
      </c>
      <c r="BE198" s="228">
        <f>IF(N198="základní",J198,0)</f>
        <v>0</v>
      </c>
      <c r="BF198" s="228">
        <f>IF(N198="snížená",J198,0)</f>
        <v>0</v>
      </c>
      <c r="BG198" s="228">
        <f>IF(N198="zákl. přenesená",J198,0)</f>
        <v>0</v>
      </c>
      <c r="BH198" s="228">
        <f>IF(N198="sníž. přenesená",J198,0)</f>
        <v>0</v>
      </c>
      <c r="BI198" s="228">
        <f>IF(N198="nulová",J198,0)</f>
        <v>0</v>
      </c>
      <c r="BJ198" s="21" t="s">
        <v>83</v>
      </c>
      <c r="BK198" s="228">
        <f>ROUND(I198*H198,2)</f>
        <v>0</v>
      </c>
      <c r="BL198" s="21" t="s">
        <v>299</v>
      </c>
      <c r="BM198" s="227" t="s">
        <v>2932</v>
      </c>
    </row>
    <row r="199" s="2" customFormat="1" ht="21.75" customHeight="1">
      <c r="A199" s="42"/>
      <c r="B199" s="43"/>
      <c r="C199" s="216" t="s">
        <v>624</v>
      </c>
      <c r="D199" s="216" t="s">
        <v>184</v>
      </c>
      <c r="E199" s="217" t="s">
        <v>2933</v>
      </c>
      <c r="F199" s="218" t="s">
        <v>2809</v>
      </c>
      <c r="G199" s="219" t="s">
        <v>2491</v>
      </c>
      <c r="H199" s="220">
        <v>1</v>
      </c>
      <c r="I199" s="221"/>
      <c r="J199" s="222">
        <f>ROUND(I199*H199,2)</f>
        <v>0</v>
      </c>
      <c r="K199" s="218" t="s">
        <v>19</v>
      </c>
      <c r="L199" s="48"/>
      <c r="M199" s="223" t="s">
        <v>19</v>
      </c>
      <c r="N199" s="224" t="s">
        <v>47</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299</v>
      </c>
      <c r="AT199" s="227" t="s">
        <v>184</v>
      </c>
      <c r="AU199" s="227" t="s">
        <v>189</v>
      </c>
      <c r="AY199" s="21" t="s">
        <v>182</v>
      </c>
      <c r="BE199" s="228">
        <f>IF(N199="základní",J199,0)</f>
        <v>0</v>
      </c>
      <c r="BF199" s="228">
        <f>IF(N199="snížená",J199,0)</f>
        <v>0</v>
      </c>
      <c r="BG199" s="228">
        <f>IF(N199="zákl. přenesená",J199,0)</f>
        <v>0</v>
      </c>
      <c r="BH199" s="228">
        <f>IF(N199="sníž. přenesená",J199,0)</f>
        <v>0</v>
      </c>
      <c r="BI199" s="228">
        <f>IF(N199="nulová",J199,0)</f>
        <v>0</v>
      </c>
      <c r="BJ199" s="21" t="s">
        <v>83</v>
      </c>
      <c r="BK199" s="228">
        <f>ROUND(I199*H199,2)</f>
        <v>0</v>
      </c>
      <c r="BL199" s="21" t="s">
        <v>299</v>
      </c>
      <c r="BM199" s="227" t="s">
        <v>2934</v>
      </c>
    </row>
    <row r="200" s="2" customFormat="1" ht="16.5" customHeight="1">
      <c r="A200" s="42"/>
      <c r="B200" s="43"/>
      <c r="C200" s="216" t="s">
        <v>630</v>
      </c>
      <c r="D200" s="216" t="s">
        <v>184</v>
      </c>
      <c r="E200" s="217" t="s">
        <v>2935</v>
      </c>
      <c r="F200" s="218" t="s">
        <v>2936</v>
      </c>
      <c r="G200" s="219" t="s">
        <v>560</v>
      </c>
      <c r="H200" s="220">
        <v>18</v>
      </c>
      <c r="I200" s="221"/>
      <c r="J200" s="222">
        <f>ROUND(I200*H200,2)</f>
        <v>0</v>
      </c>
      <c r="K200" s="218" t="s">
        <v>188</v>
      </c>
      <c r="L200" s="48"/>
      <c r="M200" s="223" t="s">
        <v>19</v>
      </c>
      <c r="N200" s="224" t="s">
        <v>47</v>
      </c>
      <c r="O200" s="88"/>
      <c r="P200" s="225">
        <f>O200*H200</f>
        <v>0</v>
      </c>
      <c r="Q200" s="225">
        <v>0</v>
      </c>
      <c r="R200" s="225">
        <f>Q200*H200</f>
        <v>0</v>
      </c>
      <c r="S200" s="225">
        <v>0.002</v>
      </c>
      <c r="T200" s="226">
        <f>S200*H200</f>
        <v>0.036000000000000004</v>
      </c>
      <c r="U200" s="42"/>
      <c r="V200" s="42"/>
      <c r="W200" s="42"/>
      <c r="X200" s="42"/>
      <c r="Y200" s="42"/>
      <c r="Z200" s="42"/>
      <c r="AA200" s="42"/>
      <c r="AB200" s="42"/>
      <c r="AC200" s="42"/>
      <c r="AD200" s="42"/>
      <c r="AE200" s="42"/>
      <c r="AR200" s="227" t="s">
        <v>299</v>
      </c>
      <c r="AT200" s="227" t="s">
        <v>184</v>
      </c>
      <c r="AU200" s="227" t="s">
        <v>189</v>
      </c>
      <c r="AY200" s="21" t="s">
        <v>182</v>
      </c>
      <c r="BE200" s="228">
        <f>IF(N200="základní",J200,0)</f>
        <v>0</v>
      </c>
      <c r="BF200" s="228">
        <f>IF(N200="snížená",J200,0)</f>
        <v>0</v>
      </c>
      <c r="BG200" s="228">
        <f>IF(N200="zákl. přenesená",J200,0)</f>
        <v>0</v>
      </c>
      <c r="BH200" s="228">
        <f>IF(N200="sníž. přenesená",J200,0)</f>
        <v>0</v>
      </c>
      <c r="BI200" s="228">
        <f>IF(N200="nulová",J200,0)</f>
        <v>0</v>
      </c>
      <c r="BJ200" s="21" t="s">
        <v>83</v>
      </c>
      <c r="BK200" s="228">
        <f>ROUND(I200*H200,2)</f>
        <v>0</v>
      </c>
      <c r="BL200" s="21" t="s">
        <v>299</v>
      </c>
      <c r="BM200" s="227" t="s">
        <v>2937</v>
      </c>
    </row>
    <row r="201" s="2" customFormat="1">
      <c r="A201" s="42"/>
      <c r="B201" s="43"/>
      <c r="C201" s="44"/>
      <c r="D201" s="229" t="s">
        <v>191</v>
      </c>
      <c r="E201" s="44"/>
      <c r="F201" s="230" t="s">
        <v>2938</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1" t="s">
        <v>191</v>
      </c>
      <c r="AU201" s="21" t="s">
        <v>189</v>
      </c>
    </row>
    <row r="202" s="2" customFormat="1" ht="21.75" customHeight="1">
      <c r="A202" s="42"/>
      <c r="B202" s="43"/>
      <c r="C202" s="216" t="s">
        <v>637</v>
      </c>
      <c r="D202" s="216" t="s">
        <v>184</v>
      </c>
      <c r="E202" s="217" t="s">
        <v>2939</v>
      </c>
      <c r="F202" s="218" t="s">
        <v>2940</v>
      </c>
      <c r="G202" s="219" t="s">
        <v>560</v>
      </c>
      <c r="H202" s="220">
        <v>14</v>
      </c>
      <c r="I202" s="221"/>
      <c r="J202" s="222">
        <f>ROUND(I202*H202,2)</f>
        <v>0</v>
      </c>
      <c r="K202" s="218" t="s">
        <v>188</v>
      </c>
      <c r="L202" s="48"/>
      <c r="M202" s="223" t="s">
        <v>19</v>
      </c>
      <c r="N202" s="224" t="s">
        <v>47</v>
      </c>
      <c r="O202" s="88"/>
      <c r="P202" s="225">
        <f>O202*H202</f>
        <v>0</v>
      </c>
      <c r="Q202" s="225">
        <v>0</v>
      </c>
      <c r="R202" s="225">
        <f>Q202*H202</f>
        <v>0</v>
      </c>
      <c r="S202" s="225">
        <v>0.0040000000000000001</v>
      </c>
      <c r="T202" s="226">
        <f>S202*H202</f>
        <v>0.056000000000000001</v>
      </c>
      <c r="U202" s="42"/>
      <c r="V202" s="42"/>
      <c r="W202" s="42"/>
      <c r="X202" s="42"/>
      <c r="Y202" s="42"/>
      <c r="Z202" s="42"/>
      <c r="AA202" s="42"/>
      <c r="AB202" s="42"/>
      <c r="AC202" s="42"/>
      <c r="AD202" s="42"/>
      <c r="AE202" s="42"/>
      <c r="AR202" s="227" t="s">
        <v>299</v>
      </c>
      <c r="AT202" s="227" t="s">
        <v>184</v>
      </c>
      <c r="AU202" s="227" t="s">
        <v>189</v>
      </c>
      <c r="AY202" s="21" t="s">
        <v>182</v>
      </c>
      <c r="BE202" s="228">
        <f>IF(N202="základní",J202,0)</f>
        <v>0</v>
      </c>
      <c r="BF202" s="228">
        <f>IF(N202="snížená",J202,0)</f>
        <v>0</v>
      </c>
      <c r="BG202" s="228">
        <f>IF(N202="zákl. přenesená",J202,0)</f>
        <v>0</v>
      </c>
      <c r="BH202" s="228">
        <f>IF(N202="sníž. přenesená",J202,0)</f>
        <v>0</v>
      </c>
      <c r="BI202" s="228">
        <f>IF(N202="nulová",J202,0)</f>
        <v>0</v>
      </c>
      <c r="BJ202" s="21" t="s">
        <v>83</v>
      </c>
      <c r="BK202" s="228">
        <f>ROUND(I202*H202,2)</f>
        <v>0</v>
      </c>
      <c r="BL202" s="21" t="s">
        <v>299</v>
      </c>
      <c r="BM202" s="227" t="s">
        <v>2941</v>
      </c>
    </row>
    <row r="203" s="2" customFormat="1">
      <c r="A203" s="42"/>
      <c r="B203" s="43"/>
      <c r="C203" s="44"/>
      <c r="D203" s="229" t="s">
        <v>191</v>
      </c>
      <c r="E203" s="44"/>
      <c r="F203" s="230" t="s">
        <v>2942</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1" t="s">
        <v>191</v>
      </c>
      <c r="AU203" s="21" t="s">
        <v>189</v>
      </c>
    </row>
    <row r="204" s="2" customFormat="1" ht="16.5" customHeight="1">
      <c r="A204" s="42"/>
      <c r="B204" s="43"/>
      <c r="C204" s="216" t="s">
        <v>643</v>
      </c>
      <c r="D204" s="216" t="s">
        <v>184</v>
      </c>
      <c r="E204" s="217" t="s">
        <v>2943</v>
      </c>
      <c r="F204" s="218" t="s">
        <v>2944</v>
      </c>
      <c r="G204" s="219" t="s">
        <v>560</v>
      </c>
      <c r="H204" s="220">
        <v>18</v>
      </c>
      <c r="I204" s="221"/>
      <c r="J204" s="222">
        <f>ROUND(I204*H204,2)</f>
        <v>0</v>
      </c>
      <c r="K204" s="218" t="s">
        <v>188</v>
      </c>
      <c r="L204" s="48"/>
      <c r="M204" s="223" t="s">
        <v>19</v>
      </c>
      <c r="N204" s="224" t="s">
        <v>47</v>
      </c>
      <c r="O204" s="88"/>
      <c r="P204" s="225">
        <f>O204*H204</f>
        <v>0</v>
      </c>
      <c r="Q204" s="225">
        <v>0.00014999999999999999</v>
      </c>
      <c r="R204" s="225">
        <f>Q204*H204</f>
        <v>0.0026999999999999997</v>
      </c>
      <c r="S204" s="225">
        <v>0</v>
      </c>
      <c r="T204" s="226">
        <f>S204*H204</f>
        <v>0</v>
      </c>
      <c r="U204" s="42"/>
      <c r="V204" s="42"/>
      <c r="W204" s="42"/>
      <c r="X204" s="42"/>
      <c r="Y204" s="42"/>
      <c r="Z204" s="42"/>
      <c r="AA204" s="42"/>
      <c r="AB204" s="42"/>
      <c r="AC204" s="42"/>
      <c r="AD204" s="42"/>
      <c r="AE204" s="42"/>
      <c r="AR204" s="227" t="s">
        <v>299</v>
      </c>
      <c r="AT204" s="227" t="s">
        <v>184</v>
      </c>
      <c r="AU204" s="227" t="s">
        <v>189</v>
      </c>
      <c r="AY204" s="21" t="s">
        <v>182</v>
      </c>
      <c r="BE204" s="228">
        <f>IF(N204="základní",J204,0)</f>
        <v>0</v>
      </c>
      <c r="BF204" s="228">
        <f>IF(N204="snížená",J204,0)</f>
        <v>0</v>
      </c>
      <c r="BG204" s="228">
        <f>IF(N204="zákl. přenesená",J204,0)</f>
        <v>0</v>
      </c>
      <c r="BH204" s="228">
        <f>IF(N204="sníž. přenesená",J204,0)</f>
        <v>0</v>
      </c>
      <c r="BI204" s="228">
        <f>IF(N204="nulová",J204,0)</f>
        <v>0</v>
      </c>
      <c r="BJ204" s="21" t="s">
        <v>83</v>
      </c>
      <c r="BK204" s="228">
        <f>ROUND(I204*H204,2)</f>
        <v>0</v>
      </c>
      <c r="BL204" s="21" t="s">
        <v>299</v>
      </c>
      <c r="BM204" s="227" t="s">
        <v>2945</v>
      </c>
    </row>
    <row r="205" s="2" customFormat="1">
      <c r="A205" s="42"/>
      <c r="B205" s="43"/>
      <c r="C205" s="44"/>
      <c r="D205" s="229" t="s">
        <v>191</v>
      </c>
      <c r="E205" s="44"/>
      <c r="F205" s="230" t="s">
        <v>2946</v>
      </c>
      <c r="G205" s="44"/>
      <c r="H205" s="44"/>
      <c r="I205" s="231"/>
      <c r="J205" s="44"/>
      <c r="K205" s="44"/>
      <c r="L205" s="48"/>
      <c r="M205" s="232"/>
      <c r="N205" s="233"/>
      <c r="O205" s="88"/>
      <c r="P205" s="88"/>
      <c r="Q205" s="88"/>
      <c r="R205" s="88"/>
      <c r="S205" s="88"/>
      <c r="T205" s="89"/>
      <c r="U205" s="42"/>
      <c r="V205" s="42"/>
      <c r="W205" s="42"/>
      <c r="X205" s="42"/>
      <c r="Y205" s="42"/>
      <c r="Z205" s="42"/>
      <c r="AA205" s="42"/>
      <c r="AB205" s="42"/>
      <c r="AC205" s="42"/>
      <c r="AD205" s="42"/>
      <c r="AE205" s="42"/>
      <c r="AT205" s="21" t="s">
        <v>191</v>
      </c>
      <c r="AU205" s="21" t="s">
        <v>189</v>
      </c>
    </row>
    <row r="206" s="2" customFormat="1" ht="16.5" customHeight="1">
      <c r="A206" s="42"/>
      <c r="B206" s="43"/>
      <c r="C206" s="216" t="s">
        <v>647</v>
      </c>
      <c r="D206" s="216" t="s">
        <v>184</v>
      </c>
      <c r="E206" s="217" t="s">
        <v>2947</v>
      </c>
      <c r="F206" s="218" t="s">
        <v>2948</v>
      </c>
      <c r="G206" s="219" t="s">
        <v>560</v>
      </c>
      <c r="H206" s="220">
        <v>14</v>
      </c>
      <c r="I206" s="221"/>
      <c r="J206" s="222">
        <f>ROUND(I206*H206,2)</f>
        <v>0</v>
      </c>
      <c r="K206" s="218" t="s">
        <v>188</v>
      </c>
      <c r="L206" s="48"/>
      <c r="M206" s="223" t="s">
        <v>19</v>
      </c>
      <c r="N206" s="224" t="s">
        <v>47</v>
      </c>
      <c r="O206" s="88"/>
      <c r="P206" s="225">
        <f>O206*H206</f>
        <v>0</v>
      </c>
      <c r="Q206" s="225">
        <v>0.00035</v>
      </c>
      <c r="R206" s="225">
        <f>Q206*H206</f>
        <v>0.0048999999999999998</v>
      </c>
      <c r="S206" s="225">
        <v>0</v>
      </c>
      <c r="T206" s="226">
        <f>S206*H206</f>
        <v>0</v>
      </c>
      <c r="U206" s="42"/>
      <c r="V206" s="42"/>
      <c r="W206" s="42"/>
      <c r="X206" s="42"/>
      <c r="Y206" s="42"/>
      <c r="Z206" s="42"/>
      <c r="AA206" s="42"/>
      <c r="AB206" s="42"/>
      <c r="AC206" s="42"/>
      <c r="AD206" s="42"/>
      <c r="AE206" s="42"/>
      <c r="AR206" s="227" t="s">
        <v>299</v>
      </c>
      <c r="AT206" s="227" t="s">
        <v>184</v>
      </c>
      <c r="AU206" s="227" t="s">
        <v>189</v>
      </c>
      <c r="AY206" s="21" t="s">
        <v>182</v>
      </c>
      <c r="BE206" s="228">
        <f>IF(N206="základní",J206,0)</f>
        <v>0</v>
      </c>
      <c r="BF206" s="228">
        <f>IF(N206="snížená",J206,0)</f>
        <v>0</v>
      </c>
      <c r="BG206" s="228">
        <f>IF(N206="zákl. přenesená",J206,0)</f>
        <v>0</v>
      </c>
      <c r="BH206" s="228">
        <f>IF(N206="sníž. přenesená",J206,0)</f>
        <v>0</v>
      </c>
      <c r="BI206" s="228">
        <f>IF(N206="nulová",J206,0)</f>
        <v>0</v>
      </c>
      <c r="BJ206" s="21" t="s">
        <v>83</v>
      </c>
      <c r="BK206" s="228">
        <f>ROUND(I206*H206,2)</f>
        <v>0</v>
      </c>
      <c r="BL206" s="21" t="s">
        <v>299</v>
      </c>
      <c r="BM206" s="227" t="s">
        <v>2949</v>
      </c>
    </row>
    <row r="207" s="2" customFormat="1">
      <c r="A207" s="42"/>
      <c r="B207" s="43"/>
      <c r="C207" s="44"/>
      <c r="D207" s="229" t="s">
        <v>191</v>
      </c>
      <c r="E207" s="44"/>
      <c r="F207" s="230" t="s">
        <v>2950</v>
      </c>
      <c r="G207" s="44"/>
      <c r="H207" s="44"/>
      <c r="I207" s="231"/>
      <c r="J207" s="44"/>
      <c r="K207" s="44"/>
      <c r="L207" s="48"/>
      <c r="M207" s="232"/>
      <c r="N207" s="233"/>
      <c r="O207" s="88"/>
      <c r="P207" s="88"/>
      <c r="Q207" s="88"/>
      <c r="R207" s="88"/>
      <c r="S207" s="88"/>
      <c r="T207" s="89"/>
      <c r="U207" s="42"/>
      <c r="V207" s="42"/>
      <c r="W207" s="42"/>
      <c r="X207" s="42"/>
      <c r="Y207" s="42"/>
      <c r="Z207" s="42"/>
      <c r="AA207" s="42"/>
      <c r="AB207" s="42"/>
      <c r="AC207" s="42"/>
      <c r="AD207" s="42"/>
      <c r="AE207" s="42"/>
      <c r="AT207" s="21" t="s">
        <v>191</v>
      </c>
      <c r="AU207" s="21" t="s">
        <v>189</v>
      </c>
    </row>
    <row r="208" s="2" customFormat="1" ht="16.5" customHeight="1">
      <c r="A208" s="42"/>
      <c r="B208" s="43"/>
      <c r="C208" s="216" t="s">
        <v>653</v>
      </c>
      <c r="D208" s="216" t="s">
        <v>184</v>
      </c>
      <c r="E208" s="217" t="s">
        <v>2951</v>
      </c>
      <c r="F208" s="218" t="s">
        <v>2952</v>
      </c>
      <c r="G208" s="219" t="s">
        <v>2953</v>
      </c>
      <c r="H208" s="220">
        <v>18</v>
      </c>
      <c r="I208" s="221"/>
      <c r="J208" s="222">
        <f>ROUND(I208*H208,2)</f>
        <v>0</v>
      </c>
      <c r="K208" s="218" t="s">
        <v>19</v>
      </c>
      <c r="L208" s="48"/>
      <c r="M208" s="223" t="s">
        <v>19</v>
      </c>
      <c r="N208" s="224" t="s">
        <v>47</v>
      </c>
      <c r="O208" s="88"/>
      <c r="P208" s="225">
        <f>O208*H208</f>
        <v>0</v>
      </c>
      <c r="Q208" s="225">
        <v>0</v>
      </c>
      <c r="R208" s="225">
        <f>Q208*H208</f>
        <v>0</v>
      </c>
      <c r="S208" s="225">
        <v>0</v>
      </c>
      <c r="T208" s="226">
        <f>S208*H208</f>
        <v>0</v>
      </c>
      <c r="U208" s="42"/>
      <c r="V208" s="42"/>
      <c r="W208" s="42"/>
      <c r="X208" s="42"/>
      <c r="Y208" s="42"/>
      <c r="Z208" s="42"/>
      <c r="AA208" s="42"/>
      <c r="AB208" s="42"/>
      <c r="AC208" s="42"/>
      <c r="AD208" s="42"/>
      <c r="AE208" s="42"/>
      <c r="AR208" s="227" t="s">
        <v>299</v>
      </c>
      <c r="AT208" s="227" t="s">
        <v>184</v>
      </c>
      <c r="AU208" s="227" t="s">
        <v>189</v>
      </c>
      <c r="AY208" s="21" t="s">
        <v>182</v>
      </c>
      <c r="BE208" s="228">
        <f>IF(N208="základní",J208,0)</f>
        <v>0</v>
      </c>
      <c r="BF208" s="228">
        <f>IF(N208="snížená",J208,0)</f>
        <v>0</v>
      </c>
      <c r="BG208" s="228">
        <f>IF(N208="zákl. přenesená",J208,0)</f>
        <v>0</v>
      </c>
      <c r="BH208" s="228">
        <f>IF(N208="sníž. přenesená",J208,0)</f>
        <v>0</v>
      </c>
      <c r="BI208" s="228">
        <f>IF(N208="nulová",J208,0)</f>
        <v>0</v>
      </c>
      <c r="BJ208" s="21" t="s">
        <v>83</v>
      </c>
      <c r="BK208" s="228">
        <f>ROUND(I208*H208,2)</f>
        <v>0</v>
      </c>
      <c r="BL208" s="21" t="s">
        <v>299</v>
      </c>
      <c r="BM208" s="227" t="s">
        <v>2954</v>
      </c>
    </row>
    <row r="209" s="2" customFormat="1" ht="16.5" customHeight="1">
      <c r="A209" s="42"/>
      <c r="B209" s="43"/>
      <c r="C209" s="216" t="s">
        <v>659</v>
      </c>
      <c r="D209" s="216" t="s">
        <v>184</v>
      </c>
      <c r="E209" s="217" t="s">
        <v>2955</v>
      </c>
      <c r="F209" s="218" t="s">
        <v>2956</v>
      </c>
      <c r="G209" s="219" t="s">
        <v>2953</v>
      </c>
      <c r="H209" s="220">
        <v>34</v>
      </c>
      <c r="I209" s="221"/>
      <c r="J209" s="222">
        <f>ROUND(I209*H209,2)</f>
        <v>0</v>
      </c>
      <c r="K209" s="218" t="s">
        <v>19</v>
      </c>
      <c r="L209" s="48"/>
      <c r="M209" s="223" t="s">
        <v>19</v>
      </c>
      <c r="N209" s="224" t="s">
        <v>47</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299</v>
      </c>
      <c r="AT209" s="227" t="s">
        <v>184</v>
      </c>
      <c r="AU209" s="227" t="s">
        <v>189</v>
      </c>
      <c r="AY209" s="21" t="s">
        <v>182</v>
      </c>
      <c r="BE209" s="228">
        <f>IF(N209="základní",J209,0)</f>
        <v>0</v>
      </c>
      <c r="BF209" s="228">
        <f>IF(N209="snížená",J209,0)</f>
        <v>0</v>
      </c>
      <c r="BG209" s="228">
        <f>IF(N209="zákl. přenesená",J209,0)</f>
        <v>0</v>
      </c>
      <c r="BH209" s="228">
        <f>IF(N209="sníž. přenesená",J209,0)</f>
        <v>0</v>
      </c>
      <c r="BI209" s="228">
        <f>IF(N209="nulová",J209,0)</f>
        <v>0</v>
      </c>
      <c r="BJ209" s="21" t="s">
        <v>83</v>
      </c>
      <c r="BK209" s="228">
        <f>ROUND(I209*H209,2)</f>
        <v>0</v>
      </c>
      <c r="BL209" s="21" t="s">
        <v>299</v>
      </c>
      <c r="BM209" s="227" t="s">
        <v>2957</v>
      </c>
    </row>
    <row r="210" s="2" customFormat="1" ht="16.5" customHeight="1">
      <c r="A210" s="42"/>
      <c r="B210" s="43"/>
      <c r="C210" s="216" t="s">
        <v>665</v>
      </c>
      <c r="D210" s="216" t="s">
        <v>184</v>
      </c>
      <c r="E210" s="217" t="s">
        <v>2958</v>
      </c>
      <c r="F210" s="218" t="s">
        <v>2959</v>
      </c>
      <c r="G210" s="219" t="s">
        <v>2960</v>
      </c>
      <c r="H210" s="220">
        <v>2</v>
      </c>
      <c r="I210" s="221"/>
      <c r="J210" s="222">
        <f>ROUND(I210*H210,2)</f>
        <v>0</v>
      </c>
      <c r="K210" s="218" t="s">
        <v>19</v>
      </c>
      <c r="L210" s="48"/>
      <c r="M210" s="223" t="s">
        <v>19</v>
      </c>
      <c r="N210" s="224" t="s">
        <v>47</v>
      </c>
      <c r="O210" s="88"/>
      <c r="P210" s="225">
        <f>O210*H210</f>
        <v>0</v>
      </c>
      <c r="Q210" s="225">
        <v>0</v>
      </c>
      <c r="R210" s="225">
        <f>Q210*H210</f>
        <v>0</v>
      </c>
      <c r="S210" s="225">
        <v>0</v>
      </c>
      <c r="T210" s="226">
        <f>S210*H210</f>
        <v>0</v>
      </c>
      <c r="U210" s="42"/>
      <c r="V210" s="42"/>
      <c r="W210" s="42"/>
      <c r="X210" s="42"/>
      <c r="Y210" s="42"/>
      <c r="Z210" s="42"/>
      <c r="AA210" s="42"/>
      <c r="AB210" s="42"/>
      <c r="AC210" s="42"/>
      <c r="AD210" s="42"/>
      <c r="AE210" s="42"/>
      <c r="AR210" s="227" t="s">
        <v>299</v>
      </c>
      <c r="AT210" s="227" t="s">
        <v>184</v>
      </c>
      <c r="AU210" s="227" t="s">
        <v>189</v>
      </c>
      <c r="AY210" s="21" t="s">
        <v>182</v>
      </c>
      <c r="BE210" s="228">
        <f>IF(N210="základní",J210,0)</f>
        <v>0</v>
      </c>
      <c r="BF210" s="228">
        <f>IF(N210="snížená",J210,0)</f>
        <v>0</v>
      </c>
      <c r="BG210" s="228">
        <f>IF(N210="zákl. přenesená",J210,0)</f>
        <v>0</v>
      </c>
      <c r="BH210" s="228">
        <f>IF(N210="sníž. přenesená",J210,0)</f>
        <v>0</v>
      </c>
      <c r="BI210" s="228">
        <f>IF(N210="nulová",J210,0)</f>
        <v>0</v>
      </c>
      <c r="BJ210" s="21" t="s">
        <v>83</v>
      </c>
      <c r="BK210" s="228">
        <f>ROUND(I210*H210,2)</f>
        <v>0</v>
      </c>
      <c r="BL210" s="21" t="s">
        <v>299</v>
      </c>
      <c r="BM210" s="227" t="s">
        <v>2961</v>
      </c>
    </row>
    <row r="211" s="2" customFormat="1" ht="16.5" customHeight="1">
      <c r="A211" s="42"/>
      <c r="B211" s="43"/>
      <c r="C211" s="216" t="s">
        <v>671</v>
      </c>
      <c r="D211" s="216" t="s">
        <v>184</v>
      </c>
      <c r="E211" s="217" t="s">
        <v>2962</v>
      </c>
      <c r="F211" s="218" t="s">
        <v>2963</v>
      </c>
      <c r="G211" s="219" t="s">
        <v>2953</v>
      </c>
      <c r="H211" s="220">
        <v>18</v>
      </c>
      <c r="I211" s="221"/>
      <c r="J211" s="222">
        <f>ROUND(I211*H211,2)</f>
        <v>0</v>
      </c>
      <c r="K211" s="218" t="s">
        <v>19</v>
      </c>
      <c r="L211" s="48"/>
      <c r="M211" s="223" t="s">
        <v>19</v>
      </c>
      <c r="N211" s="224" t="s">
        <v>47</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299</v>
      </c>
      <c r="AT211" s="227" t="s">
        <v>184</v>
      </c>
      <c r="AU211" s="227" t="s">
        <v>189</v>
      </c>
      <c r="AY211" s="21" t="s">
        <v>182</v>
      </c>
      <c r="BE211" s="228">
        <f>IF(N211="základní",J211,0)</f>
        <v>0</v>
      </c>
      <c r="BF211" s="228">
        <f>IF(N211="snížená",J211,0)</f>
        <v>0</v>
      </c>
      <c r="BG211" s="228">
        <f>IF(N211="zákl. přenesená",J211,0)</f>
        <v>0</v>
      </c>
      <c r="BH211" s="228">
        <f>IF(N211="sníž. přenesená",J211,0)</f>
        <v>0</v>
      </c>
      <c r="BI211" s="228">
        <f>IF(N211="nulová",J211,0)</f>
        <v>0</v>
      </c>
      <c r="BJ211" s="21" t="s">
        <v>83</v>
      </c>
      <c r="BK211" s="228">
        <f>ROUND(I211*H211,2)</f>
        <v>0</v>
      </c>
      <c r="BL211" s="21" t="s">
        <v>299</v>
      </c>
      <c r="BM211" s="227" t="s">
        <v>2964</v>
      </c>
    </row>
    <row r="212" s="2" customFormat="1" ht="16.5" customHeight="1">
      <c r="A212" s="42"/>
      <c r="B212" s="43"/>
      <c r="C212" s="216" t="s">
        <v>677</v>
      </c>
      <c r="D212" s="216" t="s">
        <v>184</v>
      </c>
      <c r="E212" s="217" t="s">
        <v>2965</v>
      </c>
      <c r="F212" s="218" t="s">
        <v>2966</v>
      </c>
      <c r="G212" s="219" t="s">
        <v>2953</v>
      </c>
      <c r="H212" s="220">
        <v>14</v>
      </c>
      <c r="I212" s="221"/>
      <c r="J212" s="222">
        <f>ROUND(I212*H212,2)</f>
        <v>0</v>
      </c>
      <c r="K212" s="218" t="s">
        <v>19</v>
      </c>
      <c r="L212" s="48"/>
      <c r="M212" s="223" t="s">
        <v>19</v>
      </c>
      <c r="N212" s="224" t="s">
        <v>47</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299</v>
      </c>
      <c r="AT212" s="227" t="s">
        <v>184</v>
      </c>
      <c r="AU212" s="227" t="s">
        <v>189</v>
      </c>
      <c r="AY212" s="21" t="s">
        <v>182</v>
      </c>
      <c r="BE212" s="228">
        <f>IF(N212="základní",J212,0)</f>
        <v>0</v>
      </c>
      <c r="BF212" s="228">
        <f>IF(N212="snížená",J212,0)</f>
        <v>0</v>
      </c>
      <c r="BG212" s="228">
        <f>IF(N212="zákl. přenesená",J212,0)</f>
        <v>0</v>
      </c>
      <c r="BH212" s="228">
        <f>IF(N212="sníž. přenesená",J212,0)</f>
        <v>0</v>
      </c>
      <c r="BI212" s="228">
        <f>IF(N212="nulová",J212,0)</f>
        <v>0</v>
      </c>
      <c r="BJ212" s="21" t="s">
        <v>83</v>
      </c>
      <c r="BK212" s="228">
        <f>ROUND(I212*H212,2)</f>
        <v>0</v>
      </c>
      <c r="BL212" s="21" t="s">
        <v>299</v>
      </c>
      <c r="BM212" s="227" t="s">
        <v>2967</v>
      </c>
    </row>
    <row r="213" s="2" customFormat="1" ht="16.5" customHeight="1">
      <c r="A213" s="42"/>
      <c r="B213" s="43"/>
      <c r="C213" s="216" t="s">
        <v>682</v>
      </c>
      <c r="D213" s="216" t="s">
        <v>184</v>
      </c>
      <c r="E213" s="217" t="s">
        <v>2968</v>
      </c>
      <c r="F213" s="218" t="s">
        <v>2969</v>
      </c>
      <c r="G213" s="219" t="s">
        <v>2491</v>
      </c>
      <c r="H213" s="220">
        <v>1</v>
      </c>
      <c r="I213" s="221"/>
      <c r="J213" s="222">
        <f>ROUND(I213*H213,2)</f>
        <v>0</v>
      </c>
      <c r="K213" s="218" t="s">
        <v>19</v>
      </c>
      <c r="L213" s="48"/>
      <c r="M213" s="223" t="s">
        <v>19</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299</v>
      </c>
      <c r="AT213" s="227" t="s">
        <v>184</v>
      </c>
      <c r="AU213" s="227" t="s">
        <v>189</v>
      </c>
      <c r="AY213" s="21" t="s">
        <v>182</v>
      </c>
      <c r="BE213" s="228">
        <f>IF(N213="základní",J213,0)</f>
        <v>0</v>
      </c>
      <c r="BF213" s="228">
        <f>IF(N213="snížená",J213,0)</f>
        <v>0</v>
      </c>
      <c r="BG213" s="228">
        <f>IF(N213="zákl. přenesená",J213,0)</f>
        <v>0</v>
      </c>
      <c r="BH213" s="228">
        <f>IF(N213="sníž. přenesená",J213,0)</f>
        <v>0</v>
      </c>
      <c r="BI213" s="228">
        <f>IF(N213="nulová",J213,0)</f>
        <v>0</v>
      </c>
      <c r="BJ213" s="21" t="s">
        <v>83</v>
      </c>
      <c r="BK213" s="228">
        <f>ROUND(I213*H213,2)</f>
        <v>0</v>
      </c>
      <c r="BL213" s="21" t="s">
        <v>299</v>
      </c>
      <c r="BM213" s="227" t="s">
        <v>2970</v>
      </c>
    </row>
    <row r="214" s="2" customFormat="1" ht="16.5" customHeight="1">
      <c r="A214" s="42"/>
      <c r="B214" s="43"/>
      <c r="C214" s="216" t="s">
        <v>692</v>
      </c>
      <c r="D214" s="216" t="s">
        <v>184</v>
      </c>
      <c r="E214" s="217" t="s">
        <v>2971</v>
      </c>
      <c r="F214" s="218" t="s">
        <v>2972</v>
      </c>
      <c r="G214" s="219" t="s">
        <v>2491</v>
      </c>
      <c r="H214" s="220">
        <v>1</v>
      </c>
      <c r="I214" s="221"/>
      <c r="J214" s="222">
        <f>ROUND(I214*H214,2)</f>
        <v>0</v>
      </c>
      <c r="K214" s="218" t="s">
        <v>19</v>
      </c>
      <c r="L214" s="48"/>
      <c r="M214" s="223" t="s">
        <v>19</v>
      </c>
      <c r="N214" s="224" t="s">
        <v>47</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299</v>
      </c>
      <c r="AT214" s="227" t="s">
        <v>184</v>
      </c>
      <c r="AU214" s="227" t="s">
        <v>189</v>
      </c>
      <c r="AY214" s="21" t="s">
        <v>182</v>
      </c>
      <c r="BE214" s="228">
        <f>IF(N214="základní",J214,0)</f>
        <v>0</v>
      </c>
      <c r="BF214" s="228">
        <f>IF(N214="snížená",J214,0)</f>
        <v>0</v>
      </c>
      <c r="BG214" s="228">
        <f>IF(N214="zákl. přenesená",J214,0)</f>
        <v>0</v>
      </c>
      <c r="BH214" s="228">
        <f>IF(N214="sníž. přenesená",J214,0)</f>
        <v>0</v>
      </c>
      <c r="BI214" s="228">
        <f>IF(N214="nulová",J214,0)</f>
        <v>0</v>
      </c>
      <c r="BJ214" s="21" t="s">
        <v>83</v>
      </c>
      <c r="BK214" s="228">
        <f>ROUND(I214*H214,2)</f>
        <v>0</v>
      </c>
      <c r="BL214" s="21" t="s">
        <v>299</v>
      </c>
      <c r="BM214" s="227" t="s">
        <v>2973</v>
      </c>
    </row>
    <row r="215" s="2" customFormat="1" ht="21.75" customHeight="1">
      <c r="A215" s="42"/>
      <c r="B215" s="43"/>
      <c r="C215" s="216" t="s">
        <v>698</v>
      </c>
      <c r="D215" s="216" t="s">
        <v>184</v>
      </c>
      <c r="E215" s="217" t="s">
        <v>2974</v>
      </c>
      <c r="F215" s="218" t="s">
        <v>2975</v>
      </c>
      <c r="G215" s="219" t="s">
        <v>598</v>
      </c>
      <c r="H215" s="220">
        <v>1</v>
      </c>
      <c r="I215" s="221"/>
      <c r="J215" s="222">
        <f>ROUND(I215*H215,2)</f>
        <v>0</v>
      </c>
      <c r="K215" s="218" t="s">
        <v>188</v>
      </c>
      <c r="L215" s="48"/>
      <c r="M215" s="223" t="s">
        <v>19</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299</v>
      </c>
      <c r="AT215" s="227" t="s">
        <v>184</v>
      </c>
      <c r="AU215" s="227" t="s">
        <v>189</v>
      </c>
      <c r="AY215" s="21" t="s">
        <v>182</v>
      </c>
      <c r="BE215" s="228">
        <f>IF(N215="základní",J215,0)</f>
        <v>0</v>
      </c>
      <c r="BF215" s="228">
        <f>IF(N215="snížená",J215,0)</f>
        <v>0</v>
      </c>
      <c r="BG215" s="228">
        <f>IF(N215="zákl. přenesená",J215,0)</f>
        <v>0</v>
      </c>
      <c r="BH215" s="228">
        <f>IF(N215="sníž. přenesená",J215,0)</f>
        <v>0</v>
      </c>
      <c r="BI215" s="228">
        <f>IF(N215="nulová",J215,0)</f>
        <v>0</v>
      </c>
      <c r="BJ215" s="21" t="s">
        <v>83</v>
      </c>
      <c r="BK215" s="228">
        <f>ROUND(I215*H215,2)</f>
        <v>0</v>
      </c>
      <c r="BL215" s="21" t="s">
        <v>299</v>
      </c>
      <c r="BM215" s="227" t="s">
        <v>2976</v>
      </c>
    </row>
    <row r="216" s="2" customFormat="1">
      <c r="A216" s="42"/>
      <c r="B216" s="43"/>
      <c r="C216" s="44"/>
      <c r="D216" s="229" t="s">
        <v>191</v>
      </c>
      <c r="E216" s="44"/>
      <c r="F216" s="230" t="s">
        <v>2977</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1" t="s">
        <v>191</v>
      </c>
      <c r="AU216" s="21" t="s">
        <v>189</v>
      </c>
    </row>
    <row r="217" s="2" customFormat="1" ht="16.5" customHeight="1">
      <c r="A217" s="42"/>
      <c r="B217" s="43"/>
      <c r="C217" s="216" t="s">
        <v>704</v>
      </c>
      <c r="D217" s="216" t="s">
        <v>184</v>
      </c>
      <c r="E217" s="217" t="s">
        <v>1644</v>
      </c>
      <c r="F217" s="218" t="s">
        <v>1645</v>
      </c>
      <c r="G217" s="219" t="s">
        <v>610</v>
      </c>
      <c r="H217" s="220">
        <v>0.091999999999999998</v>
      </c>
      <c r="I217" s="221"/>
      <c r="J217" s="222">
        <f>ROUND(I217*H217,2)</f>
        <v>0</v>
      </c>
      <c r="K217" s="218" t="s">
        <v>188</v>
      </c>
      <c r="L217" s="48"/>
      <c r="M217" s="223" t="s">
        <v>19</v>
      </c>
      <c r="N217" s="224" t="s">
        <v>47</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299</v>
      </c>
      <c r="AT217" s="227" t="s">
        <v>184</v>
      </c>
      <c r="AU217" s="227" t="s">
        <v>189</v>
      </c>
      <c r="AY217" s="21" t="s">
        <v>182</v>
      </c>
      <c r="BE217" s="228">
        <f>IF(N217="základní",J217,0)</f>
        <v>0</v>
      </c>
      <c r="BF217" s="228">
        <f>IF(N217="snížená",J217,0)</f>
        <v>0</v>
      </c>
      <c r="BG217" s="228">
        <f>IF(N217="zákl. přenesená",J217,0)</f>
        <v>0</v>
      </c>
      <c r="BH217" s="228">
        <f>IF(N217="sníž. přenesená",J217,0)</f>
        <v>0</v>
      </c>
      <c r="BI217" s="228">
        <f>IF(N217="nulová",J217,0)</f>
        <v>0</v>
      </c>
      <c r="BJ217" s="21" t="s">
        <v>83</v>
      </c>
      <c r="BK217" s="228">
        <f>ROUND(I217*H217,2)</f>
        <v>0</v>
      </c>
      <c r="BL217" s="21" t="s">
        <v>299</v>
      </c>
      <c r="BM217" s="227" t="s">
        <v>2978</v>
      </c>
    </row>
    <row r="218" s="2" customFormat="1">
      <c r="A218" s="42"/>
      <c r="B218" s="43"/>
      <c r="C218" s="44"/>
      <c r="D218" s="229" t="s">
        <v>191</v>
      </c>
      <c r="E218" s="44"/>
      <c r="F218" s="230" t="s">
        <v>1647</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1" t="s">
        <v>191</v>
      </c>
      <c r="AU218" s="21" t="s">
        <v>189</v>
      </c>
    </row>
    <row r="219" s="2" customFormat="1" ht="16.5" customHeight="1">
      <c r="A219" s="42"/>
      <c r="B219" s="43"/>
      <c r="C219" s="216" t="s">
        <v>710</v>
      </c>
      <c r="D219" s="216" t="s">
        <v>184</v>
      </c>
      <c r="E219" s="217" t="s">
        <v>2979</v>
      </c>
      <c r="F219" s="218" t="s">
        <v>2980</v>
      </c>
      <c r="G219" s="219" t="s">
        <v>610</v>
      </c>
      <c r="H219" s="220">
        <v>0.091999999999999998</v>
      </c>
      <c r="I219" s="221"/>
      <c r="J219" s="222">
        <f>ROUND(I219*H219,2)</f>
        <v>0</v>
      </c>
      <c r="K219" s="218" t="s">
        <v>188</v>
      </c>
      <c r="L219" s="48"/>
      <c r="M219" s="223" t="s">
        <v>19</v>
      </c>
      <c r="N219" s="224" t="s">
        <v>47</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299</v>
      </c>
      <c r="AT219" s="227" t="s">
        <v>184</v>
      </c>
      <c r="AU219" s="227" t="s">
        <v>189</v>
      </c>
      <c r="AY219" s="21" t="s">
        <v>182</v>
      </c>
      <c r="BE219" s="228">
        <f>IF(N219="základní",J219,0)</f>
        <v>0</v>
      </c>
      <c r="BF219" s="228">
        <f>IF(N219="snížená",J219,0)</f>
        <v>0</v>
      </c>
      <c r="BG219" s="228">
        <f>IF(N219="zákl. přenesená",J219,0)</f>
        <v>0</v>
      </c>
      <c r="BH219" s="228">
        <f>IF(N219="sníž. přenesená",J219,0)</f>
        <v>0</v>
      </c>
      <c r="BI219" s="228">
        <f>IF(N219="nulová",J219,0)</f>
        <v>0</v>
      </c>
      <c r="BJ219" s="21" t="s">
        <v>83</v>
      </c>
      <c r="BK219" s="228">
        <f>ROUND(I219*H219,2)</f>
        <v>0</v>
      </c>
      <c r="BL219" s="21" t="s">
        <v>299</v>
      </c>
      <c r="BM219" s="227" t="s">
        <v>2981</v>
      </c>
    </row>
    <row r="220" s="2" customFormat="1">
      <c r="A220" s="42"/>
      <c r="B220" s="43"/>
      <c r="C220" s="44"/>
      <c r="D220" s="229" t="s">
        <v>191</v>
      </c>
      <c r="E220" s="44"/>
      <c r="F220" s="230" t="s">
        <v>2982</v>
      </c>
      <c r="G220" s="44"/>
      <c r="H220" s="44"/>
      <c r="I220" s="231"/>
      <c r="J220" s="44"/>
      <c r="K220" s="44"/>
      <c r="L220" s="48"/>
      <c r="M220" s="232"/>
      <c r="N220" s="233"/>
      <c r="O220" s="88"/>
      <c r="P220" s="88"/>
      <c r="Q220" s="88"/>
      <c r="R220" s="88"/>
      <c r="S220" s="88"/>
      <c r="T220" s="89"/>
      <c r="U220" s="42"/>
      <c r="V220" s="42"/>
      <c r="W220" s="42"/>
      <c r="X220" s="42"/>
      <c r="Y220" s="42"/>
      <c r="Z220" s="42"/>
      <c r="AA220" s="42"/>
      <c r="AB220" s="42"/>
      <c r="AC220" s="42"/>
      <c r="AD220" s="42"/>
      <c r="AE220" s="42"/>
      <c r="AT220" s="21" t="s">
        <v>191</v>
      </c>
      <c r="AU220" s="21" t="s">
        <v>189</v>
      </c>
    </row>
    <row r="221" s="2" customFormat="1" ht="16.5" customHeight="1">
      <c r="A221" s="42"/>
      <c r="B221" s="43"/>
      <c r="C221" s="216" t="s">
        <v>716</v>
      </c>
      <c r="D221" s="216" t="s">
        <v>184</v>
      </c>
      <c r="E221" s="217" t="s">
        <v>2983</v>
      </c>
      <c r="F221" s="218" t="s">
        <v>2984</v>
      </c>
      <c r="G221" s="219" t="s">
        <v>610</v>
      </c>
      <c r="H221" s="220">
        <v>0.091999999999999998</v>
      </c>
      <c r="I221" s="221"/>
      <c r="J221" s="222">
        <f>ROUND(I221*H221,2)</f>
        <v>0</v>
      </c>
      <c r="K221" s="218" t="s">
        <v>188</v>
      </c>
      <c r="L221" s="48"/>
      <c r="M221" s="223" t="s">
        <v>19</v>
      </c>
      <c r="N221" s="224" t="s">
        <v>47</v>
      </c>
      <c r="O221" s="88"/>
      <c r="P221" s="225">
        <f>O221*H221</f>
        <v>0</v>
      </c>
      <c r="Q221" s="225">
        <v>0</v>
      </c>
      <c r="R221" s="225">
        <f>Q221*H221</f>
        <v>0</v>
      </c>
      <c r="S221" s="225">
        <v>0</v>
      </c>
      <c r="T221" s="226">
        <f>S221*H221</f>
        <v>0</v>
      </c>
      <c r="U221" s="42"/>
      <c r="V221" s="42"/>
      <c r="W221" s="42"/>
      <c r="X221" s="42"/>
      <c r="Y221" s="42"/>
      <c r="Z221" s="42"/>
      <c r="AA221" s="42"/>
      <c r="AB221" s="42"/>
      <c r="AC221" s="42"/>
      <c r="AD221" s="42"/>
      <c r="AE221" s="42"/>
      <c r="AR221" s="227" t="s">
        <v>299</v>
      </c>
      <c r="AT221" s="227" t="s">
        <v>184</v>
      </c>
      <c r="AU221" s="227" t="s">
        <v>189</v>
      </c>
      <c r="AY221" s="21" t="s">
        <v>182</v>
      </c>
      <c r="BE221" s="228">
        <f>IF(N221="základní",J221,0)</f>
        <v>0</v>
      </c>
      <c r="BF221" s="228">
        <f>IF(N221="snížená",J221,0)</f>
        <v>0</v>
      </c>
      <c r="BG221" s="228">
        <f>IF(N221="zákl. přenesená",J221,0)</f>
        <v>0</v>
      </c>
      <c r="BH221" s="228">
        <f>IF(N221="sníž. přenesená",J221,0)</f>
        <v>0</v>
      </c>
      <c r="BI221" s="228">
        <f>IF(N221="nulová",J221,0)</f>
        <v>0</v>
      </c>
      <c r="BJ221" s="21" t="s">
        <v>83</v>
      </c>
      <c r="BK221" s="228">
        <f>ROUND(I221*H221,2)</f>
        <v>0</v>
      </c>
      <c r="BL221" s="21" t="s">
        <v>299</v>
      </c>
      <c r="BM221" s="227" t="s">
        <v>2985</v>
      </c>
    </row>
    <row r="222" s="2" customFormat="1">
      <c r="A222" s="42"/>
      <c r="B222" s="43"/>
      <c r="C222" s="44"/>
      <c r="D222" s="229" t="s">
        <v>191</v>
      </c>
      <c r="E222" s="44"/>
      <c r="F222" s="230" t="s">
        <v>2986</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1" t="s">
        <v>191</v>
      </c>
      <c r="AU222" s="21" t="s">
        <v>189</v>
      </c>
    </row>
    <row r="223" s="2" customFormat="1" ht="21.75" customHeight="1">
      <c r="A223" s="42"/>
      <c r="B223" s="43"/>
      <c r="C223" s="216" t="s">
        <v>722</v>
      </c>
      <c r="D223" s="216" t="s">
        <v>184</v>
      </c>
      <c r="E223" s="217" t="s">
        <v>2987</v>
      </c>
      <c r="F223" s="218" t="s">
        <v>2988</v>
      </c>
      <c r="G223" s="219" t="s">
        <v>610</v>
      </c>
      <c r="H223" s="220">
        <v>1.1040000000000001</v>
      </c>
      <c r="I223" s="221"/>
      <c r="J223" s="222">
        <f>ROUND(I223*H223,2)</f>
        <v>0</v>
      </c>
      <c r="K223" s="218" t="s">
        <v>188</v>
      </c>
      <c r="L223" s="48"/>
      <c r="M223" s="223" t="s">
        <v>19</v>
      </c>
      <c r="N223" s="224" t="s">
        <v>47</v>
      </c>
      <c r="O223" s="88"/>
      <c r="P223" s="225">
        <f>O223*H223</f>
        <v>0</v>
      </c>
      <c r="Q223" s="225">
        <v>0</v>
      </c>
      <c r="R223" s="225">
        <f>Q223*H223</f>
        <v>0</v>
      </c>
      <c r="S223" s="225">
        <v>0</v>
      </c>
      <c r="T223" s="226">
        <f>S223*H223</f>
        <v>0</v>
      </c>
      <c r="U223" s="42"/>
      <c r="V223" s="42"/>
      <c r="W223" s="42"/>
      <c r="X223" s="42"/>
      <c r="Y223" s="42"/>
      <c r="Z223" s="42"/>
      <c r="AA223" s="42"/>
      <c r="AB223" s="42"/>
      <c r="AC223" s="42"/>
      <c r="AD223" s="42"/>
      <c r="AE223" s="42"/>
      <c r="AR223" s="227" t="s">
        <v>299</v>
      </c>
      <c r="AT223" s="227" t="s">
        <v>184</v>
      </c>
      <c r="AU223" s="227" t="s">
        <v>189</v>
      </c>
      <c r="AY223" s="21" t="s">
        <v>182</v>
      </c>
      <c r="BE223" s="228">
        <f>IF(N223="základní",J223,0)</f>
        <v>0</v>
      </c>
      <c r="BF223" s="228">
        <f>IF(N223="snížená",J223,0)</f>
        <v>0</v>
      </c>
      <c r="BG223" s="228">
        <f>IF(N223="zákl. přenesená",J223,0)</f>
        <v>0</v>
      </c>
      <c r="BH223" s="228">
        <f>IF(N223="sníž. přenesená",J223,0)</f>
        <v>0</v>
      </c>
      <c r="BI223" s="228">
        <f>IF(N223="nulová",J223,0)</f>
        <v>0</v>
      </c>
      <c r="BJ223" s="21" t="s">
        <v>83</v>
      </c>
      <c r="BK223" s="228">
        <f>ROUND(I223*H223,2)</f>
        <v>0</v>
      </c>
      <c r="BL223" s="21" t="s">
        <v>299</v>
      </c>
      <c r="BM223" s="227" t="s">
        <v>2989</v>
      </c>
    </row>
    <row r="224" s="2" customFormat="1">
      <c r="A224" s="42"/>
      <c r="B224" s="43"/>
      <c r="C224" s="44"/>
      <c r="D224" s="229" t="s">
        <v>191</v>
      </c>
      <c r="E224" s="44"/>
      <c r="F224" s="230" t="s">
        <v>2990</v>
      </c>
      <c r="G224" s="44"/>
      <c r="H224" s="44"/>
      <c r="I224" s="231"/>
      <c r="J224" s="44"/>
      <c r="K224" s="44"/>
      <c r="L224" s="48"/>
      <c r="M224" s="232"/>
      <c r="N224" s="233"/>
      <c r="O224" s="88"/>
      <c r="P224" s="88"/>
      <c r="Q224" s="88"/>
      <c r="R224" s="88"/>
      <c r="S224" s="88"/>
      <c r="T224" s="89"/>
      <c r="U224" s="42"/>
      <c r="V224" s="42"/>
      <c r="W224" s="42"/>
      <c r="X224" s="42"/>
      <c r="Y224" s="42"/>
      <c r="Z224" s="42"/>
      <c r="AA224" s="42"/>
      <c r="AB224" s="42"/>
      <c r="AC224" s="42"/>
      <c r="AD224" s="42"/>
      <c r="AE224" s="42"/>
      <c r="AT224" s="21" t="s">
        <v>191</v>
      </c>
      <c r="AU224" s="21" t="s">
        <v>189</v>
      </c>
    </row>
    <row r="225" s="13" customFormat="1">
      <c r="A225" s="13"/>
      <c r="B225" s="234"/>
      <c r="C225" s="235"/>
      <c r="D225" s="236" t="s">
        <v>193</v>
      </c>
      <c r="E225" s="237" t="s">
        <v>19</v>
      </c>
      <c r="F225" s="238" t="s">
        <v>2991</v>
      </c>
      <c r="G225" s="235"/>
      <c r="H225" s="239">
        <v>1.1040000000000001</v>
      </c>
      <c r="I225" s="240"/>
      <c r="J225" s="235"/>
      <c r="K225" s="235"/>
      <c r="L225" s="241"/>
      <c r="M225" s="242"/>
      <c r="N225" s="243"/>
      <c r="O225" s="243"/>
      <c r="P225" s="243"/>
      <c r="Q225" s="243"/>
      <c r="R225" s="243"/>
      <c r="S225" s="243"/>
      <c r="T225" s="244"/>
      <c r="U225" s="13"/>
      <c r="V225" s="13"/>
      <c r="W225" s="13"/>
      <c r="X225" s="13"/>
      <c r="Y225" s="13"/>
      <c r="Z225" s="13"/>
      <c r="AA225" s="13"/>
      <c r="AB225" s="13"/>
      <c r="AC225" s="13"/>
      <c r="AD225" s="13"/>
      <c r="AE225" s="13"/>
      <c r="AT225" s="245" t="s">
        <v>193</v>
      </c>
      <c r="AU225" s="245" t="s">
        <v>189</v>
      </c>
      <c r="AV225" s="13" t="s">
        <v>86</v>
      </c>
      <c r="AW225" s="13" t="s">
        <v>37</v>
      </c>
      <c r="AX225" s="13" t="s">
        <v>83</v>
      </c>
      <c r="AY225" s="245" t="s">
        <v>182</v>
      </c>
    </row>
    <row r="226" s="2" customFormat="1" ht="24.15" customHeight="1">
      <c r="A226" s="42"/>
      <c r="B226" s="43"/>
      <c r="C226" s="216" t="s">
        <v>729</v>
      </c>
      <c r="D226" s="216" t="s">
        <v>184</v>
      </c>
      <c r="E226" s="217" t="s">
        <v>2992</v>
      </c>
      <c r="F226" s="218" t="s">
        <v>2993</v>
      </c>
      <c r="G226" s="219" t="s">
        <v>610</v>
      </c>
      <c r="H226" s="220">
        <v>0.091999999999999998</v>
      </c>
      <c r="I226" s="221"/>
      <c r="J226" s="222">
        <f>ROUND(I226*H226,2)</f>
        <v>0</v>
      </c>
      <c r="K226" s="218" t="s">
        <v>188</v>
      </c>
      <c r="L226" s="48"/>
      <c r="M226" s="223" t="s">
        <v>19</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299</v>
      </c>
      <c r="AT226" s="227" t="s">
        <v>184</v>
      </c>
      <c r="AU226" s="227" t="s">
        <v>189</v>
      </c>
      <c r="AY226" s="21" t="s">
        <v>182</v>
      </c>
      <c r="BE226" s="228">
        <f>IF(N226="základní",J226,0)</f>
        <v>0</v>
      </c>
      <c r="BF226" s="228">
        <f>IF(N226="snížená",J226,0)</f>
        <v>0</v>
      </c>
      <c r="BG226" s="228">
        <f>IF(N226="zákl. přenesená",J226,0)</f>
        <v>0</v>
      </c>
      <c r="BH226" s="228">
        <f>IF(N226="sníž. přenesená",J226,0)</f>
        <v>0</v>
      </c>
      <c r="BI226" s="228">
        <f>IF(N226="nulová",J226,0)</f>
        <v>0</v>
      </c>
      <c r="BJ226" s="21" t="s">
        <v>83</v>
      </c>
      <c r="BK226" s="228">
        <f>ROUND(I226*H226,2)</f>
        <v>0</v>
      </c>
      <c r="BL226" s="21" t="s">
        <v>299</v>
      </c>
      <c r="BM226" s="227" t="s">
        <v>2994</v>
      </c>
    </row>
    <row r="227" s="2" customFormat="1">
      <c r="A227" s="42"/>
      <c r="B227" s="43"/>
      <c r="C227" s="44"/>
      <c r="D227" s="229" t="s">
        <v>191</v>
      </c>
      <c r="E227" s="44"/>
      <c r="F227" s="230" t="s">
        <v>2995</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1" t="s">
        <v>191</v>
      </c>
      <c r="AU227" s="21" t="s">
        <v>189</v>
      </c>
    </row>
    <row r="228" s="12" customFormat="1" ht="20.88" customHeight="1">
      <c r="A228" s="12"/>
      <c r="B228" s="200"/>
      <c r="C228" s="201"/>
      <c r="D228" s="202" t="s">
        <v>75</v>
      </c>
      <c r="E228" s="214" t="s">
        <v>2996</v>
      </c>
      <c r="F228" s="214" t="s">
        <v>2997</v>
      </c>
      <c r="G228" s="201"/>
      <c r="H228" s="201"/>
      <c r="I228" s="204"/>
      <c r="J228" s="215">
        <f>BK228</f>
        <v>0</v>
      </c>
      <c r="K228" s="201"/>
      <c r="L228" s="206"/>
      <c r="M228" s="207"/>
      <c r="N228" s="208"/>
      <c r="O228" s="208"/>
      <c r="P228" s="209">
        <f>P229</f>
        <v>0</v>
      </c>
      <c r="Q228" s="208"/>
      <c r="R228" s="209">
        <f>R229</f>
        <v>0</v>
      </c>
      <c r="S228" s="208"/>
      <c r="T228" s="210">
        <f>T229</f>
        <v>0</v>
      </c>
      <c r="U228" s="12"/>
      <c r="V228" s="12"/>
      <c r="W228" s="12"/>
      <c r="X228" s="12"/>
      <c r="Y228" s="12"/>
      <c r="Z228" s="12"/>
      <c r="AA228" s="12"/>
      <c r="AB228" s="12"/>
      <c r="AC228" s="12"/>
      <c r="AD228" s="12"/>
      <c r="AE228" s="12"/>
      <c r="AR228" s="211" t="s">
        <v>86</v>
      </c>
      <c r="AT228" s="212" t="s">
        <v>75</v>
      </c>
      <c r="AU228" s="212" t="s">
        <v>86</v>
      </c>
      <c r="AY228" s="211" t="s">
        <v>182</v>
      </c>
      <c r="BK228" s="213">
        <f>BK229</f>
        <v>0</v>
      </c>
    </row>
    <row r="229" s="17" customFormat="1" ht="20.88" customHeight="1">
      <c r="A229" s="17"/>
      <c r="B229" s="296"/>
      <c r="C229" s="297"/>
      <c r="D229" s="298" t="s">
        <v>75</v>
      </c>
      <c r="E229" s="298" t="s">
        <v>2998</v>
      </c>
      <c r="F229" s="298" t="s">
        <v>2999</v>
      </c>
      <c r="G229" s="297"/>
      <c r="H229" s="297"/>
      <c r="I229" s="299"/>
      <c r="J229" s="300">
        <f>BK229</f>
        <v>0</v>
      </c>
      <c r="K229" s="297"/>
      <c r="L229" s="301"/>
      <c r="M229" s="302"/>
      <c r="N229" s="303"/>
      <c r="O229" s="303"/>
      <c r="P229" s="304">
        <f>SUM(P230:P257)</f>
        <v>0</v>
      </c>
      <c r="Q229" s="303"/>
      <c r="R229" s="304">
        <f>SUM(R230:R257)</f>
        <v>0</v>
      </c>
      <c r="S229" s="303"/>
      <c r="T229" s="305">
        <f>SUM(T230:T257)</f>
        <v>0</v>
      </c>
      <c r="U229" s="17"/>
      <c r="V229" s="17"/>
      <c r="W229" s="17"/>
      <c r="X229" s="17"/>
      <c r="Y229" s="17"/>
      <c r="Z229" s="17"/>
      <c r="AA229" s="17"/>
      <c r="AB229" s="17"/>
      <c r="AC229" s="17"/>
      <c r="AD229" s="17"/>
      <c r="AE229" s="17"/>
      <c r="AR229" s="306" t="s">
        <v>86</v>
      </c>
      <c r="AT229" s="307" t="s">
        <v>75</v>
      </c>
      <c r="AU229" s="307" t="s">
        <v>203</v>
      </c>
      <c r="AY229" s="306" t="s">
        <v>182</v>
      </c>
      <c r="BK229" s="308">
        <f>SUM(BK230:BK257)</f>
        <v>0</v>
      </c>
    </row>
    <row r="230" s="2" customFormat="1" ht="33" customHeight="1">
      <c r="A230" s="42"/>
      <c r="B230" s="43"/>
      <c r="C230" s="267" t="s">
        <v>735</v>
      </c>
      <c r="D230" s="267" t="s">
        <v>349</v>
      </c>
      <c r="E230" s="268" t="s">
        <v>3000</v>
      </c>
      <c r="F230" s="269" t="s">
        <v>3001</v>
      </c>
      <c r="G230" s="270" t="s">
        <v>2491</v>
      </c>
      <c r="H230" s="271">
        <v>1</v>
      </c>
      <c r="I230" s="272"/>
      <c r="J230" s="273">
        <f>ROUND(I230*H230,2)</f>
        <v>0</v>
      </c>
      <c r="K230" s="269" t="s">
        <v>19</v>
      </c>
      <c r="L230" s="274"/>
      <c r="M230" s="275" t="s">
        <v>19</v>
      </c>
      <c r="N230" s="276" t="s">
        <v>47</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398</v>
      </c>
      <c r="AT230" s="227" t="s">
        <v>349</v>
      </c>
      <c r="AU230" s="227" t="s">
        <v>189</v>
      </c>
      <c r="AY230" s="21" t="s">
        <v>182</v>
      </c>
      <c r="BE230" s="228">
        <f>IF(N230="základní",J230,0)</f>
        <v>0</v>
      </c>
      <c r="BF230" s="228">
        <f>IF(N230="snížená",J230,0)</f>
        <v>0</v>
      </c>
      <c r="BG230" s="228">
        <f>IF(N230="zákl. přenesená",J230,0)</f>
        <v>0</v>
      </c>
      <c r="BH230" s="228">
        <f>IF(N230="sníž. přenesená",J230,0)</f>
        <v>0</v>
      </c>
      <c r="BI230" s="228">
        <f>IF(N230="nulová",J230,0)</f>
        <v>0</v>
      </c>
      <c r="BJ230" s="21" t="s">
        <v>83</v>
      </c>
      <c r="BK230" s="228">
        <f>ROUND(I230*H230,2)</f>
        <v>0</v>
      </c>
      <c r="BL230" s="21" t="s">
        <v>299</v>
      </c>
      <c r="BM230" s="227" t="s">
        <v>3002</v>
      </c>
    </row>
    <row r="231" s="2" customFormat="1" ht="16.5" customHeight="1">
      <c r="A231" s="42"/>
      <c r="B231" s="43"/>
      <c r="C231" s="267" t="s">
        <v>739</v>
      </c>
      <c r="D231" s="267" t="s">
        <v>349</v>
      </c>
      <c r="E231" s="268" t="s">
        <v>3003</v>
      </c>
      <c r="F231" s="269" t="s">
        <v>3004</v>
      </c>
      <c r="G231" s="270" t="s">
        <v>2491</v>
      </c>
      <c r="H231" s="271">
        <v>1</v>
      </c>
      <c r="I231" s="272"/>
      <c r="J231" s="273">
        <f>ROUND(I231*H231,2)</f>
        <v>0</v>
      </c>
      <c r="K231" s="269" t="s">
        <v>19</v>
      </c>
      <c r="L231" s="274"/>
      <c r="M231" s="275" t="s">
        <v>19</v>
      </c>
      <c r="N231" s="276" t="s">
        <v>47</v>
      </c>
      <c r="O231" s="88"/>
      <c r="P231" s="225">
        <f>O231*H231</f>
        <v>0</v>
      </c>
      <c r="Q231" s="225">
        <v>0</v>
      </c>
      <c r="R231" s="225">
        <f>Q231*H231</f>
        <v>0</v>
      </c>
      <c r="S231" s="225">
        <v>0</v>
      </c>
      <c r="T231" s="226">
        <f>S231*H231</f>
        <v>0</v>
      </c>
      <c r="U231" s="42"/>
      <c r="V231" s="42"/>
      <c r="W231" s="42"/>
      <c r="X231" s="42"/>
      <c r="Y231" s="42"/>
      <c r="Z231" s="42"/>
      <c r="AA231" s="42"/>
      <c r="AB231" s="42"/>
      <c r="AC231" s="42"/>
      <c r="AD231" s="42"/>
      <c r="AE231" s="42"/>
      <c r="AR231" s="227" t="s">
        <v>398</v>
      </c>
      <c r="AT231" s="227" t="s">
        <v>349</v>
      </c>
      <c r="AU231" s="227" t="s">
        <v>189</v>
      </c>
      <c r="AY231" s="21" t="s">
        <v>182</v>
      </c>
      <c r="BE231" s="228">
        <f>IF(N231="základní",J231,0)</f>
        <v>0</v>
      </c>
      <c r="BF231" s="228">
        <f>IF(N231="snížená",J231,0)</f>
        <v>0</v>
      </c>
      <c r="BG231" s="228">
        <f>IF(N231="zákl. přenesená",J231,0)</f>
        <v>0</v>
      </c>
      <c r="BH231" s="228">
        <f>IF(N231="sníž. přenesená",J231,0)</f>
        <v>0</v>
      </c>
      <c r="BI231" s="228">
        <f>IF(N231="nulová",J231,0)</f>
        <v>0</v>
      </c>
      <c r="BJ231" s="21" t="s">
        <v>83</v>
      </c>
      <c r="BK231" s="228">
        <f>ROUND(I231*H231,2)</f>
        <v>0</v>
      </c>
      <c r="BL231" s="21" t="s">
        <v>299</v>
      </c>
      <c r="BM231" s="227" t="s">
        <v>3005</v>
      </c>
    </row>
    <row r="232" s="2" customFormat="1" ht="16.5" customHeight="1">
      <c r="A232" s="42"/>
      <c r="B232" s="43"/>
      <c r="C232" s="267" t="s">
        <v>743</v>
      </c>
      <c r="D232" s="267" t="s">
        <v>349</v>
      </c>
      <c r="E232" s="268" t="s">
        <v>3006</v>
      </c>
      <c r="F232" s="269" t="s">
        <v>3007</v>
      </c>
      <c r="G232" s="270" t="s">
        <v>2491</v>
      </c>
      <c r="H232" s="271">
        <v>1</v>
      </c>
      <c r="I232" s="272"/>
      <c r="J232" s="273">
        <f>ROUND(I232*H232,2)</f>
        <v>0</v>
      </c>
      <c r="K232" s="269" t="s">
        <v>19</v>
      </c>
      <c r="L232" s="274"/>
      <c r="M232" s="275" t="s">
        <v>19</v>
      </c>
      <c r="N232" s="276" t="s">
        <v>47</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398</v>
      </c>
      <c r="AT232" s="227" t="s">
        <v>349</v>
      </c>
      <c r="AU232" s="227" t="s">
        <v>189</v>
      </c>
      <c r="AY232" s="21" t="s">
        <v>182</v>
      </c>
      <c r="BE232" s="228">
        <f>IF(N232="základní",J232,0)</f>
        <v>0</v>
      </c>
      <c r="BF232" s="228">
        <f>IF(N232="snížená",J232,0)</f>
        <v>0</v>
      </c>
      <c r="BG232" s="228">
        <f>IF(N232="zákl. přenesená",J232,0)</f>
        <v>0</v>
      </c>
      <c r="BH232" s="228">
        <f>IF(N232="sníž. přenesená",J232,0)</f>
        <v>0</v>
      </c>
      <c r="BI232" s="228">
        <f>IF(N232="nulová",J232,0)</f>
        <v>0</v>
      </c>
      <c r="BJ232" s="21" t="s">
        <v>83</v>
      </c>
      <c r="BK232" s="228">
        <f>ROUND(I232*H232,2)</f>
        <v>0</v>
      </c>
      <c r="BL232" s="21" t="s">
        <v>299</v>
      </c>
      <c r="BM232" s="227" t="s">
        <v>3008</v>
      </c>
    </row>
    <row r="233" s="2" customFormat="1" ht="16.5" customHeight="1">
      <c r="A233" s="42"/>
      <c r="B233" s="43"/>
      <c r="C233" s="267" t="s">
        <v>747</v>
      </c>
      <c r="D233" s="267" t="s">
        <v>349</v>
      </c>
      <c r="E233" s="268" t="s">
        <v>3009</v>
      </c>
      <c r="F233" s="269" t="s">
        <v>3010</v>
      </c>
      <c r="G233" s="270" t="s">
        <v>2491</v>
      </c>
      <c r="H233" s="271">
        <v>1</v>
      </c>
      <c r="I233" s="272"/>
      <c r="J233" s="273">
        <f>ROUND(I233*H233,2)</f>
        <v>0</v>
      </c>
      <c r="K233" s="269" t="s">
        <v>19</v>
      </c>
      <c r="L233" s="274"/>
      <c r="M233" s="275" t="s">
        <v>19</v>
      </c>
      <c r="N233" s="276" t="s">
        <v>47</v>
      </c>
      <c r="O233" s="88"/>
      <c r="P233" s="225">
        <f>O233*H233</f>
        <v>0</v>
      </c>
      <c r="Q233" s="225">
        <v>0</v>
      </c>
      <c r="R233" s="225">
        <f>Q233*H233</f>
        <v>0</v>
      </c>
      <c r="S233" s="225">
        <v>0</v>
      </c>
      <c r="T233" s="226">
        <f>S233*H233</f>
        <v>0</v>
      </c>
      <c r="U233" s="42"/>
      <c r="V233" s="42"/>
      <c r="W233" s="42"/>
      <c r="X233" s="42"/>
      <c r="Y233" s="42"/>
      <c r="Z233" s="42"/>
      <c r="AA233" s="42"/>
      <c r="AB233" s="42"/>
      <c r="AC233" s="42"/>
      <c r="AD233" s="42"/>
      <c r="AE233" s="42"/>
      <c r="AR233" s="227" t="s">
        <v>398</v>
      </c>
      <c r="AT233" s="227" t="s">
        <v>349</v>
      </c>
      <c r="AU233" s="227" t="s">
        <v>189</v>
      </c>
      <c r="AY233" s="21" t="s">
        <v>182</v>
      </c>
      <c r="BE233" s="228">
        <f>IF(N233="základní",J233,0)</f>
        <v>0</v>
      </c>
      <c r="BF233" s="228">
        <f>IF(N233="snížená",J233,0)</f>
        <v>0</v>
      </c>
      <c r="BG233" s="228">
        <f>IF(N233="zákl. přenesená",J233,0)</f>
        <v>0</v>
      </c>
      <c r="BH233" s="228">
        <f>IF(N233="sníž. přenesená",J233,0)</f>
        <v>0</v>
      </c>
      <c r="BI233" s="228">
        <f>IF(N233="nulová",J233,0)</f>
        <v>0</v>
      </c>
      <c r="BJ233" s="21" t="s">
        <v>83</v>
      </c>
      <c r="BK233" s="228">
        <f>ROUND(I233*H233,2)</f>
        <v>0</v>
      </c>
      <c r="BL233" s="21" t="s">
        <v>299</v>
      </c>
      <c r="BM233" s="227" t="s">
        <v>3011</v>
      </c>
    </row>
    <row r="234" s="2" customFormat="1" ht="16.5" customHeight="1">
      <c r="A234" s="42"/>
      <c r="B234" s="43"/>
      <c r="C234" s="267" t="s">
        <v>753</v>
      </c>
      <c r="D234" s="267" t="s">
        <v>349</v>
      </c>
      <c r="E234" s="268" t="s">
        <v>3012</v>
      </c>
      <c r="F234" s="269" t="s">
        <v>3013</v>
      </c>
      <c r="G234" s="270" t="s">
        <v>2491</v>
      </c>
      <c r="H234" s="271">
        <v>1</v>
      </c>
      <c r="I234" s="272"/>
      <c r="J234" s="273">
        <f>ROUND(I234*H234,2)</f>
        <v>0</v>
      </c>
      <c r="K234" s="269" t="s">
        <v>19</v>
      </c>
      <c r="L234" s="274"/>
      <c r="M234" s="275" t="s">
        <v>19</v>
      </c>
      <c r="N234" s="276" t="s">
        <v>47</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398</v>
      </c>
      <c r="AT234" s="227" t="s">
        <v>349</v>
      </c>
      <c r="AU234" s="227" t="s">
        <v>189</v>
      </c>
      <c r="AY234" s="21" t="s">
        <v>182</v>
      </c>
      <c r="BE234" s="228">
        <f>IF(N234="základní",J234,0)</f>
        <v>0</v>
      </c>
      <c r="BF234" s="228">
        <f>IF(N234="snížená",J234,0)</f>
        <v>0</v>
      </c>
      <c r="BG234" s="228">
        <f>IF(N234="zákl. přenesená",J234,0)</f>
        <v>0</v>
      </c>
      <c r="BH234" s="228">
        <f>IF(N234="sníž. přenesená",J234,0)</f>
        <v>0</v>
      </c>
      <c r="BI234" s="228">
        <f>IF(N234="nulová",J234,0)</f>
        <v>0</v>
      </c>
      <c r="BJ234" s="21" t="s">
        <v>83</v>
      </c>
      <c r="BK234" s="228">
        <f>ROUND(I234*H234,2)</f>
        <v>0</v>
      </c>
      <c r="BL234" s="21" t="s">
        <v>299</v>
      </c>
      <c r="BM234" s="227" t="s">
        <v>3014</v>
      </c>
    </row>
    <row r="235" s="2" customFormat="1" ht="16.5" customHeight="1">
      <c r="A235" s="42"/>
      <c r="B235" s="43"/>
      <c r="C235" s="267" t="s">
        <v>757</v>
      </c>
      <c r="D235" s="267" t="s">
        <v>349</v>
      </c>
      <c r="E235" s="268" t="s">
        <v>3015</v>
      </c>
      <c r="F235" s="269" t="s">
        <v>3016</v>
      </c>
      <c r="G235" s="270" t="s">
        <v>2491</v>
      </c>
      <c r="H235" s="271">
        <v>1</v>
      </c>
      <c r="I235" s="272"/>
      <c r="J235" s="273">
        <f>ROUND(I235*H235,2)</f>
        <v>0</v>
      </c>
      <c r="K235" s="269" t="s">
        <v>19</v>
      </c>
      <c r="L235" s="274"/>
      <c r="M235" s="275" t="s">
        <v>19</v>
      </c>
      <c r="N235" s="276" t="s">
        <v>47</v>
      </c>
      <c r="O235" s="88"/>
      <c r="P235" s="225">
        <f>O235*H235</f>
        <v>0</v>
      </c>
      <c r="Q235" s="225">
        <v>0</v>
      </c>
      <c r="R235" s="225">
        <f>Q235*H235</f>
        <v>0</v>
      </c>
      <c r="S235" s="225">
        <v>0</v>
      </c>
      <c r="T235" s="226">
        <f>S235*H235</f>
        <v>0</v>
      </c>
      <c r="U235" s="42"/>
      <c r="V235" s="42"/>
      <c r="W235" s="42"/>
      <c r="X235" s="42"/>
      <c r="Y235" s="42"/>
      <c r="Z235" s="42"/>
      <c r="AA235" s="42"/>
      <c r="AB235" s="42"/>
      <c r="AC235" s="42"/>
      <c r="AD235" s="42"/>
      <c r="AE235" s="42"/>
      <c r="AR235" s="227" t="s">
        <v>398</v>
      </c>
      <c r="AT235" s="227" t="s">
        <v>349</v>
      </c>
      <c r="AU235" s="227" t="s">
        <v>189</v>
      </c>
      <c r="AY235" s="21" t="s">
        <v>182</v>
      </c>
      <c r="BE235" s="228">
        <f>IF(N235="základní",J235,0)</f>
        <v>0</v>
      </c>
      <c r="BF235" s="228">
        <f>IF(N235="snížená",J235,0)</f>
        <v>0</v>
      </c>
      <c r="BG235" s="228">
        <f>IF(N235="zákl. přenesená",J235,0)</f>
        <v>0</v>
      </c>
      <c r="BH235" s="228">
        <f>IF(N235="sníž. přenesená",J235,0)</f>
        <v>0</v>
      </c>
      <c r="BI235" s="228">
        <f>IF(N235="nulová",J235,0)</f>
        <v>0</v>
      </c>
      <c r="BJ235" s="21" t="s">
        <v>83</v>
      </c>
      <c r="BK235" s="228">
        <f>ROUND(I235*H235,2)</f>
        <v>0</v>
      </c>
      <c r="BL235" s="21" t="s">
        <v>299</v>
      </c>
      <c r="BM235" s="227" t="s">
        <v>3017</v>
      </c>
    </row>
    <row r="236" s="2" customFormat="1" ht="16.5" customHeight="1">
      <c r="A236" s="42"/>
      <c r="B236" s="43"/>
      <c r="C236" s="267" t="s">
        <v>763</v>
      </c>
      <c r="D236" s="267" t="s">
        <v>349</v>
      </c>
      <c r="E236" s="268" t="s">
        <v>3018</v>
      </c>
      <c r="F236" s="269" t="s">
        <v>3019</v>
      </c>
      <c r="G236" s="270" t="s">
        <v>2491</v>
      </c>
      <c r="H236" s="271">
        <v>1</v>
      </c>
      <c r="I236" s="272"/>
      <c r="J236" s="273">
        <f>ROUND(I236*H236,2)</f>
        <v>0</v>
      </c>
      <c r="K236" s="269" t="s">
        <v>19</v>
      </c>
      <c r="L236" s="274"/>
      <c r="M236" s="275" t="s">
        <v>19</v>
      </c>
      <c r="N236" s="276" t="s">
        <v>47</v>
      </c>
      <c r="O236" s="88"/>
      <c r="P236" s="225">
        <f>O236*H236</f>
        <v>0</v>
      </c>
      <c r="Q236" s="225">
        <v>0</v>
      </c>
      <c r="R236" s="225">
        <f>Q236*H236</f>
        <v>0</v>
      </c>
      <c r="S236" s="225">
        <v>0</v>
      </c>
      <c r="T236" s="226">
        <f>S236*H236</f>
        <v>0</v>
      </c>
      <c r="U236" s="42"/>
      <c r="V236" s="42"/>
      <c r="W236" s="42"/>
      <c r="X236" s="42"/>
      <c r="Y236" s="42"/>
      <c r="Z236" s="42"/>
      <c r="AA236" s="42"/>
      <c r="AB236" s="42"/>
      <c r="AC236" s="42"/>
      <c r="AD236" s="42"/>
      <c r="AE236" s="42"/>
      <c r="AR236" s="227" t="s">
        <v>398</v>
      </c>
      <c r="AT236" s="227" t="s">
        <v>349</v>
      </c>
      <c r="AU236" s="227" t="s">
        <v>189</v>
      </c>
      <c r="AY236" s="21" t="s">
        <v>182</v>
      </c>
      <c r="BE236" s="228">
        <f>IF(N236="základní",J236,0)</f>
        <v>0</v>
      </c>
      <c r="BF236" s="228">
        <f>IF(N236="snížená",J236,0)</f>
        <v>0</v>
      </c>
      <c r="BG236" s="228">
        <f>IF(N236="zákl. přenesená",J236,0)</f>
        <v>0</v>
      </c>
      <c r="BH236" s="228">
        <f>IF(N236="sníž. přenesená",J236,0)</f>
        <v>0</v>
      </c>
      <c r="BI236" s="228">
        <f>IF(N236="nulová",J236,0)</f>
        <v>0</v>
      </c>
      <c r="BJ236" s="21" t="s">
        <v>83</v>
      </c>
      <c r="BK236" s="228">
        <f>ROUND(I236*H236,2)</f>
        <v>0</v>
      </c>
      <c r="BL236" s="21" t="s">
        <v>299</v>
      </c>
      <c r="BM236" s="227" t="s">
        <v>3020</v>
      </c>
    </row>
    <row r="237" s="2" customFormat="1" ht="16.5" customHeight="1">
      <c r="A237" s="42"/>
      <c r="B237" s="43"/>
      <c r="C237" s="267" t="s">
        <v>772</v>
      </c>
      <c r="D237" s="267" t="s">
        <v>349</v>
      </c>
      <c r="E237" s="268" t="s">
        <v>3021</v>
      </c>
      <c r="F237" s="269" t="s">
        <v>3022</v>
      </c>
      <c r="G237" s="270" t="s">
        <v>2491</v>
      </c>
      <c r="H237" s="271">
        <v>1</v>
      </c>
      <c r="I237" s="272"/>
      <c r="J237" s="273">
        <f>ROUND(I237*H237,2)</f>
        <v>0</v>
      </c>
      <c r="K237" s="269" t="s">
        <v>19</v>
      </c>
      <c r="L237" s="274"/>
      <c r="M237" s="275" t="s">
        <v>19</v>
      </c>
      <c r="N237" s="276" t="s">
        <v>47</v>
      </c>
      <c r="O237" s="88"/>
      <c r="P237" s="225">
        <f>O237*H237</f>
        <v>0</v>
      </c>
      <c r="Q237" s="225">
        <v>0</v>
      </c>
      <c r="R237" s="225">
        <f>Q237*H237</f>
        <v>0</v>
      </c>
      <c r="S237" s="225">
        <v>0</v>
      </c>
      <c r="T237" s="226">
        <f>S237*H237</f>
        <v>0</v>
      </c>
      <c r="U237" s="42"/>
      <c r="V237" s="42"/>
      <c r="W237" s="42"/>
      <c r="X237" s="42"/>
      <c r="Y237" s="42"/>
      <c r="Z237" s="42"/>
      <c r="AA237" s="42"/>
      <c r="AB237" s="42"/>
      <c r="AC237" s="42"/>
      <c r="AD237" s="42"/>
      <c r="AE237" s="42"/>
      <c r="AR237" s="227" t="s">
        <v>398</v>
      </c>
      <c r="AT237" s="227" t="s">
        <v>349</v>
      </c>
      <c r="AU237" s="227" t="s">
        <v>189</v>
      </c>
      <c r="AY237" s="21" t="s">
        <v>182</v>
      </c>
      <c r="BE237" s="228">
        <f>IF(N237="základní",J237,0)</f>
        <v>0</v>
      </c>
      <c r="BF237" s="228">
        <f>IF(N237="snížená",J237,0)</f>
        <v>0</v>
      </c>
      <c r="BG237" s="228">
        <f>IF(N237="zákl. přenesená",J237,0)</f>
        <v>0</v>
      </c>
      <c r="BH237" s="228">
        <f>IF(N237="sníž. přenesená",J237,0)</f>
        <v>0</v>
      </c>
      <c r="BI237" s="228">
        <f>IF(N237="nulová",J237,0)</f>
        <v>0</v>
      </c>
      <c r="BJ237" s="21" t="s">
        <v>83</v>
      </c>
      <c r="BK237" s="228">
        <f>ROUND(I237*H237,2)</f>
        <v>0</v>
      </c>
      <c r="BL237" s="21" t="s">
        <v>299</v>
      </c>
      <c r="BM237" s="227" t="s">
        <v>3023</v>
      </c>
    </row>
    <row r="238" s="2" customFormat="1" ht="16.5" customHeight="1">
      <c r="A238" s="42"/>
      <c r="B238" s="43"/>
      <c r="C238" s="267" t="s">
        <v>780</v>
      </c>
      <c r="D238" s="267" t="s">
        <v>349</v>
      </c>
      <c r="E238" s="268" t="s">
        <v>3024</v>
      </c>
      <c r="F238" s="269" t="s">
        <v>3025</v>
      </c>
      <c r="G238" s="270" t="s">
        <v>2491</v>
      </c>
      <c r="H238" s="271">
        <v>1</v>
      </c>
      <c r="I238" s="272"/>
      <c r="J238" s="273">
        <f>ROUND(I238*H238,2)</f>
        <v>0</v>
      </c>
      <c r="K238" s="269" t="s">
        <v>19</v>
      </c>
      <c r="L238" s="274"/>
      <c r="M238" s="275" t="s">
        <v>19</v>
      </c>
      <c r="N238" s="276" t="s">
        <v>47</v>
      </c>
      <c r="O238" s="88"/>
      <c r="P238" s="225">
        <f>O238*H238</f>
        <v>0</v>
      </c>
      <c r="Q238" s="225">
        <v>0</v>
      </c>
      <c r="R238" s="225">
        <f>Q238*H238</f>
        <v>0</v>
      </c>
      <c r="S238" s="225">
        <v>0</v>
      </c>
      <c r="T238" s="226">
        <f>S238*H238</f>
        <v>0</v>
      </c>
      <c r="U238" s="42"/>
      <c r="V238" s="42"/>
      <c r="W238" s="42"/>
      <c r="X238" s="42"/>
      <c r="Y238" s="42"/>
      <c r="Z238" s="42"/>
      <c r="AA238" s="42"/>
      <c r="AB238" s="42"/>
      <c r="AC238" s="42"/>
      <c r="AD238" s="42"/>
      <c r="AE238" s="42"/>
      <c r="AR238" s="227" t="s">
        <v>398</v>
      </c>
      <c r="AT238" s="227" t="s">
        <v>349</v>
      </c>
      <c r="AU238" s="227" t="s">
        <v>189</v>
      </c>
      <c r="AY238" s="21" t="s">
        <v>182</v>
      </c>
      <c r="BE238" s="228">
        <f>IF(N238="základní",J238,0)</f>
        <v>0</v>
      </c>
      <c r="BF238" s="228">
        <f>IF(N238="snížená",J238,0)</f>
        <v>0</v>
      </c>
      <c r="BG238" s="228">
        <f>IF(N238="zákl. přenesená",J238,0)</f>
        <v>0</v>
      </c>
      <c r="BH238" s="228">
        <f>IF(N238="sníž. přenesená",J238,0)</f>
        <v>0</v>
      </c>
      <c r="BI238" s="228">
        <f>IF(N238="nulová",J238,0)</f>
        <v>0</v>
      </c>
      <c r="BJ238" s="21" t="s">
        <v>83</v>
      </c>
      <c r="BK238" s="228">
        <f>ROUND(I238*H238,2)</f>
        <v>0</v>
      </c>
      <c r="BL238" s="21" t="s">
        <v>299</v>
      </c>
      <c r="BM238" s="227" t="s">
        <v>3026</v>
      </c>
    </row>
    <row r="239" s="2" customFormat="1" ht="16.5" customHeight="1">
      <c r="A239" s="42"/>
      <c r="B239" s="43"/>
      <c r="C239" s="267" t="s">
        <v>786</v>
      </c>
      <c r="D239" s="267" t="s">
        <v>349</v>
      </c>
      <c r="E239" s="268" t="s">
        <v>3027</v>
      </c>
      <c r="F239" s="269" t="s">
        <v>3028</v>
      </c>
      <c r="G239" s="270" t="s">
        <v>2491</v>
      </c>
      <c r="H239" s="271">
        <v>3</v>
      </c>
      <c r="I239" s="272"/>
      <c r="J239" s="273">
        <f>ROUND(I239*H239,2)</f>
        <v>0</v>
      </c>
      <c r="K239" s="269" t="s">
        <v>19</v>
      </c>
      <c r="L239" s="274"/>
      <c r="M239" s="275" t="s">
        <v>19</v>
      </c>
      <c r="N239" s="276" t="s">
        <v>47</v>
      </c>
      <c r="O239" s="88"/>
      <c r="P239" s="225">
        <f>O239*H239</f>
        <v>0</v>
      </c>
      <c r="Q239" s="225">
        <v>0</v>
      </c>
      <c r="R239" s="225">
        <f>Q239*H239</f>
        <v>0</v>
      </c>
      <c r="S239" s="225">
        <v>0</v>
      </c>
      <c r="T239" s="226">
        <f>S239*H239</f>
        <v>0</v>
      </c>
      <c r="U239" s="42"/>
      <c r="V239" s="42"/>
      <c r="W239" s="42"/>
      <c r="X239" s="42"/>
      <c r="Y239" s="42"/>
      <c r="Z239" s="42"/>
      <c r="AA239" s="42"/>
      <c r="AB239" s="42"/>
      <c r="AC239" s="42"/>
      <c r="AD239" s="42"/>
      <c r="AE239" s="42"/>
      <c r="AR239" s="227" t="s">
        <v>398</v>
      </c>
      <c r="AT239" s="227" t="s">
        <v>349</v>
      </c>
      <c r="AU239" s="227" t="s">
        <v>189</v>
      </c>
      <c r="AY239" s="21" t="s">
        <v>182</v>
      </c>
      <c r="BE239" s="228">
        <f>IF(N239="základní",J239,0)</f>
        <v>0</v>
      </c>
      <c r="BF239" s="228">
        <f>IF(N239="snížená",J239,0)</f>
        <v>0</v>
      </c>
      <c r="BG239" s="228">
        <f>IF(N239="zákl. přenesená",J239,0)</f>
        <v>0</v>
      </c>
      <c r="BH239" s="228">
        <f>IF(N239="sníž. přenesená",J239,0)</f>
        <v>0</v>
      </c>
      <c r="BI239" s="228">
        <f>IF(N239="nulová",J239,0)</f>
        <v>0</v>
      </c>
      <c r="BJ239" s="21" t="s">
        <v>83</v>
      </c>
      <c r="BK239" s="228">
        <f>ROUND(I239*H239,2)</f>
        <v>0</v>
      </c>
      <c r="BL239" s="21" t="s">
        <v>299</v>
      </c>
      <c r="BM239" s="227" t="s">
        <v>3029</v>
      </c>
    </row>
    <row r="240" s="2" customFormat="1" ht="16.5" customHeight="1">
      <c r="A240" s="42"/>
      <c r="B240" s="43"/>
      <c r="C240" s="267" t="s">
        <v>793</v>
      </c>
      <c r="D240" s="267" t="s">
        <v>349</v>
      </c>
      <c r="E240" s="268" t="s">
        <v>3030</v>
      </c>
      <c r="F240" s="269" t="s">
        <v>3031</v>
      </c>
      <c r="G240" s="270" t="s">
        <v>2491</v>
      </c>
      <c r="H240" s="271">
        <v>1</v>
      </c>
      <c r="I240" s="272"/>
      <c r="J240" s="273">
        <f>ROUND(I240*H240,2)</f>
        <v>0</v>
      </c>
      <c r="K240" s="269" t="s">
        <v>19</v>
      </c>
      <c r="L240" s="274"/>
      <c r="M240" s="275" t="s">
        <v>19</v>
      </c>
      <c r="N240" s="276"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398</v>
      </c>
      <c r="AT240" s="227" t="s">
        <v>349</v>
      </c>
      <c r="AU240" s="227" t="s">
        <v>189</v>
      </c>
      <c r="AY240" s="21" t="s">
        <v>182</v>
      </c>
      <c r="BE240" s="228">
        <f>IF(N240="základní",J240,0)</f>
        <v>0</v>
      </c>
      <c r="BF240" s="228">
        <f>IF(N240="snížená",J240,0)</f>
        <v>0</v>
      </c>
      <c r="BG240" s="228">
        <f>IF(N240="zákl. přenesená",J240,0)</f>
        <v>0</v>
      </c>
      <c r="BH240" s="228">
        <f>IF(N240="sníž. přenesená",J240,0)</f>
        <v>0</v>
      </c>
      <c r="BI240" s="228">
        <f>IF(N240="nulová",J240,0)</f>
        <v>0</v>
      </c>
      <c r="BJ240" s="21" t="s">
        <v>83</v>
      </c>
      <c r="BK240" s="228">
        <f>ROUND(I240*H240,2)</f>
        <v>0</v>
      </c>
      <c r="BL240" s="21" t="s">
        <v>299</v>
      </c>
      <c r="BM240" s="227" t="s">
        <v>3032</v>
      </c>
    </row>
    <row r="241" s="2" customFormat="1" ht="16.5" customHeight="1">
      <c r="A241" s="42"/>
      <c r="B241" s="43"/>
      <c r="C241" s="267" t="s">
        <v>798</v>
      </c>
      <c r="D241" s="267" t="s">
        <v>349</v>
      </c>
      <c r="E241" s="268" t="s">
        <v>3033</v>
      </c>
      <c r="F241" s="269" t="s">
        <v>3034</v>
      </c>
      <c r="G241" s="270" t="s">
        <v>2491</v>
      </c>
      <c r="H241" s="271">
        <v>5</v>
      </c>
      <c r="I241" s="272"/>
      <c r="J241" s="273">
        <f>ROUND(I241*H241,2)</f>
        <v>0</v>
      </c>
      <c r="K241" s="269" t="s">
        <v>19</v>
      </c>
      <c r="L241" s="274"/>
      <c r="M241" s="275" t="s">
        <v>19</v>
      </c>
      <c r="N241" s="276" t="s">
        <v>47</v>
      </c>
      <c r="O241" s="88"/>
      <c r="P241" s="225">
        <f>O241*H241</f>
        <v>0</v>
      </c>
      <c r="Q241" s="225">
        <v>0</v>
      </c>
      <c r="R241" s="225">
        <f>Q241*H241</f>
        <v>0</v>
      </c>
      <c r="S241" s="225">
        <v>0</v>
      </c>
      <c r="T241" s="226">
        <f>S241*H241</f>
        <v>0</v>
      </c>
      <c r="U241" s="42"/>
      <c r="V241" s="42"/>
      <c r="W241" s="42"/>
      <c r="X241" s="42"/>
      <c r="Y241" s="42"/>
      <c r="Z241" s="42"/>
      <c r="AA241" s="42"/>
      <c r="AB241" s="42"/>
      <c r="AC241" s="42"/>
      <c r="AD241" s="42"/>
      <c r="AE241" s="42"/>
      <c r="AR241" s="227" t="s">
        <v>398</v>
      </c>
      <c r="AT241" s="227" t="s">
        <v>349</v>
      </c>
      <c r="AU241" s="227" t="s">
        <v>189</v>
      </c>
      <c r="AY241" s="21" t="s">
        <v>182</v>
      </c>
      <c r="BE241" s="228">
        <f>IF(N241="základní",J241,0)</f>
        <v>0</v>
      </c>
      <c r="BF241" s="228">
        <f>IF(N241="snížená",J241,0)</f>
        <v>0</v>
      </c>
      <c r="BG241" s="228">
        <f>IF(N241="zákl. přenesená",J241,0)</f>
        <v>0</v>
      </c>
      <c r="BH241" s="228">
        <f>IF(N241="sníž. přenesená",J241,0)</f>
        <v>0</v>
      </c>
      <c r="BI241" s="228">
        <f>IF(N241="nulová",J241,0)</f>
        <v>0</v>
      </c>
      <c r="BJ241" s="21" t="s">
        <v>83</v>
      </c>
      <c r="BK241" s="228">
        <f>ROUND(I241*H241,2)</f>
        <v>0</v>
      </c>
      <c r="BL241" s="21" t="s">
        <v>299</v>
      </c>
      <c r="BM241" s="227" t="s">
        <v>3035</v>
      </c>
    </row>
    <row r="242" s="2" customFormat="1" ht="16.5" customHeight="1">
      <c r="A242" s="42"/>
      <c r="B242" s="43"/>
      <c r="C242" s="267" t="s">
        <v>803</v>
      </c>
      <c r="D242" s="267" t="s">
        <v>349</v>
      </c>
      <c r="E242" s="268" t="s">
        <v>3036</v>
      </c>
      <c r="F242" s="269" t="s">
        <v>3037</v>
      </c>
      <c r="G242" s="270" t="s">
        <v>2491</v>
      </c>
      <c r="H242" s="271">
        <v>4</v>
      </c>
      <c r="I242" s="272"/>
      <c r="J242" s="273">
        <f>ROUND(I242*H242,2)</f>
        <v>0</v>
      </c>
      <c r="K242" s="269" t="s">
        <v>19</v>
      </c>
      <c r="L242" s="274"/>
      <c r="M242" s="275" t="s">
        <v>19</v>
      </c>
      <c r="N242" s="276" t="s">
        <v>47</v>
      </c>
      <c r="O242" s="88"/>
      <c r="P242" s="225">
        <f>O242*H242</f>
        <v>0</v>
      </c>
      <c r="Q242" s="225">
        <v>0</v>
      </c>
      <c r="R242" s="225">
        <f>Q242*H242</f>
        <v>0</v>
      </c>
      <c r="S242" s="225">
        <v>0</v>
      </c>
      <c r="T242" s="226">
        <f>S242*H242</f>
        <v>0</v>
      </c>
      <c r="U242" s="42"/>
      <c r="V242" s="42"/>
      <c r="W242" s="42"/>
      <c r="X242" s="42"/>
      <c r="Y242" s="42"/>
      <c r="Z242" s="42"/>
      <c r="AA242" s="42"/>
      <c r="AB242" s="42"/>
      <c r="AC242" s="42"/>
      <c r="AD242" s="42"/>
      <c r="AE242" s="42"/>
      <c r="AR242" s="227" t="s">
        <v>398</v>
      </c>
      <c r="AT242" s="227" t="s">
        <v>349</v>
      </c>
      <c r="AU242" s="227" t="s">
        <v>189</v>
      </c>
      <c r="AY242" s="21" t="s">
        <v>182</v>
      </c>
      <c r="BE242" s="228">
        <f>IF(N242="základní",J242,0)</f>
        <v>0</v>
      </c>
      <c r="BF242" s="228">
        <f>IF(N242="snížená",J242,0)</f>
        <v>0</v>
      </c>
      <c r="BG242" s="228">
        <f>IF(N242="zákl. přenesená",J242,0)</f>
        <v>0</v>
      </c>
      <c r="BH242" s="228">
        <f>IF(N242="sníž. přenesená",J242,0)</f>
        <v>0</v>
      </c>
      <c r="BI242" s="228">
        <f>IF(N242="nulová",J242,0)</f>
        <v>0</v>
      </c>
      <c r="BJ242" s="21" t="s">
        <v>83</v>
      </c>
      <c r="BK242" s="228">
        <f>ROUND(I242*H242,2)</f>
        <v>0</v>
      </c>
      <c r="BL242" s="21" t="s">
        <v>299</v>
      </c>
      <c r="BM242" s="227" t="s">
        <v>3038</v>
      </c>
    </row>
    <row r="243" s="2" customFormat="1" ht="16.5" customHeight="1">
      <c r="A243" s="42"/>
      <c r="B243" s="43"/>
      <c r="C243" s="267" t="s">
        <v>809</v>
      </c>
      <c r="D243" s="267" t="s">
        <v>349</v>
      </c>
      <c r="E243" s="268" t="s">
        <v>3039</v>
      </c>
      <c r="F243" s="269" t="s">
        <v>3040</v>
      </c>
      <c r="G243" s="270" t="s">
        <v>2491</v>
      </c>
      <c r="H243" s="271">
        <v>6</v>
      </c>
      <c r="I243" s="272"/>
      <c r="J243" s="273">
        <f>ROUND(I243*H243,2)</f>
        <v>0</v>
      </c>
      <c r="K243" s="269" t="s">
        <v>19</v>
      </c>
      <c r="L243" s="274"/>
      <c r="M243" s="275" t="s">
        <v>19</v>
      </c>
      <c r="N243" s="276" t="s">
        <v>47</v>
      </c>
      <c r="O243" s="88"/>
      <c r="P243" s="225">
        <f>O243*H243</f>
        <v>0</v>
      </c>
      <c r="Q243" s="225">
        <v>0</v>
      </c>
      <c r="R243" s="225">
        <f>Q243*H243</f>
        <v>0</v>
      </c>
      <c r="S243" s="225">
        <v>0</v>
      </c>
      <c r="T243" s="226">
        <f>S243*H243</f>
        <v>0</v>
      </c>
      <c r="U243" s="42"/>
      <c r="V243" s="42"/>
      <c r="W243" s="42"/>
      <c r="X243" s="42"/>
      <c r="Y243" s="42"/>
      <c r="Z243" s="42"/>
      <c r="AA243" s="42"/>
      <c r="AB243" s="42"/>
      <c r="AC243" s="42"/>
      <c r="AD243" s="42"/>
      <c r="AE243" s="42"/>
      <c r="AR243" s="227" t="s">
        <v>398</v>
      </c>
      <c r="AT243" s="227" t="s">
        <v>349</v>
      </c>
      <c r="AU243" s="227" t="s">
        <v>189</v>
      </c>
      <c r="AY243" s="21" t="s">
        <v>182</v>
      </c>
      <c r="BE243" s="228">
        <f>IF(N243="základní",J243,0)</f>
        <v>0</v>
      </c>
      <c r="BF243" s="228">
        <f>IF(N243="snížená",J243,0)</f>
        <v>0</v>
      </c>
      <c r="BG243" s="228">
        <f>IF(N243="zákl. přenesená",J243,0)</f>
        <v>0</v>
      </c>
      <c r="BH243" s="228">
        <f>IF(N243="sníž. přenesená",J243,0)</f>
        <v>0</v>
      </c>
      <c r="BI243" s="228">
        <f>IF(N243="nulová",J243,0)</f>
        <v>0</v>
      </c>
      <c r="BJ243" s="21" t="s">
        <v>83</v>
      </c>
      <c r="BK243" s="228">
        <f>ROUND(I243*H243,2)</f>
        <v>0</v>
      </c>
      <c r="BL243" s="21" t="s">
        <v>299</v>
      </c>
      <c r="BM243" s="227" t="s">
        <v>3041</v>
      </c>
    </row>
    <row r="244" s="2" customFormat="1" ht="16.5" customHeight="1">
      <c r="A244" s="42"/>
      <c r="B244" s="43"/>
      <c r="C244" s="267" t="s">
        <v>815</v>
      </c>
      <c r="D244" s="267" t="s">
        <v>349</v>
      </c>
      <c r="E244" s="268" t="s">
        <v>3042</v>
      </c>
      <c r="F244" s="269" t="s">
        <v>3043</v>
      </c>
      <c r="G244" s="270" t="s">
        <v>2491</v>
      </c>
      <c r="H244" s="271">
        <v>3</v>
      </c>
      <c r="I244" s="272"/>
      <c r="J244" s="273">
        <f>ROUND(I244*H244,2)</f>
        <v>0</v>
      </c>
      <c r="K244" s="269" t="s">
        <v>19</v>
      </c>
      <c r="L244" s="274"/>
      <c r="M244" s="275" t="s">
        <v>19</v>
      </c>
      <c r="N244" s="276" t="s">
        <v>47</v>
      </c>
      <c r="O244" s="88"/>
      <c r="P244" s="225">
        <f>O244*H244</f>
        <v>0</v>
      </c>
      <c r="Q244" s="225">
        <v>0</v>
      </c>
      <c r="R244" s="225">
        <f>Q244*H244</f>
        <v>0</v>
      </c>
      <c r="S244" s="225">
        <v>0</v>
      </c>
      <c r="T244" s="226">
        <f>S244*H244</f>
        <v>0</v>
      </c>
      <c r="U244" s="42"/>
      <c r="V244" s="42"/>
      <c r="W244" s="42"/>
      <c r="X244" s="42"/>
      <c r="Y244" s="42"/>
      <c r="Z244" s="42"/>
      <c r="AA244" s="42"/>
      <c r="AB244" s="42"/>
      <c r="AC244" s="42"/>
      <c r="AD244" s="42"/>
      <c r="AE244" s="42"/>
      <c r="AR244" s="227" t="s">
        <v>398</v>
      </c>
      <c r="AT244" s="227" t="s">
        <v>349</v>
      </c>
      <c r="AU244" s="227" t="s">
        <v>189</v>
      </c>
      <c r="AY244" s="21" t="s">
        <v>182</v>
      </c>
      <c r="BE244" s="228">
        <f>IF(N244="základní",J244,0)</f>
        <v>0</v>
      </c>
      <c r="BF244" s="228">
        <f>IF(N244="snížená",J244,0)</f>
        <v>0</v>
      </c>
      <c r="BG244" s="228">
        <f>IF(N244="zákl. přenesená",J244,0)</f>
        <v>0</v>
      </c>
      <c r="BH244" s="228">
        <f>IF(N244="sníž. přenesená",J244,0)</f>
        <v>0</v>
      </c>
      <c r="BI244" s="228">
        <f>IF(N244="nulová",J244,0)</f>
        <v>0</v>
      </c>
      <c r="BJ244" s="21" t="s">
        <v>83</v>
      </c>
      <c r="BK244" s="228">
        <f>ROUND(I244*H244,2)</f>
        <v>0</v>
      </c>
      <c r="BL244" s="21" t="s">
        <v>299</v>
      </c>
      <c r="BM244" s="227" t="s">
        <v>3044</v>
      </c>
    </row>
    <row r="245" s="2" customFormat="1" ht="16.5" customHeight="1">
      <c r="A245" s="42"/>
      <c r="B245" s="43"/>
      <c r="C245" s="267" t="s">
        <v>822</v>
      </c>
      <c r="D245" s="267" t="s">
        <v>349</v>
      </c>
      <c r="E245" s="268" t="s">
        <v>3045</v>
      </c>
      <c r="F245" s="269" t="s">
        <v>3046</v>
      </c>
      <c r="G245" s="270" t="s">
        <v>2491</v>
      </c>
      <c r="H245" s="271">
        <v>2</v>
      </c>
      <c r="I245" s="272"/>
      <c r="J245" s="273">
        <f>ROUND(I245*H245,2)</f>
        <v>0</v>
      </c>
      <c r="K245" s="269" t="s">
        <v>19</v>
      </c>
      <c r="L245" s="274"/>
      <c r="M245" s="275" t="s">
        <v>19</v>
      </c>
      <c r="N245" s="276" t="s">
        <v>47</v>
      </c>
      <c r="O245" s="88"/>
      <c r="P245" s="225">
        <f>O245*H245</f>
        <v>0</v>
      </c>
      <c r="Q245" s="225">
        <v>0</v>
      </c>
      <c r="R245" s="225">
        <f>Q245*H245</f>
        <v>0</v>
      </c>
      <c r="S245" s="225">
        <v>0</v>
      </c>
      <c r="T245" s="226">
        <f>S245*H245</f>
        <v>0</v>
      </c>
      <c r="U245" s="42"/>
      <c r="V245" s="42"/>
      <c r="W245" s="42"/>
      <c r="X245" s="42"/>
      <c r="Y245" s="42"/>
      <c r="Z245" s="42"/>
      <c r="AA245" s="42"/>
      <c r="AB245" s="42"/>
      <c r="AC245" s="42"/>
      <c r="AD245" s="42"/>
      <c r="AE245" s="42"/>
      <c r="AR245" s="227" t="s">
        <v>398</v>
      </c>
      <c r="AT245" s="227" t="s">
        <v>349</v>
      </c>
      <c r="AU245" s="227" t="s">
        <v>189</v>
      </c>
      <c r="AY245" s="21" t="s">
        <v>182</v>
      </c>
      <c r="BE245" s="228">
        <f>IF(N245="základní",J245,0)</f>
        <v>0</v>
      </c>
      <c r="BF245" s="228">
        <f>IF(N245="snížená",J245,0)</f>
        <v>0</v>
      </c>
      <c r="BG245" s="228">
        <f>IF(N245="zákl. přenesená",J245,0)</f>
        <v>0</v>
      </c>
      <c r="BH245" s="228">
        <f>IF(N245="sníž. přenesená",J245,0)</f>
        <v>0</v>
      </c>
      <c r="BI245" s="228">
        <f>IF(N245="nulová",J245,0)</f>
        <v>0</v>
      </c>
      <c r="BJ245" s="21" t="s">
        <v>83</v>
      </c>
      <c r="BK245" s="228">
        <f>ROUND(I245*H245,2)</f>
        <v>0</v>
      </c>
      <c r="BL245" s="21" t="s">
        <v>299</v>
      </c>
      <c r="BM245" s="227" t="s">
        <v>3047</v>
      </c>
    </row>
    <row r="246" s="2" customFormat="1" ht="16.5" customHeight="1">
      <c r="A246" s="42"/>
      <c r="B246" s="43"/>
      <c r="C246" s="267" t="s">
        <v>828</v>
      </c>
      <c r="D246" s="267" t="s">
        <v>349</v>
      </c>
      <c r="E246" s="268" t="s">
        <v>3048</v>
      </c>
      <c r="F246" s="269" t="s">
        <v>3049</v>
      </c>
      <c r="G246" s="270" t="s">
        <v>2491</v>
      </c>
      <c r="H246" s="271">
        <v>1</v>
      </c>
      <c r="I246" s="272"/>
      <c r="J246" s="273">
        <f>ROUND(I246*H246,2)</f>
        <v>0</v>
      </c>
      <c r="K246" s="269" t="s">
        <v>19</v>
      </c>
      <c r="L246" s="274"/>
      <c r="M246" s="275" t="s">
        <v>19</v>
      </c>
      <c r="N246" s="276" t="s">
        <v>47</v>
      </c>
      <c r="O246" s="88"/>
      <c r="P246" s="225">
        <f>O246*H246</f>
        <v>0</v>
      </c>
      <c r="Q246" s="225">
        <v>0</v>
      </c>
      <c r="R246" s="225">
        <f>Q246*H246</f>
        <v>0</v>
      </c>
      <c r="S246" s="225">
        <v>0</v>
      </c>
      <c r="T246" s="226">
        <f>S246*H246</f>
        <v>0</v>
      </c>
      <c r="U246" s="42"/>
      <c r="V246" s="42"/>
      <c r="W246" s="42"/>
      <c r="X246" s="42"/>
      <c r="Y246" s="42"/>
      <c r="Z246" s="42"/>
      <c r="AA246" s="42"/>
      <c r="AB246" s="42"/>
      <c r="AC246" s="42"/>
      <c r="AD246" s="42"/>
      <c r="AE246" s="42"/>
      <c r="AR246" s="227" t="s">
        <v>398</v>
      </c>
      <c r="AT246" s="227" t="s">
        <v>349</v>
      </c>
      <c r="AU246" s="227" t="s">
        <v>189</v>
      </c>
      <c r="AY246" s="21" t="s">
        <v>182</v>
      </c>
      <c r="BE246" s="228">
        <f>IF(N246="základní",J246,0)</f>
        <v>0</v>
      </c>
      <c r="BF246" s="228">
        <f>IF(N246="snížená",J246,0)</f>
        <v>0</v>
      </c>
      <c r="BG246" s="228">
        <f>IF(N246="zákl. přenesená",J246,0)</f>
        <v>0</v>
      </c>
      <c r="BH246" s="228">
        <f>IF(N246="sníž. přenesená",J246,0)</f>
        <v>0</v>
      </c>
      <c r="BI246" s="228">
        <f>IF(N246="nulová",J246,0)</f>
        <v>0</v>
      </c>
      <c r="BJ246" s="21" t="s">
        <v>83</v>
      </c>
      <c r="BK246" s="228">
        <f>ROUND(I246*H246,2)</f>
        <v>0</v>
      </c>
      <c r="BL246" s="21" t="s">
        <v>299</v>
      </c>
      <c r="BM246" s="227" t="s">
        <v>3050</v>
      </c>
    </row>
    <row r="247" s="2" customFormat="1" ht="16.5" customHeight="1">
      <c r="A247" s="42"/>
      <c r="B247" s="43"/>
      <c r="C247" s="267" t="s">
        <v>834</v>
      </c>
      <c r="D247" s="267" t="s">
        <v>349</v>
      </c>
      <c r="E247" s="268" t="s">
        <v>3051</v>
      </c>
      <c r="F247" s="269" t="s">
        <v>3052</v>
      </c>
      <c r="G247" s="270" t="s">
        <v>2491</v>
      </c>
      <c r="H247" s="271">
        <v>4</v>
      </c>
      <c r="I247" s="272"/>
      <c r="J247" s="273">
        <f>ROUND(I247*H247,2)</f>
        <v>0</v>
      </c>
      <c r="K247" s="269" t="s">
        <v>19</v>
      </c>
      <c r="L247" s="274"/>
      <c r="M247" s="275" t="s">
        <v>19</v>
      </c>
      <c r="N247" s="276" t="s">
        <v>47</v>
      </c>
      <c r="O247" s="88"/>
      <c r="P247" s="225">
        <f>O247*H247</f>
        <v>0</v>
      </c>
      <c r="Q247" s="225">
        <v>0</v>
      </c>
      <c r="R247" s="225">
        <f>Q247*H247</f>
        <v>0</v>
      </c>
      <c r="S247" s="225">
        <v>0</v>
      </c>
      <c r="T247" s="226">
        <f>S247*H247</f>
        <v>0</v>
      </c>
      <c r="U247" s="42"/>
      <c r="V247" s="42"/>
      <c r="W247" s="42"/>
      <c r="X247" s="42"/>
      <c r="Y247" s="42"/>
      <c r="Z247" s="42"/>
      <c r="AA247" s="42"/>
      <c r="AB247" s="42"/>
      <c r="AC247" s="42"/>
      <c r="AD247" s="42"/>
      <c r="AE247" s="42"/>
      <c r="AR247" s="227" t="s">
        <v>398</v>
      </c>
      <c r="AT247" s="227" t="s">
        <v>349</v>
      </c>
      <c r="AU247" s="227" t="s">
        <v>189</v>
      </c>
      <c r="AY247" s="21" t="s">
        <v>182</v>
      </c>
      <c r="BE247" s="228">
        <f>IF(N247="základní",J247,0)</f>
        <v>0</v>
      </c>
      <c r="BF247" s="228">
        <f>IF(N247="snížená",J247,0)</f>
        <v>0</v>
      </c>
      <c r="BG247" s="228">
        <f>IF(N247="zákl. přenesená",J247,0)</f>
        <v>0</v>
      </c>
      <c r="BH247" s="228">
        <f>IF(N247="sníž. přenesená",J247,0)</f>
        <v>0</v>
      </c>
      <c r="BI247" s="228">
        <f>IF(N247="nulová",J247,0)</f>
        <v>0</v>
      </c>
      <c r="BJ247" s="21" t="s">
        <v>83</v>
      </c>
      <c r="BK247" s="228">
        <f>ROUND(I247*H247,2)</f>
        <v>0</v>
      </c>
      <c r="BL247" s="21" t="s">
        <v>299</v>
      </c>
      <c r="BM247" s="227" t="s">
        <v>3053</v>
      </c>
    </row>
    <row r="248" s="2" customFormat="1" ht="16.5" customHeight="1">
      <c r="A248" s="42"/>
      <c r="B248" s="43"/>
      <c r="C248" s="267" t="s">
        <v>845</v>
      </c>
      <c r="D248" s="267" t="s">
        <v>349</v>
      </c>
      <c r="E248" s="268" t="s">
        <v>3054</v>
      </c>
      <c r="F248" s="269" t="s">
        <v>3055</v>
      </c>
      <c r="G248" s="270" t="s">
        <v>2491</v>
      </c>
      <c r="H248" s="271">
        <v>4</v>
      </c>
      <c r="I248" s="272"/>
      <c r="J248" s="273">
        <f>ROUND(I248*H248,2)</f>
        <v>0</v>
      </c>
      <c r="K248" s="269" t="s">
        <v>19</v>
      </c>
      <c r="L248" s="274"/>
      <c r="M248" s="275" t="s">
        <v>19</v>
      </c>
      <c r="N248" s="276" t="s">
        <v>47</v>
      </c>
      <c r="O248" s="88"/>
      <c r="P248" s="225">
        <f>O248*H248</f>
        <v>0</v>
      </c>
      <c r="Q248" s="225">
        <v>0</v>
      </c>
      <c r="R248" s="225">
        <f>Q248*H248</f>
        <v>0</v>
      </c>
      <c r="S248" s="225">
        <v>0</v>
      </c>
      <c r="T248" s="226">
        <f>S248*H248</f>
        <v>0</v>
      </c>
      <c r="U248" s="42"/>
      <c r="V248" s="42"/>
      <c r="W248" s="42"/>
      <c r="X248" s="42"/>
      <c r="Y248" s="42"/>
      <c r="Z248" s="42"/>
      <c r="AA248" s="42"/>
      <c r="AB248" s="42"/>
      <c r="AC248" s="42"/>
      <c r="AD248" s="42"/>
      <c r="AE248" s="42"/>
      <c r="AR248" s="227" t="s">
        <v>398</v>
      </c>
      <c r="AT248" s="227" t="s">
        <v>349</v>
      </c>
      <c r="AU248" s="227" t="s">
        <v>189</v>
      </c>
      <c r="AY248" s="21" t="s">
        <v>182</v>
      </c>
      <c r="BE248" s="228">
        <f>IF(N248="základní",J248,0)</f>
        <v>0</v>
      </c>
      <c r="BF248" s="228">
        <f>IF(N248="snížená",J248,0)</f>
        <v>0</v>
      </c>
      <c r="BG248" s="228">
        <f>IF(N248="zákl. přenesená",J248,0)</f>
        <v>0</v>
      </c>
      <c r="BH248" s="228">
        <f>IF(N248="sníž. přenesená",J248,0)</f>
        <v>0</v>
      </c>
      <c r="BI248" s="228">
        <f>IF(N248="nulová",J248,0)</f>
        <v>0</v>
      </c>
      <c r="BJ248" s="21" t="s">
        <v>83</v>
      </c>
      <c r="BK248" s="228">
        <f>ROUND(I248*H248,2)</f>
        <v>0</v>
      </c>
      <c r="BL248" s="21" t="s">
        <v>299</v>
      </c>
      <c r="BM248" s="227" t="s">
        <v>3056</v>
      </c>
    </row>
    <row r="249" s="2" customFormat="1" ht="16.5" customHeight="1">
      <c r="A249" s="42"/>
      <c r="B249" s="43"/>
      <c r="C249" s="267" t="s">
        <v>851</v>
      </c>
      <c r="D249" s="267" t="s">
        <v>349</v>
      </c>
      <c r="E249" s="268" t="s">
        <v>3057</v>
      </c>
      <c r="F249" s="269" t="s">
        <v>3058</v>
      </c>
      <c r="G249" s="270" t="s">
        <v>2491</v>
      </c>
      <c r="H249" s="271">
        <v>3</v>
      </c>
      <c r="I249" s="272"/>
      <c r="J249" s="273">
        <f>ROUND(I249*H249,2)</f>
        <v>0</v>
      </c>
      <c r="K249" s="269" t="s">
        <v>19</v>
      </c>
      <c r="L249" s="274"/>
      <c r="M249" s="275" t="s">
        <v>19</v>
      </c>
      <c r="N249" s="276" t="s">
        <v>47</v>
      </c>
      <c r="O249" s="88"/>
      <c r="P249" s="225">
        <f>O249*H249</f>
        <v>0</v>
      </c>
      <c r="Q249" s="225">
        <v>0</v>
      </c>
      <c r="R249" s="225">
        <f>Q249*H249</f>
        <v>0</v>
      </c>
      <c r="S249" s="225">
        <v>0</v>
      </c>
      <c r="T249" s="226">
        <f>S249*H249</f>
        <v>0</v>
      </c>
      <c r="U249" s="42"/>
      <c r="V249" s="42"/>
      <c r="W249" s="42"/>
      <c r="X249" s="42"/>
      <c r="Y249" s="42"/>
      <c r="Z249" s="42"/>
      <c r="AA249" s="42"/>
      <c r="AB249" s="42"/>
      <c r="AC249" s="42"/>
      <c r="AD249" s="42"/>
      <c r="AE249" s="42"/>
      <c r="AR249" s="227" t="s">
        <v>398</v>
      </c>
      <c r="AT249" s="227" t="s">
        <v>349</v>
      </c>
      <c r="AU249" s="227" t="s">
        <v>189</v>
      </c>
      <c r="AY249" s="21" t="s">
        <v>182</v>
      </c>
      <c r="BE249" s="228">
        <f>IF(N249="základní",J249,0)</f>
        <v>0</v>
      </c>
      <c r="BF249" s="228">
        <f>IF(N249="snížená",J249,0)</f>
        <v>0</v>
      </c>
      <c r="BG249" s="228">
        <f>IF(N249="zákl. přenesená",J249,0)</f>
        <v>0</v>
      </c>
      <c r="BH249" s="228">
        <f>IF(N249="sníž. přenesená",J249,0)</f>
        <v>0</v>
      </c>
      <c r="BI249" s="228">
        <f>IF(N249="nulová",J249,0)</f>
        <v>0</v>
      </c>
      <c r="BJ249" s="21" t="s">
        <v>83</v>
      </c>
      <c r="BK249" s="228">
        <f>ROUND(I249*H249,2)</f>
        <v>0</v>
      </c>
      <c r="BL249" s="21" t="s">
        <v>299</v>
      </c>
      <c r="BM249" s="227" t="s">
        <v>3059</v>
      </c>
    </row>
    <row r="250" s="2" customFormat="1" ht="16.5" customHeight="1">
      <c r="A250" s="42"/>
      <c r="B250" s="43"/>
      <c r="C250" s="267" t="s">
        <v>858</v>
      </c>
      <c r="D250" s="267" t="s">
        <v>349</v>
      </c>
      <c r="E250" s="268" t="s">
        <v>3060</v>
      </c>
      <c r="F250" s="269" t="s">
        <v>3061</v>
      </c>
      <c r="G250" s="270" t="s">
        <v>2491</v>
      </c>
      <c r="H250" s="271">
        <v>6</v>
      </c>
      <c r="I250" s="272"/>
      <c r="J250" s="273">
        <f>ROUND(I250*H250,2)</f>
        <v>0</v>
      </c>
      <c r="K250" s="269" t="s">
        <v>19</v>
      </c>
      <c r="L250" s="274"/>
      <c r="M250" s="275" t="s">
        <v>19</v>
      </c>
      <c r="N250" s="276" t="s">
        <v>47</v>
      </c>
      <c r="O250" s="88"/>
      <c r="P250" s="225">
        <f>O250*H250</f>
        <v>0</v>
      </c>
      <c r="Q250" s="225">
        <v>0</v>
      </c>
      <c r="R250" s="225">
        <f>Q250*H250</f>
        <v>0</v>
      </c>
      <c r="S250" s="225">
        <v>0</v>
      </c>
      <c r="T250" s="226">
        <f>S250*H250</f>
        <v>0</v>
      </c>
      <c r="U250" s="42"/>
      <c r="V250" s="42"/>
      <c r="W250" s="42"/>
      <c r="X250" s="42"/>
      <c r="Y250" s="42"/>
      <c r="Z250" s="42"/>
      <c r="AA250" s="42"/>
      <c r="AB250" s="42"/>
      <c r="AC250" s="42"/>
      <c r="AD250" s="42"/>
      <c r="AE250" s="42"/>
      <c r="AR250" s="227" t="s">
        <v>398</v>
      </c>
      <c r="AT250" s="227" t="s">
        <v>349</v>
      </c>
      <c r="AU250" s="227" t="s">
        <v>189</v>
      </c>
      <c r="AY250" s="21" t="s">
        <v>182</v>
      </c>
      <c r="BE250" s="228">
        <f>IF(N250="základní",J250,0)</f>
        <v>0</v>
      </c>
      <c r="BF250" s="228">
        <f>IF(N250="snížená",J250,0)</f>
        <v>0</v>
      </c>
      <c r="BG250" s="228">
        <f>IF(N250="zákl. přenesená",J250,0)</f>
        <v>0</v>
      </c>
      <c r="BH250" s="228">
        <f>IF(N250="sníž. přenesená",J250,0)</f>
        <v>0</v>
      </c>
      <c r="BI250" s="228">
        <f>IF(N250="nulová",J250,0)</f>
        <v>0</v>
      </c>
      <c r="BJ250" s="21" t="s">
        <v>83</v>
      </c>
      <c r="BK250" s="228">
        <f>ROUND(I250*H250,2)</f>
        <v>0</v>
      </c>
      <c r="BL250" s="21" t="s">
        <v>299</v>
      </c>
      <c r="BM250" s="227" t="s">
        <v>3062</v>
      </c>
    </row>
    <row r="251" s="2" customFormat="1" ht="16.5" customHeight="1">
      <c r="A251" s="42"/>
      <c r="B251" s="43"/>
      <c r="C251" s="267" t="s">
        <v>869</v>
      </c>
      <c r="D251" s="267" t="s">
        <v>349</v>
      </c>
      <c r="E251" s="268" t="s">
        <v>3063</v>
      </c>
      <c r="F251" s="269" t="s">
        <v>3064</v>
      </c>
      <c r="G251" s="270" t="s">
        <v>2491</v>
      </c>
      <c r="H251" s="271">
        <v>1</v>
      </c>
      <c r="I251" s="272"/>
      <c r="J251" s="273">
        <f>ROUND(I251*H251,2)</f>
        <v>0</v>
      </c>
      <c r="K251" s="269" t="s">
        <v>19</v>
      </c>
      <c r="L251" s="274"/>
      <c r="M251" s="275" t="s">
        <v>19</v>
      </c>
      <c r="N251" s="276" t="s">
        <v>47</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398</v>
      </c>
      <c r="AT251" s="227" t="s">
        <v>349</v>
      </c>
      <c r="AU251" s="227" t="s">
        <v>189</v>
      </c>
      <c r="AY251" s="21" t="s">
        <v>182</v>
      </c>
      <c r="BE251" s="228">
        <f>IF(N251="základní",J251,0)</f>
        <v>0</v>
      </c>
      <c r="BF251" s="228">
        <f>IF(N251="snížená",J251,0)</f>
        <v>0</v>
      </c>
      <c r="BG251" s="228">
        <f>IF(N251="zákl. přenesená",J251,0)</f>
        <v>0</v>
      </c>
      <c r="BH251" s="228">
        <f>IF(N251="sníž. přenesená",J251,0)</f>
        <v>0</v>
      </c>
      <c r="BI251" s="228">
        <f>IF(N251="nulová",J251,0)</f>
        <v>0</v>
      </c>
      <c r="BJ251" s="21" t="s">
        <v>83</v>
      </c>
      <c r="BK251" s="228">
        <f>ROUND(I251*H251,2)</f>
        <v>0</v>
      </c>
      <c r="BL251" s="21" t="s">
        <v>299</v>
      </c>
      <c r="BM251" s="227" t="s">
        <v>3065</v>
      </c>
    </row>
    <row r="252" s="2" customFormat="1" ht="16.5" customHeight="1">
      <c r="A252" s="42"/>
      <c r="B252" s="43"/>
      <c r="C252" s="267" t="s">
        <v>874</v>
      </c>
      <c r="D252" s="267" t="s">
        <v>349</v>
      </c>
      <c r="E252" s="268" t="s">
        <v>3066</v>
      </c>
      <c r="F252" s="269" t="s">
        <v>3067</v>
      </c>
      <c r="G252" s="270" t="s">
        <v>2491</v>
      </c>
      <c r="H252" s="271">
        <v>2</v>
      </c>
      <c r="I252" s="272"/>
      <c r="J252" s="273">
        <f>ROUND(I252*H252,2)</f>
        <v>0</v>
      </c>
      <c r="K252" s="269" t="s">
        <v>19</v>
      </c>
      <c r="L252" s="274"/>
      <c r="M252" s="275" t="s">
        <v>19</v>
      </c>
      <c r="N252" s="276" t="s">
        <v>47</v>
      </c>
      <c r="O252" s="88"/>
      <c r="P252" s="225">
        <f>O252*H252</f>
        <v>0</v>
      </c>
      <c r="Q252" s="225">
        <v>0</v>
      </c>
      <c r="R252" s="225">
        <f>Q252*H252</f>
        <v>0</v>
      </c>
      <c r="S252" s="225">
        <v>0</v>
      </c>
      <c r="T252" s="226">
        <f>S252*H252</f>
        <v>0</v>
      </c>
      <c r="U252" s="42"/>
      <c r="V252" s="42"/>
      <c r="W252" s="42"/>
      <c r="X252" s="42"/>
      <c r="Y252" s="42"/>
      <c r="Z252" s="42"/>
      <c r="AA252" s="42"/>
      <c r="AB252" s="42"/>
      <c r="AC252" s="42"/>
      <c r="AD252" s="42"/>
      <c r="AE252" s="42"/>
      <c r="AR252" s="227" t="s">
        <v>398</v>
      </c>
      <c r="AT252" s="227" t="s">
        <v>349</v>
      </c>
      <c r="AU252" s="227" t="s">
        <v>189</v>
      </c>
      <c r="AY252" s="21" t="s">
        <v>182</v>
      </c>
      <c r="BE252" s="228">
        <f>IF(N252="základní",J252,0)</f>
        <v>0</v>
      </c>
      <c r="BF252" s="228">
        <f>IF(N252="snížená",J252,0)</f>
        <v>0</v>
      </c>
      <c r="BG252" s="228">
        <f>IF(N252="zákl. přenesená",J252,0)</f>
        <v>0</v>
      </c>
      <c r="BH252" s="228">
        <f>IF(N252="sníž. přenesená",J252,0)</f>
        <v>0</v>
      </c>
      <c r="BI252" s="228">
        <f>IF(N252="nulová",J252,0)</f>
        <v>0</v>
      </c>
      <c r="BJ252" s="21" t="s">
        <v>83</v>
      </c>
      <c r="BK252" s="228">
        <f>ROUND(I252*H252,2)</f>
        <v>0</v>
      </c>
      <c r="BL252" s="21" t="s">
        <v>299</v>
      </c>
      <c r="BM252" s="227" t="s">
        <v>3068</v>
      </c>
    </row>
    <row r="253" s="2" customFormat="1" ht="16.5" customHeight="1">
      <c r="A253" s="42"/>
      <c r="B253" s="43"/>
      <c r="C253" s="267" t="s">
        <v>883</v>
      </c>
      <c r="D253" s="267" t="s">
        <v>349</v>
      </c>
      <c r="E253" s="268" t="s">
        <v>3069</v>
      </c>
      <c r="F253" s="269" t="s">
        <v>3070</v>
      </c>
      <c r="G253" s="270" t="s">
        <v>2491</v>
      </c>
      <c r="H253" s="271">
        <v>1</v>
      </c>
      <c r="I253" s="272"/>
      <c r="J253" s="273">
        <f>ROUND(I253*H253,2)</f>
        <v>0</v>
      </c>
      <c r="K253" s="269" t="s">
        <v>19</v>
      </c>
      <c r="L253" s="274"/>
      <c r="M253" s="275" t="s">
        <v>19</v>
      </c>
      <c r="N253" s="276" t="s">
        <v>47</v>
      </c>
      <c r="O253" s="88"/>
      <c r="P253" s="225">
        <f>O253*H253</f>
        <v>0</v>
      </c>
      <c r="Q253" s="225">
        <v>0</v>
      </c>
      <c r="R253" s="225">
        <f>Q253*H253</f>
        <v>0</v>
      </c>
      <c r="S253" s="225">
        <v>0</v>
      </c>
      <c r="T253" s="226">
        <f>S253*H253</f>
        <v>0</v>
      </c>
      <c r="U253" s="42"/>
      <c r="V253" s="42"/>
      <c r="W253" s="42"/>
      <c r="X253" s="42"/>
      <c r="Y253" s="42"/>
      <c r="Z253" s="42"/>
      <c r="AA253" s="42"/>
      <c r="AB253" s="42"/>
      <c r="AC253" s="42"/>
      <c r="AD253" s="42"/>
      <c r="AE253" s="42"/>
      <c r="AR253" s="227" t="s">
        <v>398</v>
      </c>
      <c r="AT253" s="227" t="s">
        <v>349</v>
      </c>
      <c r="AU253" s="227" t="s">
        <v>189</v>
      </c>
      <c r="AY253" s="21" t="s">
        <v>182</v>
      </c>
      <c r="BE253" s="228">
        <f>IF(N253="základní",J253,0)</f>
        <v>0</v>
      </c>
      <c r="BF253" s="228">
        <f>IF(N253="snížená",J253,0)</f>
        <v>0</v>
      </c>
      <c r="BG253" s="228">
        <f>IF(N253="zákl. přenesená",J253,0)</f>
        <v>0</v>
      </c>
      <c r="BH253" s="228">
        <f>IF(N253="sníž. přenesená",J253,0)</f>
        <v>0</v>
      </c>
      <c r="BI253" s="228">
        <f>IF(N253="nulová",J253,0)</f>
        <v>0</v>
      </c>
      <c r="BJ253" s="21" t="s">
        <v>83</v>
      </c>
      <c r="BK253" s="228">
        <f>ROUND(I253*H253,2)</f>
        <v>0</v>
      </c>
      <c r="BL253" s="21" t="s">
        <v>299</v>
      </c>
      <c r="BM253" s="227" t="s">
        <v>3071</v>
      </c>
    </row>
    <row r="254" s="2" customFormat="1" ht="16.5" customHeight="1">
      <c r="A254" s="42"/>
      <c r="B254" s="43"/>
      <c r="C254" s="267" t="s">
        <v>889</v>
      </c>
      <c r="D254" s="267" t="s">
        <v>349</v>
      </c>
      <c r="E254" s="268" t="s">
        <v>3072</v>
      </c>
      <c r="F254" s="269" t="s">
        <v>3073</v>
      </c>
      <c r="G254" s="270" t="s">
        <v>2491</v>
      </c>
      <c r="H254" s="271">
        <v>53</v>
      </c>
      <c r="I254" s="272"/>
      <c r="J254" s="273">
        <f>ROUND(I254*H254,2)</f>
        <v>0</v>
      </c>
      <c r="K254" s="269" t="s">
        <v>19</v>
      </c>
      <c r="L254" s="274"/>
      <c r="M254" s="275" t="s">
        <v>19</v>
      </c>
      <c r="N254" s="276" t="s">
        <v>47</v>
      </c>
      <c r="O254" s="88"/>
      <c r="P254" s="225">
        <f>O254*H254</f>
        <v>0</v>
      </c>
      <c r="Q254" s="225">
        <v>0</v>
      </c>
      <c r="R254" s="225">
        <f>Q254*H254</f>
        <v>0</v>
      </c>
      <c r="S254" s="225">
        <v>0</v>
      </c>
      <c r="T254" s="226">
        <f>S254*H254</f>
        <v>0</v>
      </c>
      <c r="U254" s="42"/>
      <c r="V254" s="42"/>
      <c r="W254" s="42"/>
      <c r="X254" s="42"/>
      <c r="Y254" s="42"/>
      <c r="Z254" s="42"/>
      <c r="AA254" s="42"/>
      <c r="AB254" s="42"/>
      <c r="AC254" s="42"/>
      <c r="AD254" s="42"/>
      <c r="AE254" s="42"/>
      <c r="AR254" s="227" t="s">
        <v>398</v>
      </c>
      <c r="AT254" s="227" t="s">
        <v>349</v>
      </c>
      <c r="AU254" s="227" t="s">
        <v>189</v>
      </c>
      <c r="AY254" s="21" t="s">
        <v>182</v>
      </c>
      <c r="BE254" s="228">
        <f>IF(N254="základní",J254,0)</f>
        <v>0</v>
      </c>
      <c r="BF254" s="228">
        <f>IF(N254="snížená",J254,0)</f>
        <v>0</v>
      </c>
      <c r="BG254" s="228">
        <f>IF(N254="zákl. přenesená",J254,0)</f>
        <v>0</v>
      </c>
      <c r="BH254" s="228">
        <f>IF(N254="sníž. přenesená",J254,0)</f>
        <v>0</v>
      </c>
      <c r="BI254" s="228">
        <f>IF(N254="nulová",J254,0)</f>
        <v>0</v>
      </c>
      <c r="BJ254" s="21" t="s">
        <v>83</v>
      </c>
      <c r="BK254" s="228">
        <f>ROUND(I254*H254,2)</f>
        <v>0</v>
      </c>
      <c r="BL254" s="21" t="s">
        <v>299</v>
      </c>
      <c r="BM254" s="227" t="s">
        <v>3074</v>
      </c>
    </row>
    <row r="255" s="2" customFormat="1" ht="16.5" customHeight="1">
      <c r="A255" s="42"/>
      <c r="B255" s="43"/>
      <c r="C255" s="267" t="s">
        <v>895</v>
      </c>
      <c r="D255" s="267" t="s">
        <v>349</v>
      </c>
      <c r="E255" s="268" t="s">
        <v>3075</v>
      </c>
      <c r="F255" s="269" t="s">
        <v>3076</v>
      </c>
      <c r="G255" s="270" t="s">
        <v>2491</v>
      </c>
      <c r="H255" s="271">
        <v>3</v>
      </c>
      <c r="I255" s="272"/>
      <c r="J255" s="273">
        <f>ROUND(I255*H255,2)</f>
        <v>0</v>
      </c>
      <c r="K255" s="269" t="s">
        <v>19</v>
      </c>
      <c r="L255" s="274"/>
      <c r="M255" s="275" t="s">
        <v>19</v>
      </c>
      <c r="N255" s="276" t="s">
        <v>47</v>
      </c>
      <c r="O255" s="88"/>
      <c r="P255" s="225">
        <f>O255*H255</f>
        <v>0</v>
      </c>
      <c r="Q255" s="225">
        <v>0</v>
      </c>
      <c r="R255" s="225">
        <f>Q255*H255</f>
        <v>0</v>
      </c>
      <c r="S255" s="225">
        <v>0</v>
      </c>
      <c r="T255" s="226">
        <f>S255*H255</f>
        <v>0</v>
      </c>
      <c r="U255" s="42"/>
      <c r="V255" s="42"/>
      <c r="W255" s="42"/>
      <c r="X255" s="42"/>
      <c r="Y255" s="42"/>
      <c r="Z255" s="42"/>
      <c r="AA255" s="42"/>
      <c r="AB255" s="42"/>
      <c r="AC255" s="42"/>
      <c r="AD255" s="42"/>
      <c r="AE255" s="42"/>
      <c r="AR255" s="227" t="s">
        <v>398</v>
      </c>
      <c r="AT255" s="227" t="s">
        <v>349</v>
      </c>
      <c r="AU255" s="227" t="s">
        <v>189</v>
      </c>
      <c r="AY255" s="21" t="s">
        <v>182</v>
      </c>
      <c r="BE255" s="228">
        <f>IF(N255="základní",J255,0)</f>
        <v>0</v>
      </c>
      <c r="BF255" s="228">
        <f>IF(N255="snížená",J255,0)</f>
        <v>0</v>
      </c>
      <c r="BG255" s="228">
        <f>IF(N255="zákl. přenesená",J255,0)</f>
        <v>0</v>
      </c>
      <c r="BH255" s="228">
        <f>IF(N255="sníž. přenesená",J255,0)</f>
        <v>0</v>
      </c>
      <c r="BI255" s="228">
        <f>IF(N255="nulová",J255,0)</f>
        <v>0</v>
      </c>
      <c r="BJ255" s="21" t="s">
        <v>83</v>
      </c>
      <c r="BK255" s="228">
        <f>ROUND(I255*H255,2)</f>
        <v>0</v>
      </c>
      <c r="BL255" s="21" t="s">
        <v>299</v>
      </c>
      <c r="BM255" s="227" t="s">
        <v>3077</v>
      </c>
    </row>
    <row r="256" s="2" customFormat="1" ht="16.5" customHeight="1">
      <c r="A256" s="42"/>
      <c r="B256" s="43"/>
      <c r="C256" s="267" t="s">
        <v>901</v>
      </c>
      <c r="D256" s="267" t="s">
        <v>349</v>
      </c>
      <c r="E256" s="268" t="s">
        <v>3078</v>
      </c>
      <c r="F256" s="269" t="s">
        <v>3079</v>
      </c>
      <c r="G256" s="270" t="s">
        <v>2491</v>
      </c>
      <c r="H256" s="271">
        <v>3</v>
      </c>
      <c r="I256" s="272"/>
      <c r="J256" s="273">
        <f>ROUND(I256*H256,2)</f>
        <v>0</v>
      </c>
      <c r="K256" s="269" t="s">
        <v>19</v>
      </c>
      <c r="L256" s="274"/>
      <c r="M256" s="275" t="s">
        <v>19</v>
      </c>
      <c r="N256" s="276" t="s">
        <v>47</v>
      </c>
      <c r="O256" s="88"/>
      <c r="P256" s="225">
        <f>O256*H256</f>
        <v>0</v>
      </c>
      <c r="Q256" s="225">
        <v>0</v>
      </c>
      <c r="R256" s="225">
        <f>Q256*H256</f>
        <v>0</v>
      </c>
      <c r="S256" s="225">
        <v>0</v>
      </c>
      <c r="T256" s="226">
        <f>S256*H256</f>
        <v>0</v>
      </c>
      <c r="U256" s="42"/>
      <c r="V256" s="42"/>
      <c r="W256" s="42"/>
      <c r="X256" s="42"/>
      <c r="Y256" s="42"/>
      <c r="Z256" s="42"/>
      <c r="AA256" s="42"/>
      <c r="AB256" s="42"/>
      <c r="AC256" s="42"/>
      <c r="AD256" s="42"/>
      <c r="AE256" s="42"/>
      <c r="AR256" s="227" t="s">
        <v>398</v>
      </c>
      <c r="AT256" s="227" t="s">
        <v>349</v>
      </c>
      <c r="AU256" s="227" t="s">
        <v>189</v>
      </c>
      <c r="AY256" s="21" t="s">
        <v>182</v>
      </c>
      <c r="BE256" s="228">
        <f>IF(N256="základní",J256,0)</f>
        <v>0</v>
      </c>
      <c r="BF256" s="228">
        <f>IF(N256="snížená",J256,0)</f>
        <v>0</v>
      </c>
      <c r="BG256" s="228">
        <f>IF(N256="zákl. přenesená",J256,0)</f>
        <v>0</v>
      </c>
      <c r="BH256" s="228">
        <f>IF(N256="sníž. přenesená",J256,0)</f>
        <v>0</v>
      </c>
      <c r="BI256" s="228">
        <f>IF(N256="nulová",J256,0)</f>
        <v>0</v>
      </c>
      <c r="BJ256" s="21" t="s">
        <v>83</v>
      </c>
      <c r="BK256" s="228">
        <f>ROUND(I256*H256,2)</f>
        <v>0</v>
      </c>
      <c r="BL256" s="21" t="s">
        <v>299</v>
      </c>
      <c r="BM256" s="227" t="s">
        <v>3080</v>
      </c>
    </row>
    <row r="257" s="2" customFormat="1" ht="16.5" customHeight="1">
      <c r="A257" s="42"/>
      <c r="B257" s="43"/>
      <c r="C257" s="267" t="s">
        <v>908</v>
      </c>
      <c r="D257" s="267" t="s">
        <v>349</v>
      </c>
      <c r="E257" s="268" t="s">
        <v>3081</v>
      </c>
      <c r="F257" s="269" t="s">
        <v>3082</v>
      </c>
      <c r="G257" s="270" t="s">
        <v>2491</v>
      </c>
      <c r="H257" s="271">
        <v>32</v>
      </c>
      <c r="I257" s="272"/>
      <c r="J257" s="273">
        <f>ROUND(I257*H257,2)</f>
        <v>0</v>
      </c>
      <c r="K257" s="269" t="s">
        <v>19</v>
      </c>
      <c r="L257" s="274"/>
      <c r="M257" s="275" t="s">
        <v>19</v>
      </c>
      <c r="N257" s="276" t="s">
        <v>47</v>
      </c>
      <c r="O257" s="88"/>
      <c r="P257" s="225">
        <f>O257*H257</f>
        <v>0</v>
      </c>
      <c r="Q257" s="225">
        <v>0</v>
      </c>
      <c r="R257" s="225">
        <f>Q257*H257</f>
        <v>0</v>
      </c>
      <c r="S257" s="225">
        <v>0</v>
      </c>
      <c r="T257" s="226">
        <f>S257*H257</f>
        <v>0</v>
      </c>
      <c r="U257" s="42"/>
      <c r="V257" s="42"/>
      <c r="W257" s="42"/>
      <c r="X257" s="42"/>
      <c r="Y257" s="42"/>
      <c r="Z257" s="42"/>
      <c r="AA257" s="42"/>
      <c r="AB257" s="42"/>
      <c r="AC257" s="42"/>
      <c r="AD257" s="42"/>
      <c r="AE257" s="42"/>
      <c r="AR257" s="227" t="s">
        <v>398</v>
      </c>
      <c r="AT257" s="227" t="s">
        <v>349</v>
      </c>
      <c r="AU257" s="227" t="s">
        <v>189</v>
      </c>
      <c r="AY257" s="21" t="s">
        <v>182</v>
      </c>
      <c r="BE257" s="228">
        <f>IF(N257="základní",J257,0)</f>
        <v>0</v>
      </c>
      <c r="BF257" s="228">
        <f>IF(N257="snížená",J257,0)</f>
        <v>0</v>
      </c>
      <c r="BG257" s="228">
        <f>IF(N257="zákl. přenesená",J257,0)</f>
        <v>0</v>
      </c>
      <c r="BH257" s="228">
        <f>IF(N257="sníž. přenesená",J257,0)</f>
        <v>0</v>
      </c>
      <c r="BI257" s="228">
        <f>IF(N257="nulová",J257,0)</f>
        <v>0</v>
      </c>
      <c r="BJ257" s="21" t="s">
        <v>83</v>
      </c>
      <c r="BK257" s="228">
        <f>ROUND(I257*H257,2)</f>
        <v>0</v>
      </c>
      <c r="BL257" s="21" t="s">
        <v>299</v>
      </c>
      <c r="BM257" s="227" t="s">
        <v>3083</v>
      </c>
    </row>
    <row r="258" s="12" customFormat="1" ht="22.8" customHeight="1">
      <c r="A258" s="12"/>
      <c r="B258" s="200"/>
      <c r="C258" s="201"/>
      <c r="D258" s="202" t="s">
        <v>75</v>
      </c>
      <c r="E258" s="214" t="s">
        <v>3084</v>
      </c>
      <c r="F258" s="214" t="s">
        <v>3085</v>
      </c>
      <c r="G258" s="201"/>
      <c r="H258" s="201"/>
      <c r="I258" s="204"/>
      <c r="J258" s="215">
        <f>BK258</f>
        <v>0</v>
      </c>
      <c r="K258" s="201"/>
      <c r="L258" s="206"/>
      <c r="M258" s="207"/>
      <c r="N258" s="208"/>
      <c r="O258" s="208"/>
      <c r="P258" s="209">
        <f>P259+P284</f>
        <v>0</v>
      </c>
      <c r="Q258" s="208"/>
      <c r="R258" s="209">
        <f>R259+R284</f>
        <v>0.16768000000000002</v>
      </c>
      <c r="S258" s="208"/>
      <c r="T258" s="210">
        <f>T259+T284</f>
        <v>0</v>
      </c>
      <c r="U258" s="12"/>
      <c r="V258" s="12"/>
      <c r="W258" s="12"/>
      <c r="X258" s="12"/>
      <c r="Y258" s="12"/>
      <c r="Z258" s="12"/>
      <c r="AA258" s="12"/>
      <c r="AB258" s="12"/>
      <c r="AC258" s="12"/>
      <c r="AD258" s="12"/>
      <c r="AE258" s="12"/>
      <c r="AR258" s="211" t="s">
        <v>86</v>
      </c>
      <c r="AT258" s="212" t="s">
        <v>75</v>
      </c>
      <c r="AU258" s="212" t="s">
        <v>83</v>
      </c>
      <c r="AY258" s="211" t="s">
        <v>182</v>
      </c>
      <c r="BK258" s="213">
        <f>BK259+BK284</f>
        <v>0</v>
      </c>
    </row>
    <row r="259" s="12" customFormat="1" ht="20.88" customHeight="1">
      <c r="A259" s="12"/>
      <c r="B259" s="200"/>
      <c r="C259" s="201"/>
      <c r="D259" s="202" t="s">
        <v>75</v>
      </c>
      <c r="E259" s="214" t="s">
        <v>3086</v>
      </c>
      <c r="F259" s="214" t="s">
        <v>3087</v>
      </c>
      <c r="G259" s="201"/>
      <c r="H259" s="201"/>
      <c r="I259" s="204"/>
      <c r="J259" s="215">
        <f>BK259</f>
        <v>0</v>
      </c>
      <c r="K259" s="201"/>
      <c r="L259" s="206"/>
      <c r="M259" s="207"/>
      <c r="N259" s="208"/>
      <c r="O259" s="208"/>
      <c r="P259" s="209">
        <f>SUM(P260:P283)</f>
        <v>0</v>
      </c>
      <c r="Q259" s="208"/>
      <c r="R259" s="209">
        <f>SUM(R260:R283)</f>
        <v>0.16768000000000002</v>
      </c>
      <c r="S259" s="208"/>
      <c r="T259" s="210">
        <f>SUM(T260:T283)</f>
        <v>0</v>
      </c>
      <c r="U259" s="12"/>
      <c r="V259" s="12"/>
      <c r="W259" s="12"/>
      <c r="X259" s="12"/>
      <c r="Y259" s="12"/>
      <c r="Z259" s="12"/>
      <c r="AA259" s="12"/>
      <c r="AB259" s="12"/>
      <c r="AC259" s="12"/>
      <c r="AD259" s="12"/>
      <c r="AE259" s="12"/>
      <c r="AR259" s="211" t="s">
        <v>86</v>
      </c>
      <c r="AT259" s="212" t="s">
        <v>75</v>
      </c>
      <c r="AU259" s="212" t="s">
        <v>86</v>
      </c>
      <c r="AY259" s="211" t="s">
        <v>182</v>
      </c>
      <c r="BK259" s="213">
        <f>SUM(BK260:BK283)</f>
        <v>0</v>
      </c>
    </row>
    <row r="260" s="2" customFormat="1" ht="16.5" customHeight="1">
      <c r="A260" s="42"/>
      <c r="B260" s="43"/>
      <c r="C260" s="267" t="s">
        <v>914</v>
      </c>
      <c r="D260" s="267" t="s">
        <v>349</v>
      </c>
      <c r="E260" s="268" t="s">
        <v>3088</v>
      </c>
      <c r="F260" s="269" t="s">
        <v>3089</v>
      </c>
      <c r="G260" s="270" t="s">
        <v>352</v>
      </c>
      <c r="H260" s="271">
        <v>121.59999999999999</v>
      </c>
      <c r="I260" s="272"/>
      <c r="J260" s="273">
        <f>ROUND(I260*H260,2)</f>
        <v>0</v>
      </c>
      <c r="K260" s="269" t="s">
        <v>188</v>
      </c>
      <c r="L260" s="274"/>
      <c r="M260" s="275" t="s">
        <v>19</v>
      </c>
      <c r="N260" s="276" t="s">
        <v>47</v>
      </c>
      <c r="O260" s="88"/>
      <c r="P260" s="225">
        <f>O260*H260</f>
        <v>0</v>
      </c>
      <c r="Q260" s="225">
        <v>0.001</v>
      </c>
      <c r="R260" s="225">
        <f>Q260*H260</f>
        <v>0.1216</v>
      </c>
      <c r="S260" s="225">
        <v>0</v>
      </c>
      <c r="T260" s="226">
        <f>S260*H260</f>
        <v>0</v>
      </c>
      <c r="U260" s="42"/>
      <c r="V260" s="42"/>
      <c r="W260" s="42"/>
      <c r="X260" s="42"/>
      <c r="Y260" s="42"/>
      <c r="Z260" s="42"/>
      <c r="AA260" s="42"/>
      <c r="AB260" s="42"/>
      <c r="AC260" s="42"/>
      <c r="AD260" s="42"/>
      <c r="AE260" s="42"/>
      <c r="AR260" s="227" t="s">
        <v>398</v>
      </c>
      <c r="AT260" s="227" t="s">
        <v>349</v>
      </c>
      <c r="AU260" s="227" t="s">
        <v>203</v>
      </c>
      <c r="AY260" s="21" t="s">
        <v>182</v>
      </c>
      <c r="BE260" s="228">
        <f>IF(N260="základní",J260,0)</f>
        <v>0</v>
      </c>
      <c r="BF260" s="228">
        <f>IF(N260="snížená",J260,0)</f>
        <v>0</v>
      </c>
      <c r="BG260" s="228">
        <f>IF(N260="zákl. přenesená",J260,0)</f>
        <v>0</v>
      </c>
      <c r="BH260" s="228">
        <f>IF(N260="sníž. přenesená",J260,0)</f>
        <v>0</v>
      </c>
      <c r="BI260" s="228">
        <f>IF(N260="nulová",J260,0)</f>
        <v>0</v>
      </c>
      <c r="BJ260" s="21" t="s">
        <v>83</v>
      </c>
      <c r="BK260" s="228">
        <f>ROUND(I260*H260,2)</f>
        <v>0</v>
      </c>
      <c r="BL260" s="21" t="s">
        <v>299</v>
      </c>
      <c r="BM260" s="227" t="s">
        <v>3090</v>
      </c>
    </row>
    <row r="261" s="13" customFormat="1">
      <c r="A261" s="13"/>
      <c r="B261" s="234"/>
      <c r="C261" s="235"/>
      <c r="D261" s="236" t="s">
        <v>193</v>
      </c>
      <c r="E261" s="237" t="s">
        <v>19</v>
      </c>
      <c r="F261" s="238" t="s">
        <v>3091</v>
      </c>
      <c r="G261" s="235"/>
      <c r="H261" s="239">
        <v>121.59999999999999</v>
      </c>
      <c r="I261" s="240"/>
      <c r="J261" s="235"/>
      <c r="K261" s="235"/>
      <c r="L261" s="241"/>
      <c r="M261" s="242"/>
      <c r="N261" s="243"/>
      <c r="O261" s="243"/>
      <c r="P261" s="243"/>
      <c r="Q261" s="243"/>
      <c r="R261" s="243"/>
      <c r="S261" s="243"/>
      <c r="T261" s="244"/>
      <c r="U261" s="13"/>
      <c r="V261" s="13"/>
      <c r="W261" s="13"/>
      <c r="X261" s="13"/>
      <c r="Y261" s="13"/>
      <c r="Z261" s="13"/>
      <c r="AA261" s="13"/>
      <c r="AB261" s="13"/>
      <c r="AC261" s="13"/>
      <c r="AD261" s="13"/>
      <c r="AE261" s="13"/>
      <c r="AT261" s="245" t="s">
        <v>193</v>
      </c>
      <c r="AU261" s="245" t="s">
        <v>203</v>
      </c>
      <c r="AV261" s="13" t="s">
        <v>86</v>
      </c>
      <c r="AW261" s="13" t="s">
        <v>37</v>
      </c>
      <c r="AX261" s="13" t="s">
        <v>83</v>
      </c>
      <c r="AY261" s="245" t="s">
        <v>182</v>
      </c>
    </row>
    <row r="262" s="2" customFormat="1" ht="16.5" customHeight="1">
      <c r="A262" s="42"/>
      <c r="B262" s="43"/>
      <c r="C262" s="267" t="s">
        <v>920</v>
      </c>
      <c r="D262" s="267" t="s">
        <v>349</v>
      </c>
      <c r="E262" s="268" t="s">
        <v>2751</v>
      </c>
      <c r="F262" s="269" t="s">
        <v>2752</v>
      </c>
      <c r="G262" s="270" t="s">
        <v>352</v>
      </c>
      <c r="H262" s="271">
        <v>18.600000000000001</v>
      </c>
      <c r="I262" s="272"/>
      <c r="J262" s="273">
        <f>ROUND(I262*H262,2)</f>
        <v>0</v>
      </c>
      <c r="K262" s="269" t="s">
        <v>188</v>
      </c>
      <c r="L262" s="274"/>
      <c r="M262" s="275" t="s">
        <v>19</v>
      </c>
      <c r="N262" s="276" t="s">
        <v>47</v>
      </c>
      <c r="O262" s="88"/>
      <c r="P262" s="225">
        <f>O262*H262</f>
        <v>0</v>
      </c>
      <c r="Q262" s="225">
        <v>0.001</v>
      </c>
      <c r="R262" s="225">
        <f>Q262*H262</f>
        <v>0.018600000000000002</v>
      </c>
      <c r="S262" s="225">
        <v>0</v>
      </c>
      <c r="T262" s="226">
        <f>S262*H262</f>
        <v>0</v>
      </c>
      <c r="U262" s="42"/>
      <c r="V262" s="42"/>
      <c r="W262" s="42"/>
      <c r="X262" s="42"/>
      <c r="Y262" s="42"/>
      <c r="Z262" s="42"/>
      <c r="AA262" s="42"/>
      <c r="AB262" s="42"/>
      <c r="AC262" s="42"/>
      <c r="AD262" s="42"/>
      <c r="AE262" s="42"/>
      <c r="AR262" s="227" t="s">
        <v>398</v>
      </c>
      <c r="AT262" s="227" t="s">
        <v>349</v>
      </c>
      <c r="AU262" s="227" t="s">
        <v>203</v>
      </c>
      <c r="AY262" s="21" t="s">
        <v>182</v>
      </c>
      <c r="BE262" s="228">
        <f>IF(N262="základní",J262,0)</f>
        <v>0</v>
      </c>
      <c r="BF262" s="228">
        <f>IF(N262="snížená",J262,0)</f>
        <v>0</v>
      </c>
      <c r="BG262" s="228">
        <f>IF(N262="zákl. přenesená",J262,0)</f>
        <v>0</v>
      </c>
      <c r="BH262" s="228">
        <f>IF(N262="sníž. přenesená",J262,0)</f>
        <v>0</v>
      </c>
      <c r="BI262" s="228">
        <f>IF(N262="nulová",J262,0)</f>
        <v>0</v>
      </c>
      <c r="BJ262" s="21" t="s">
        <v>83</v>
      </c>
      <c r="BK262" s="228">
        <f>ROUND(I262*H262,2)</f>
        <v>0</v>
      </c>
      <c r="BL262" s="21" t="s">
        <v>299</v>
      </c>
      <c r="BM262" s="227" t="s">
        <v>3092</v>
      </c>
    </row>
    <row r="263" s="13" customFormat="1">
      <c r="A263" s="13"/>
      <c r="B263" s="234"/>
      <c r="C263" s="235"/>
      <c r="D263" s="236" t="s">
        <v>193</v>
      </c>
      <c r="E263" s="237" t="s">
        <v>19</v>
      </c>
      <c r="F263" s="238" t="s">
        <v>3093</v>
      </c>
      <c r="G263" s="235"/>
      <c r="H263" s="239">
        <v>18.600000000000001</v>
      </c>
      <c r="I263" s="240"/>
      <c r="J263" s="235"/>
      <c r="K263" s="235"/>
      <c r="L263" s="241"/>
      <c r="M263" s="242"/>
      <c r="N263" s="243"/>
      <c r="O263" s="243"/>
      <c r="P263" s="243"/>
      <c r="Q263" s="243"/>
      <c r="R263" s="243"/>
      <c r="S263" s="243"/>
      <c r="T263" s="244"/>
      <c r="U263" s="13"/>
      <c r="V263" s="13"/>
      <c r="W263" s="13"/>
      <c r="X263" s="13"/>
      <c r="Y263" s="13"/>
      <c r="Z263" s="13"/>
      <c r="AA263" s="13"/>
      <c r="AB263" s="13"/>
      <c r="AC263" s="13"/>
      <c r="AD263" s="13"/>
      <c r="AE263" s="13"/>
      <c r="AT263" s="245" t="s">
        <v>193</v>
      </c>
      <c r="AU263" s="245" t="s">
        <v>203</v>
      </c>
      <c r="AV263" s="13" t="s">
        <v>86</v>
      </c>
      <c r="AW263" s="13" t="s">
        <v>37</v>
      </c>
      <c r="AX263" s="13" t="s">
        <v>83</v>
      </c>
      <c r="AY263" s="245" t="s">
        <v>182</v>
      </c>
    </row>
    <row r="264" s="2" customFormat="1" ht="16.5" customHeight="1">
      <c r="A264" s="42"/>
      <c r="B264" s="43"/>
      <c r="C264" s="267" t="s">
        <v>931</v>
      </c>
      <c r="D264" s="267" t="s">
        <v>349</v>
      </c>
      <c r="E264" s="268" t="s">
        <v>3094</v>
      </c>
      <c r="F264" s="269" t="s">
        <v>3095</v>
      </c>
      <c r="G264" s="270" t="s">
        <v>560</v>
      </c>
      <c r="H264" s="271">
        <v>62</v>
      </c>
      <c r="I264" s="272"/>
      <c r="J264" s="273">
        <f>ROUND(I264*H264,2)</f>
        <v>0</v>
      </c>
      <c r="K264" s="269" t="s">
        <v>19</v>
      </c>
      <c r="L264" s="274"/>
      <c r="M264" s="275" t="s">
        <v>19</v>
      </c>
      <c r="N264" s="276" t="s">
        <v>47</v>
      </c>
      <c r="O264" s="88"/>
      <c r="P264" s="225">
        <f>O264*H264</f>
        <v>0</v>
      </c>
      <c r="Q264" s="225">
        <v>0</v>
      </c>
      <c r="R264" s="225">
        <f>Q264*H264</f>
        <v>0</v>
      </c>
      <c r="S264" s="225">
        <v>0</v>
      </c>
      <c r="T264" s="226">
        <f>S264*H264</f>
        <v>0</v>
      </c>
      <c r="U264" s="42"/>
      <c r="V264" s="42"/>
      <c r="W264" s="42"/>
      <c r="X264" s="42"/>
      <c r="Y264" s="42"/>
      <c r="Z264" s="42"/>
      <c r="AA264" s="42"/>
      <c r="AB264" s="42"/>
      <c r="AC264" s="42"/>
      <c r="AD264" s="42"/>
      <c r="AE264" s="42"/>
      <c r="AR264" s="227" t="s">
        <v>398</v>
      </c>
      <c r="AT264" s="227" t="s">
        <v>349</v>
      </c>
      <c r="AU264" s="227" t="s">
        <v>203</v>
      </c>
      <c r="AY264" s="21" t="s">
        <v>182</v>
      </c>
      <c r="BE264" s="228">
        <f>IF(N264="základní",J264,0)</f>
        <v>0</v>
      </c>
      <c r="BF264" s="228">
        <f>IF(N264="snížená",J264,0)</f>
        <v>0</v>
      </c>
      <c r="BG264" s="228">
        <f>IF(N264="zákl. přenesená",J264,0)</f>
        <v>0</v>
      </c>
      <c r="BH264" s="228">
        <f>IF(N264="sníž. přenesená",J264,0)</f>
        <v>0</v>
      </c>
      <c r="BI264" s="228">
        <f>IF(N264="nulová",J264,0)</f>
        <v>0</v>
      </c>
      <c r="BJ264" s="21" t="s">
        <v>83</v>
      </c>
      <c r="BK264" s="228">
        <f>ROUND(I264*H264,2)</f>
        <v>0</v>
      </c>
      <c r="BL264" s="21" t="s">
        <v>299</v>
      </c>
      <c r="BM264" s="227" t="s">
        <v>3096</v>
      </c>
    </row>
    <row r="265" s="2" customFormat="1" ht="16.5" customHeight="1">
      <c r="A265" s="42"/>
      <c r="B265" s="43"/>
      <c r="C265" s="267" t="s">
        <v>937</v>
      </c>
      <c r="D265" s="267" t="s">
        <v>349</v>
      </c>
      <c r="E265" s="268" t="s">
        <v>3097</v>
      </c>
      <c r="F265" s="269" t="s">
        <v>3098</v>
      </c>
      <c r="G265" s="270" t="s">
        <v>2491</v>
      </c>
      <c r="H265" s="271">
        <v>1</v>
      </c>
      <c r="I265" s="272"/>
      <c r="J265" s="273">
        <f>ROUND(I265*H265,2)</f>
        <v>0</v>
      </c>
      <c r="K265" s="269" t="s">
        <v>19</v>
      </c>
      <c r="L265" s="274"/>
      <c r="M265" s="275" t="s">
        <v>19</v>
      </c>
      <c r="N265" s="276" t="s">
        <v>47</v>
      </c>
      <c r="O265" s="88"/>
      <c r="P265" s="225">
        <f>O265*H265</f>
        <v>0</v>
      </c>
      <c r="Q265" s="225">
        <v>0</v>
      </c>
      <c r="R265" s="225">
        <f>Q265*H265</f>
        <v>0</v>
      </c>
      <c r="S265" s="225">
        <v>0</v>
      </c>
      <c r="T265" s="226">
        <f>S265*H265</f>
        <v>0</v>
      </c>
      <c r="U265" s="42"/>
      <c r="V265" s="42"/>
      <c r="W265" s="42"/>
      <c r="X265" s="42"/>
      <c r="Y265" s="42"/>
      <c r="Z265" s="42"/>
      <c r="AA265" s="42"/>
      <c r="AB265" s="42"/>
      <c r="AC265" s="42"/>
      <c r="AD265" s="42"/>
      <c r="AE265" s="42"/>
      <c r="AR265" s="227" t="s">
        <v>398</v>
      </c>
      <c r="AT265" s="227" t="s">
        <v>349</v>
      </c>
      <c r="AU265" s="227" t="s">
        <v>203</v>
      </c>
      <c r="AY265" s="21" t="s">
        <v>182</v>
      </c>
      <c r="BE265" s="228">
        <f>IF(N265="základní",J265,0)</f>
        <v>0</v>
      </c>
      <c r="BF265" s="228">
        <f>IF(N265="snížená",J265,0)</f>
        <v>0</v>
      </c>
      <c r="BG265" s="228">
        <f>IF(N265="zákl. přenesená",J265,0)</f>
        <v>0</v>
      </c>
      <c r="BH265" s="228">
        <f>IF(N265="sníž. přenesená",J265,0)</f>
        <v>0</v>
      </c>
      <c r="BI265" s="228">
        <f>IF(N265="nulová",J265,0)</f>
        <v>0</v>
      </c>
      <c r="BJ265" s="21" t="s">
        <v>83</v>
      </c>
      <c r="BK265" s="228">
        <f>ROUND(I265*H265,2)</f>
        <v>0</v>
      </c>
      <c r="BL265" s="21" t="s">
        <v>299</v>
      </c>
      <c r="BM265" s="227" t="s">
        <v>3099</v>
      </c>
    </row>
    <row r="266" s="2" customFormat="1" ht="16.5" customHeight="1">
      <c r="A266" s="42"/>
      <c r="B266" s="43"/>
      <c r="C266" s="267" t="s">
        <v>946</v>
      </c>
      <c r="D266" s="267" t="s">
        <v>349</v>
      </c>
      <c r="E266" s="268" t="s">
        <v>3100</v>
      </c>
      <c r="F266" s="269" t="s">
        <v>3101</v>
      </c>
      <c r="G266" s="270" t="s">
        <v>2491</v>
      </c>
      <c r="H266" s="271">
        <v>2</v>
      </c>
      <c r="I266" s="272"/>
      <c r="J266" s="273">
        <f>ROUND(I266*H266,2)</f>
        <v>0</v>
      </c>
      <c r="K266" s="269" t="s">
        <v>19</v>
      </c>
      <c r="L266" s="274"/>
      <c r="M266" s="275" t="s">
        <v>19</v>
      </c>
      <c r="N266" s="276" t="s">
        <v>47</v>
      </c>
      <c r="O266" s="88"/>
      <c r="P266" s="225">
        <f>O266*H266</f>
        <v>0</v>
      </c>
      <c r="Q266" s="225">
        <v>0</v>
      </c>
      <c r="R266" s="225">
        <f>Q266*H266</f>
        <v>0</v>
      </c>
      <c r="S266" s="225">
        <v>0</v>
      </c>
      <c r="T266" s="226">
        <f>S266*H266</f>
        <v>0</v>
      </c>
      <c r="U266" s="42"/>
      <c r="V266" s="42"/>
      <c r="W266" s="42"/>
      <c r="X266" s="42"/>
      <c r="Y266" s="42"/>
      <c r="Z266" s="42"/>
      <c r="AA266" s="42"/>
      <c r="AB266" s="42"/>
      <c r="AC266" s="42"/>
      <c r="AD266" s="42"/>
      <c r="AE266" s="42"/>
      <c r="AR266" s="227" t="s">
        <v>398</v>
      </c>
      <c r="AT266" s="227" t="s">
        <v>349</v>
      </c>
      <c r="AU266" s="227" t="s">
        <v>203</v>
      </c>
      <c r="AY266" s="21" t="s">
        <v>182</v>
      </c>
      <c r="BE266" s="228">
        <f>IF(N266="základní",J266,0)</f>
        <v>0</v>
      </c>
      <c r="BF266" s="228">
        <f>IF(N266="snížená",J266,0)</f>
        <v>0</v>
      </c>
      <c r="BG266" s="228">
        <f>IF(N266="zákl. přenesená",J266,0)</f>
        <v>0</v>
      </c>
      <c r="BH266" s="228">
        <f>IF(N266="sníž. přenesená",J266,0)</f>
        <v>0</v>
      </c>
      <c r="BI266" s="228">
        <f>IF(N266="nulová",J266,0)</f>
        <v>0</v>
      </c>
      <c r="BJ266" s="21" t="s">
        <v>83</v>
      </c>
      <c r="BK266" s="228">
        <f>ROUND(I266*H266,2)</f>
        <v>0</v>
      </c>
      <c r="BL266" s="21" t="s">
        <v>299</v>
      </c>
      <c r="BM266" s="227" t="s">
        <v>3102</v>
      </c>
    </row>
    <row r="267" s="2" customFormat="1" ht="16.5" customHeight="1">
      <c r="A267" s="42"/>
      <c r="B267" s="43"/>
      <c r="C267" s="267" t="s">
        <v>955</v>
      </c>
      <c r="D267" s="267" t="s">
        <v>349</v>
      </c>
      <c r="E267" s="268" t="s">
        <v>3103</v>
      </c>
      <c r="F267" s="269" t="s">
        <v>3104</v>
      </c>
      <c r="G267" s="270" t="s">
        <v>2491</v>
      </c>
      <c r="H267" s="271">
        <v>1</v>
      </c>
      <c r="I267" s="272"/>
      <c r="J267" s="273">
        <f>ROUND(I267*H267,2)</f>
        <v>0</v>
      </c>
      <c r="K267" s="269" t="s">
        <v>19</v>
      </c>
      <c r="L267" s="274"/>
      <c r="M267" s="275" t="s">
        <v>19</v>
      </c>
      <c r="N267" s="276" t="s">
        <v>47</v>
      </c>
      <c r="O267" s="88"/>
      <c r="P267" s="225">
        <f>O267*H267</f>
        <v>0</v>
      </c>
      <c r="Q267" s="225">
        <v>0</v>
      </c>
      <c r="R267" s="225">
        <f>Q267*H267</f>
        <v>0</v>
      </c>
      <c r="S267" s="225">
        <v>0</v>
      </c>
      <c r="T267" s="226">
        <f>S267*H267</f>
        <v>0</v>
      </c>
      <c r="U267" s="42"/>
      <c r="V267" s="42"/>
      <c r="W267" s="42"/>
      <c r="X267" s="42"/>
      <c r="Y267" s="42"/>
      <c r="Z267" s="42"/>
      <c r="AA267" s="42"/>
      <c r="AB267" s="42"/>
      <c r="AC267" s="42"/>
      <c r="AD267" s="42"/>
      <c r="AE267" s="42"/>
      <c r="AR267" s="227" t="s">
        <v>398</v>
      </c>
      <c r="AT267" s="227" t="s">
        <v>349</v>
      </c>
      <c r="AU267" s="227" t="s">
        <v>203</v>
      </c>
      <c r="AY267" s="21" t="s">
        <v>182</v>
      </c>
      <c r="BE267" s="228">
        <f>IF(N267="základní",J267,0)</f>
        <v>0</v>
      </c>
      <c r="BF267" s="228">
        <f>IF(N267="snížená",J267,0)</f>
        <v>0</v>
      </c>
      <c r="BG267" s="228">
        <f>IF(N267="zákl. přenesená",J267,0)</f>
        <v>0</v>
      </c>
      <c r="BH267" s="228">
        <f>IF(N267="sníž. přenesená",J267,0)</f>
        <v>0</v>
      </c>
      <c r="BI267" s="228">
        <f>IF(N267="nulová",J267,0)</f>
        <v>0</v>
      </c>
      <c r="BJ267" s="21" t="s">
        <v>83</v>
      </c>
      <c r="BK267" s="228">
        <f>ROUND(I267*H267,2)</f>
        <v>0</v>
      </c>
      <c r="BL267" s="21" t="s">
        <v>299</v>
      </c>
      <c r="BM267" s="227" t="s">
        <v>3105</v>
      </c>
    </row>
    <row r="268" s="2" customFormat="1" ht="16.5" customHeight="1">
      <c r="A268" s="42"/>
      <c r="B268" s="43"/>
      <c r="C268" s="267" t="s">
        <v>961</v>
      </c>
      <c r="D268" s="267" t="s">
        <v>349</v>
      </c>
      <c r="E268" s="268" t="s">
        <v>3106</v>
      </c>
      <c r="F268" s="269" t="s">
        <v>3107</v>
      </c>
      <c r="G268" s="270" t="s">
        <v>2491</v>
      </c>
      <c r="H268" s="271">
        <v>2</v>
      </c>
      <c r="I268" s="272"/>
      <c r="J268" s="273">
        <f>ROUND(I268*H268,2)</f>
        <v>0</v>
      </c>
      <c r="K268" s="269" t="s">
        <v>19</v>
      </c>
      <c r="L268" s="274"/>
      <c r="M268" s="275" t="s">
        <v>19</v>
      </c>
      <c r="N268" s="276" t="s">
        <v>47</v>
      </c>
      <c r="O268" s="88"/>
      <c r="P268" s="225">
        <f>O268*H268</f>
        <v>0</v>
      </c>
      <c r="Q268" s="225">
        <v>0</v>
      </c>
      <c r="R268" s="225">
        <f>Q268*H268</f>
        <v>0</v>
      </c>
      <c r="S268" s="225">
        <v>0</v>
      </c>
      <c r="T268" s="226">
        <f>S268*H268</f>
        <v>0</v>
      </c>
      <c r="U268" s="42"/>
      <c r="V268" s="42"/>
      <c r="W268" s="42"/>
      <c r="X268" s="42"/>
      <c r="Y268" s="42"/>
      <c r="Z268" s="42"/>
      <c r="AA268" s="42"/>
      <c r="AB268" s="42"/>
      <c r="AC268" s="42"/>
      <c r="AD268" s="42"/>
      <c r="AE268" s="42"/>
      <c r="AR268" s="227" t="s">
        <v>398</v>
      </c>
      <c r="AT268" s="227" t="s">
        <v>349</v>
      </c>
      <c r="AU268" s="227" t="s">
        <v>203</v>
      </c>
      <c r="AY268" s="21" t="s">
        <v>182</v>
      </c>
      <c r="BE268" s="228">
        <f>IF(N268="základní",J268,0)</f>
        <v>0</v>
      </c>
      <c r="BF268" s="228">
        <f>IF(N268="snížená",J268,0)</f>
        <v>0</v>
      </c>
      <c r="BG268" s="228">
        <f>IF(N268="zákl. přenesená",J268,0)</f>
        <v>0</v>
      </c>
      <c r="BH268" s="228">
        <f>IF(N268="sníž. přenesená",J268,0)</f>
        <v>0</v>
      </c>
      <c r="BI268" s="228">
        <f>IF(N268="nulová",J268,0)</f>
        <v>0</v>
      </c>
      <c r="BJ268" s="21" t="s">
        <v>83</v>
      </c>
      <c r="BK268" s="228">
        <f>ROUND(I268*H268,2)</f>
        <v>0</v>
      </c>
      <c r="BL268" s="21" t="s">
        <v>299</v>
      </c>
      <c r="BM268" s="227" t="s">
        <v>3108</v>
      </c>
    </row>
    <row r="269" s="2" customFormat="1" ht="16.5" customHeight="1">
      <c r="A269" s="42"/>
      <c r="B269" s="43"/>
      <c r="C269" s="267" t="s">
        <v>969</v>
      </c>
      <c r="D269" s="267" t="s">
        <v>349</v>
      </c>
      <c r="E269" s="268" t="s">
        <v>3109</v>
      </c>
      <c r="F269" s="269" t="s">
        <v>3110</v>
      </c>
      <c r="G269" s="270" t="s">
        <v>2491</v>
      </c>
      <c r="H269" s="271">
        <v>15</v>
      </c>
      <c r="I269" s="272"/>
      <c r="J269" s="273">
        <f>ROUND(I269*H269,2)</f>
        <v>0</v>
      </c>
      <c r="K269" s="269" t="s">
        <v>19</v>
      </c>
      <c r="L269" s="274"/>
      <c r="M269" s="275" t="s">
        <v>19</v>
      </c>
      <c r="N269" s="276" t="s">
        <v>47</v>
      </c>
      <c r="O269" s="88"/>
      <c r="P269" s="225">
        <f>O269*H269</f>
        <v>0</v>
      </c>
      <c r="Q269" s="225">
        <v>0</v>
      </c>
      <c r="R269" s="225">
        <f>Q269*H269</f>
        <v>0</v>
      </c>
      <c r="S269" s="225">
        <v>0</v>
      </c>
      <c r="T269" s="226">
        <f>S269*H269</f>
        <v>0</v>
      </c>
      <c r="U269" s="42"/>
      <c r="V269" s="42"/>
      <c r="W269" s="42"/>
      <c r="X269" s="42"/>
      <c r="Y269" s="42"/>
      <c r="Z269" s="42"/>
      <c r="AA269" s="42"/>
      <c r="AB269" s="42"/>
      <c r="AC269" s="42"/>
      <c r="AD269" s="42"/>
      <c r="AE269" s="42"/>
      <c r="AR269" s="227" t="s">
        <v>398</v>
      </c>
      <c r="AT269" s="227" t="s">
        <v>349</v>
      </c>
      <c r="AU269" s="227" t="s">
        <v>203</v>
      </c>
      <c r="AY269" s="21" t="s">
        <v>182</v>
      </c>
      <c r="BE269" s="228">
        <f>IF(N269="základní",J269,0)</f>
        <v>0</v>
      </c>
      <c r="BF269" s="228">
        <f>IF(N269="snížená",J269,0)</f>
        <v>0</v>
      </c>
      <c r="BG269" s="228">
        <f>IF(N269="zákl. přenesená",J269,0)</f>
        <v>0</v>
      </c>
      <c r="BH269" s="228">
        <f>IF(N269="sníž. přenesená",J269,0)</f>
        <v>0</v>
      </c>
      <c r="BI269" s="228">
        <f>IF(N269="nulová",J269,0)</f>
        <v>0</v>
      </c>
      <c r="BJ269" s="21" t="s">
        <v>83</v>
      </c>
      <c r="BK269" s="228">
        <f>ROUND(I269*H269,2)</f>
        <v>0</v>
      </c>
      <c r="BL269" s="21" t="s">
        <v>299</v>
      </c>
      <c r="BM269" s="227" t="s">
        <v>3111</v>
      </c>
    </row>
    <row r="270" s="2" customFormat="1" ht="16.5" customHeight="1">
      <c r="A270" s="42"/>
      <c r="B270" s="43"/>
      <c r="C270" s="267" t="s">
        <v>976</v>
      </c>
      <c r="D270" s="267" t="s">
        <v>349</v>
      </c>
      <c r="E270" s="268" t="s">
        <v>3112</v>
      </c>
      <c r="F270" s="269" t="s">
        <v>3113</v>
      </c>
      <c r="G270" s="270" t="s">
        <v>2491</v>
      </c>
      <c r="H270" s="271">
        <v>40</v>
      </c>
      <c r="I270" s="272"/>
      <c r="J270" s="273">
        <f>ROUND(I270*H270,2)</f>
        <v>0</v>
      </c>
      <c r="K270" s="269" t="s">
        <v>19</v>
      </c>
      <c r="L270" s="274"/>
      <c r="M270" s="275" t="s">
        <v>19</v>
      </c>
      <c r="N270" s="276" t="s">
        <v>47</v>
      </c>
      <c r="O270" s="88"/>
      <c r="P270" s="225">
        <f>O270*H270</f>
        <v>0</v>
      </c>
      <c r="Q270" s="225">
        <v>0</v>
      </c>
      <c r="R270" s="225">
        <f>Q270*H270</f>
        <v>0</v>
      </c>
      <c r="S270" s="225">
        <v>0</v>
      </c>
      <c r="T270" s="226">
        <f>S270*H270</f>
        <v>0</v>
      </c>
      <c r="U270" s="42"/>
      <c r="V270" s="42"/>
      <c r="W270" s="42"/>
      <c r="X270" s="42"/>
      <c r="Y270" s="42"/>
      <c r="Z270" s="42"/>
      <c r="AA270" s="42"/>
      <c r="AB270" s="42"/>
      <c r="AC270" s="42"/>
      <c r="AD270" s="42"/>
      <c r="AE270" s="42"/>
      <c r="AR270" s="227" t="s">
        <v>398</v>
      </c>
      <c r="AT270" s="227" t="s">
        <v>349</v>
      </c>
      <c r="AU270" s="227" t="s">
        <v>203</v>
      </c>
      <c r="AY270" s="21" t="s">
        <v>182</v>
      </c>
      <c r="BE270" s="228">
        <f>IF(N270="základní",J270,0)</f>
        <v>0</v>
      </c>
      <c r="BF270" s="228">
        <f>IF(N270="snížená",J270,0)</f>
        <v>0</v>
      </c>
      <c r="BG270" s="228">
        <f>IF(N270="zákl. přenesená",J270,0)</f>
        <v>0</v>
      </c>
      <c r="BH270" s="228">
        <f>IF(N270="sníž. přenesená",J270,0)</f>
        <v>0</v>
      </c>
      <c r="BI270" s="228">
        <f>IF(N270="nulová",J270,0)</f>
        <v>0</v>
      </c>
      <c r="BJ270" s="21" t="s">
        <v>83</v>
      </c>
      <c r="BK270" s="228">
        <f>ROUND(I270*H270,2)</f>
        <v>0</v>
      </c>
      <c r="BL270" s="21" t="s">
        <v>299</v>
      </c>
      <c r="BM270" s="227" t="s">
        <v>3114</v>
      </c>
    </row>
    <row r="271" s="2" customFormat="1" ht="16.5" customHeight="1">
      <c r="A271" s="42"/>
      <c r="B271" s="43"/>
      <c r="C271" s="267" t="s">
        <v>982</v>
      </c>
      <c r="D271" s="267" t="s">
        <v>349</v>
      </c>
      <c r="E271" s="268" t="s">
        <v>3115</v>
      </c>
      <c r="F271" s="269" t="s">
        <v>3116</v>
      </c>
      <c r="G271" s="270" t="s">
        <v>598</v>
      </c>
      <c r="H271" s="271">
        <v>3</v>
      </c>
      <c r="I271" s="272"/>
      <c r="J271" s="273">
        <f>ROUND(I271*H271,2)</f>
        <v>0</v>
      </c>
      <c r="K271" s="269" t="s">
        <v>188</v>
      </c>
      <c r="L271" s="274"/>
      <c r="M271" s="275" t="s">
        <v>19</v>
      </c>
      <c r="N271" s="276" t="s">
        <v>47</v>
      </c>
      <c r="O271" s="88"/>
      <c r="P271" s="225">
        <f>O271*H271</f>
        <v>0</v>
      </c>
      <c r="Q271" s="225">
        <v>0.0041999999999999997</v>
      </c>
      <c r="R271" s="225">
        <f>Q271*H271</f>
        <v>0.0126</v>
      </c>
      <c r="S271" s="225">
        <v>0</v>
      </c>
      <c r="T271" s="226">
        <f>S271*H271</f>
        <v>0</v>
      </c>
      <c r="U271" s="42"/>
      <c r="V271" s="42"/>
      <c r="W271" s="42"/>
      <c r="X271" s="42"/>
      <c r="Y271" s="42"/>
      <c r="Z271" s="42"/>
      <c r="AA271" s="42"/>
      <c r="AB271" s="42"/>
      <c r="AC271" s="42"/>
      <c r="AD271" s="42"/>
      <c r="AE271" s="42"/>
      <c r="AR271" s="227" t="s">
        <v>398</v>
      </c>
      <c r="AT271" s="227" t="s">
        <v>349</v>
      </c>
      <c r="AU271" s="227" t="s">
        <v>203</v>
      </c>
      <c r="AY271" s="21" t="s">
        <v>182</v>
      </c>
      <c r="BE271" s="228">
        <f>IF(N271="základní",J271,0)</f>
        <v>0</v>
      </c>
      <c r="BF271" s="228">
        <f>IF(N271="snížená",J271,0)</f>
        <v>0</v>
      </c>
      <c r="BG271" s="228">
        <f>IF(N271="zákl. přenesená",J271,0)</f>
        <v>0</v>
      </c>
      <c r="BH271" s="228">
        <f>IF(N271="sníž. přenesená",J271,0)</f>
        <v>0</v>
      </c>
      <c r="BI271" s="228">
        <f>IF(N271="nulová",J271,0)</f>
        <v>0</v>
      </c>
      <c r="BJ271" s="21" t="s">
        <v>83</v>
      </c>
      <c r="BK271" s="228">
        <f>ROUND(I271*H271,2)</f>
        <v>0</v>
      </c>
      <c r="BL271" s="21" t="s">
        <v>299</v>
      </c>
      <c r="BM271" s="227" t="s">
        <v>3117</v>
      </c>
    </row>
    <row r="272" s="2" customFormat="1" ht="16.5" customHeight="1">
      <c r="A272" s="42"/>
      <c r="B272" s="43"/>
      <c r="C272" s="267" t="s">
        <v>990</v>
      </c>
      <c r="D272" s="267" t="s">
        <v>349</v>
      </c>
      <c r="E272" s="268" t="s">
        <v>3118</v>
      </c>
      <c r="F272" s="269" t="s">
        <v>3119</v>
      </c>
      <c r="G272" s="270" t="s">
        <v>598</v>
      </c>
      <c r="H272" s="271">
        <v>3</v>
      </c>
      <c r="I272" s="272"/>
      <c r="J272" s="273">
        <f>ROUND(I272*H272,2)</f>
        <v>0</v>
      </c>
      <c r="K272" s="269" t="s">
        <v>188</v>
      </c>
      <c r="L272" s="274"/>
      <c r="M272" s="275" t="s">
        <v>19</v>
      </c>
      <c r="N272" s="276" t="s">
        <v>47</v>
      </c>
      <c r="O272" s="88"/>
      <c r="P272" s="225">
        <f>O272*H272</f>
        <v>0</v>
      </c>
      <c r="Q272" s="225">
        <v>0.00032000000000000003</v>
      </c>
      <c r="R272" s="225">
        <f>Q272*H272</f>
        <v>0.00096000000000000013</v>
      </c>
      <c r="S272" s="225">
        <v>0</v>
      </c>
      <c r="T272" s="226">
        <f>S272*H272</f>
        <v>0</v>
      </c>
      <c r="U272" s="42"/>
      <c r="V272" s="42"/>
      <c r="W272" s="42"/>
      <c r="X272" s="42"/>
      <c r="Y272" s="42"/>
      <c r="Z272" s="42"/>
      <c r="AA272" s="42"/>
      <c r="AB272" s="42"/>
      <c r="AC272" s="42"/>
      <c r="AD272" s="42"/>
      <c r="AE272" s="42"/>
      <c r="AR272" s="227" t="s">
        <v>398</v>
      </c>
      <c r="AT272" s="227" t="s">
        <v>349</v>
      </c>
      <c r="AU272" s="227" t="s">
        <v>203</v>
      </c>
      <c r="AY272" s="21" t="s">
        <v>182</v>
      </c>
      <c r="BE272" s="228">
        <f>IF(N272="základní",J272,0)</f>
        <v>0</v>
      </c>
      <c r="BF272" s="228">
        <f>IF(N272="snížená",J272,0)</f>
        <v>0</v>
      </c>
      <c r="BG272" s="228">
        <f>IF(N272="zákl. přenesená",J272,0)</f>
        <v>0</v>
      </c>
      <c r="BH272" s="228">
        <f>IF(N272="sníž. přenesená",J272,0)</f>
        <v>0</v>
      </c>
      <c r="BI272" s="228">
        <f>IF(N272="nulová",J272,0)</f>
        <v>0</v>
      </c>
      <c r="BJ272" s="21" t="s">
        <v>83</v>
      </c>
      <c r="BK272" s="228">
        <f>ROUND(I272*H272,2)</f>
        <v>0</v>
      </c>
      <c r="BL272" s="21" t="s">
        <v>299</v>
      </c>
      <c r="BM272" s="227" t="s">
        <v>3120</v>
      </c>
    </row>
    <row r="273" s="2" customFormat="1" ht="16.5" customHeight="1">
      <c r="A273" s="42"/>
      <c r="B273" s="43"/>
      <c r="C273" s="267" t="s">
        <v>995</v>
      </c>
      <c r="D273" s="267" t="s">
        <v>349</v>
      </c>
      <c r="E273" s="268" t="s">
        <v>3121</v>
      </c>
      <c r="F273" s="269" t="s">
        <v>3122</v>
      </c>
      <c r="G273" s="270" t="s">
        <v>598</v>
      </c>
      <c r="H273" s="271">
        <v>1</v>
      </c>
      <c r="I273" s="272"/>
      <c r="J273" s="273">
        <f>ROUND(I273*H273,2)</f>
        <v>0</v>
      </c>
      <c r="K273" s="269" t="s">
        <v>188</v>
      </c>
      <c r="L273" s="274"/>
      <c r="M273" s="275" t="s">
        <v>19</v>
      </c>
      <c r="N273" s="276" t="s">
        <v>47</v>
      </c>
      <c r="O273" s="88"/>
      <c r="P273" s="225">
        <f>O273*H273</f>
        <v>0</v>
      </c>
      <c r="Q273" s="225">
        <v>0.00025999999999999998</v>
      </c>
      <c r="R273" s="225">
        <f>Q273*H273</f>
        <v>0.00025999999999999998</v>
      </c>
      <c r="S273" s="225">
        <v>0</v>
      </c>
      <c r="T273" s="226">
        <f>S273*H273</f>
        <v>0</v>
      </c>
      <c r="U273" s="42"/>
      <c r="V273" s="42"/>
      <c r="W273" s="42"/>
      <c r="X273" s="42"/>
      <c r="Y273" s="42"/>
      <c r="Z273" s="42"/>
      <c r="AA273" s="42"/>
      <c r="AB273" s="42"/>
      <c r="AC273" s="42"/>
      <c r="AD273" s="42"/>
      <c r="AE273" s="42"/>
      <c r="AR273" s="227" t="s">
        <v>398</v>
      </c>
      <c r="AT273" s="227" t="s">
        <v>349</v>
      </c>
      <c r="AU273" s="227" t="s">
        <v>203</v>
      </c>
      <c r="AY273" s="21" t="s">
        <v>182</v>
      </c>
      <c r="BE273" s="228">
        <f>IF(N273="základní",J273,0)</f>
        <v>0</v>
      </c>
      <c r="BF273" s="228">
        <f>IF(N273="snížená",J273,0)</f>
        <v>0</v>
      </c>
      <c r="BG273" s="228">
        <f>IF(N273="zákl. přenesená",J273,0)</f>
        <v>0</v>
      </c>
      <c r="BH273" s="228">
        <f>IF(N273="sníž. přenesená",J273,0)</f>
        <v>0</v>
      </c>
      <c r="BI273" s="228">
        <f>IF(N273="nulová",J273,0)</f>
        <v>0</v>
      </c>
      <c r="BJ273" s="21" t="s">
        <v>83</v>
      </c>
      <c r="BK273" s="228">
        <f>ROUND(I273*H273,2)</f>
        <v>0</v>
      </c>
      <c r="BL273" s="21" t="s">
        <v>299</v>
      </c>
      <c r="BM273" s="227" t="s">
        <v>3123</v>
      </c>
    </row>
    <row r="274" s="2" customFormat="1" ht="16.5" customHeight="1">
      <c r="A274" s="42"/>
      <c r="B274" s="43"/>
      <c r="C274" s="267" t="s">
        <v>1001</v>
      </c>
      <c r="D274" s="267" t="s">
        <v>349</v>
      </c>
      <c r="E274" s="268" t="s">
        <v>3124</v>
      </c>
      <c r="F274" s="269" t="s">
        <v>3125</v>
      </c>
      <c r="G274" s="270" t="s">
        <v>598</v>
      </c>
      <c r="H274" s="271">
        <v>3</v>
      </c>
      <c r="I274" s="272"/>
      <c r="J274" s="273">
        <f>ROUND(I274*H274,2)</f>
        <v>0</v>
      </c>
      <c r="K274" s="269" t="s">
        <v>188</v>
      </c>
      <c r="L274" s="274"/>
      <c r="M274" s="275" t="s">
        <v>19</v>
      </c>
      <c r="N274" s="276" t="s">
        <v>47</v>
      </c>
      <c r="O274" s="88"/>
      <c r="P274" s="225">
        <f>O274*H274</f>
        <v>0</v>
      </c>
      <c r="Q274" s="225">
        <v>0.00022000000000000001</v>
      </c>
      <c r="R274" s="225">
        <f>Q274*H274</f>
        <v>0.00066</v>
      </c>
      <c r="S274" s="225">
        <v>0</v>
      </c>
      <c r="T274" s="226">
        <f>S274*H274</f>
        <v>0</v>
      </c>
      <c r="U274" s="42"/>
      <c r="V274" s="42"/>
      <c r="W274" s="42"/>
      <c r="X274" s="42"/>
      <c r="Y274" s="42"/>
      <c r="Z274" s="42"/>
      <c r="AA274" s="42"/>
      <c r="AB274" s="42"/>
      <c r="AC274" s="42"/>
      <c r="AD274" s="42"/>
      <c r="AE274" s="42"/>
      <c r="AR274" s="227" t="s">
        <v>398</v>
      </c>
      <c r="AT274" s="227" t="s">
        <v>349</v>
      </c>
      <c r="AU274" s="227" t="s">
        <v>203</v>
      </c>
      <c r="AY274" s="21" t="s">
        <v>182</v>
      </c>
      <c r="BE274" s="228">
        <f>IF(N274="základní",J274,0)</f>
        <v>0</v>
      </c>
      <c r="BF274" s="228">
        <f>IF(N274="snížená",J274,0)</f>
        <v>0</v>
      </c>
      <c r="BG274" s="228">
        <f>IF(N274="zákl. přenesená",J274,0)</f>
        <v>0</v>
      </c>
      <c r="BH274" s="228">
        <f>IF(N274="sníž. přenesená",J274,0)</f>
        <v>0</v>
      </c>
      <c r="BI274" s="228">
        <f>IF(N274="nulová",J274,0)</f>
        <v>0</v>
      </c>
      <c r="BJ274" s="21" t="s">
        <v>83</v>
      </c>
      <c r="BK274" s="228">
        <f>ROUND(I274*H274,2)</f>
        <v>0</v>
      </c>
      <c r="BL274" s="21" t="s">
        <v>299</v>
      </c>
      <c r="BM274" s="227" t="s">
        <v>3126</v>
      </c>
    </row>
    <row r="275" s="2" customFormat="1" ht="16.5" customHeight="1">
      <c r="A275" s="42"/>
      <c r="B275" s="43"/>
      <c r="C275" s="267" t="s">
        <v>1007</v>
      </c>
      <c r="D275" s="267" t="s">
        <v>349</v>
      </c>
      <c r="E275" s="268" t="s">
        <v>3127</v>
      </c>
      <c r="F275" s="269" t="s">
        <v>3128</v>
      </c>
      <c r="G275" s="270" t="s">
        <v>598</v>
      </c>
      <c r="H275" s="271">
        <v>3</v>
      </c>
      <c r="I275" s="272"/>
      <c r="J275" s="273">
        <f>ROUND(I275*H275,2)</f>
        <v>0</v>
      </c>
      <c r="K275" s="269" t="s">
        <v>188</v>
      </c>
      <c r="L275" s="274"/>
      <c r="M275" s="275" t="s">
        <v>19</v>
      </c>
      <c r="N275" s="276" t="s">
        <v>47</v>
      </c>
      <c r="O275" s="88"/>
      <c r="P275" s="225">
        <f>O275*H275</f>
        <v>0</v>
      </c>
      <c r="Q275" s="225">
        <v>0.00016000000000000001</v>
      </c>
      <c r="R275" s="225">
        <f>Q275*H275</f>
        <v>0.00048000000000000007</v>
      </c>
      <c r="S275" s="225">
        <v>0</v>
      </c>
      <c r="T275" s="226">
        <f>S275*H275</f>
        <v>0</v>
      </c>
      <c r="U275" s="42"/>
      <c r="V275" s="42"/>
      <c r="W275" s="42"/>
      <c r="X275" s="42"/>
      <c r="Y275" s="42"/>
      <c r="Z275" s="42"/>
      <c r="AA275" s="42"/>
      <c r="AB275" s="42"/>
      <c r="AC275" s="42"/>
      <c r="AD275" s="42"/>
      <c r="AE275" s="42"/>
      <c r="AR275" s="227" t="s">
        <v>398</v>
      </c>
      <c r="AT275" s="227" t="s">
        <v>349</v>
      </c>
      <c r="AU275" s="227" t="s">
        <v>203</v>
      </c>
      <c r="AY275" s="21" t="s">
        <v>182</v>
      </c>
      <c r="BE275" s="228">
        <f>IF(N275="základní",J275,0)</f>
        <v>0</v>
      </c>
      <c r="BF275" s="228">
        <f>IF(N275="snížená",J275,0)</f>
        <v>0</v>
      </c>
      <c r="BG275" s="228">
        <f>IF(N275="zákl. přenesená",J275,0)</f>
        <v>0</v>
      </c>
      <c r="BH275" s="228">
        <f>IF(N275="sníž. přenesená",J275,0)</f>
        <v>0</v>
      </c>
      <c r="BI275" s="228">
        <f>IF(N275="nulová",J275,0)</f>
        <v>0</v>
      </c>
      <c r="BJ275" s="21" t="s">
        <v>83</v>
      </c>
      <c r="BK275" s="228">
        <f>ROUND(I275*H275,2)</f>
        <v>0</v>
      </c>
      <c r="BL275" s="21" t="s">
        <v>299</v>
      </c>
      <c r="BM275" s="227" t="s">
        <v>3129</v>
      </c>
    </row>
    <row r="276" s="2" customFormat="1" ht="16.5" customHeight="1">
      <c r="A276" s="42"/>
      <c r="B276" s="43"/>
      <c r="C276" s="267" t="s">
        <v>1013</v>
      </c>
      <c r="D276" s="267" t="s">
        <v>349</v>
      </c>
      <c r="E276" s="268" t="s">
        <v>3130</v>
      </c>
      <c r="F276" s="269" t="s">
        <v>3131</v>
      </c>
      <c r="G276" s="270" t="s">
        <v>598</v>
      </c>
      <c r="H276" s="271">
        <v>4</v>
      </c>
      <c r="I276" s="272"/>
      <c r="J276" s="273">
        <f>ROUND(I276*H276,2)</f>
        <v>0</v>
      </c>
      <c r="K276" s="269" t="s">
        <v>188</v>
      </c>
      <c r="L276" s="274"/>
      <c r="M276" s="275" t="s">
        <v>19</v>
      </c>
      <c r="N276" s="276" t="s">
        <v>47</v>
      </c>
      <c r="O276" s="88"/>
      <c r="P276" s="225">
        <f>O276*H276</f>
        <v>0</v>
      </c>
      <c r="Q276" s="225">
        <v>0.00013999999999999999</v>
      </c>
      <c r="R276" s="225">
        <f>Q276*H276</f>
        <v>0.00055999999999999995</v>
      </c>
      <c r="S276" s="225">
        <v>0</v>
      </c>
      <c r="T276" s="226">
        <f>S276*H276</f>
        <v>0</v>
      </c>
      <c r="U276" s="42"/>
      <c r="V276" s="42"/>
      <c r="W276" s="42"/>
      <c r="X276" s="42"/>
      <c r="Y276" s="42"/>
      <c r="Z276" s="42"/>
      <c r="AA276" s="42"/>
      <c r="AB276" s="42"/>
      <c r="AC276" s="42"/>
      <c r="AD276" s="42"/>
      <c r="AE276" s="42"/>
      <c r="AR276" s="227" t="s">
        <v>398</v>
      </c>
      <c r="AT276" s="227" t="s">
        <v>349</v>
      </c>
      <c r="AU276" s="227" t="s">
        <v>203</v>
      </c>
      <c r="AY276" s="21" t="s">
        <v>182</v>
      </c>
      <c r="BE276" s="228">
        <f>IF(N276="základní",J276,0)</f>
        <v>0</v>
      </c>
      <c r="BF276" s="228">
        <f>IF(N276="snížená",J276,0)</f>
        <v>0</v>
      </c>
      <c r="BG276" s="228">
        <f>IF(N276="zákl. přenesená",J276,0)</f>
        <v>0</v>
      </c>
      <c r="BH276" s="228">
        <f>IF(N276="sníž. přenesená",J276,0)</f>
        <v>0</v>
      </c>
      <c r="BI276" s="228">
        <f>IF(N276="nulová",J276,0)</f>
        <v>0</v>
      </c>
      <c r="BJ276" s="21" t="s">
        <v>83</v>
      </c>
      <c r="BK276" s="228">
        <f>ROUND(I276*H276,2)</f>
        <v>0</v>
      </c>
      <c r="BL276" s="21" t="s">
        <v>299</v>
      </c>
      <c r="BM276" s="227" t="s">
        <v>3132</v>
      </c>
    </row>
    <row r="277" s="2" customFormat="1" ht="16.5" customHeight="1">
      <c r="A277" s="42"/>
      <c r="B277" s="43"/>
      <c r="C277" s="267" t="s">
        <v>1020</v>
      </c>
      <c r="D277" s="267" t="s">
        <v>349</v>
      </c>
      <c r="E277" s="268" t="s">
        <v>3133</v>
      </c>
      <c r="F277" s="269" t="s">
        <v>3134</v>
      </c>
      <c r="G277" s="270" t="s">
        <v>598</v>
      </c>
      <c r="H277" s="271">
        <v>48</v>
      </c>
      <c r="I277" s="272"/>
      <c r="J277" s="273">
        <f>ROUND(I277*H277,2)</f>
        <v>0</v>
      </c>
      <c r="K277" s="269" t="s">
        <v>188</v>
      </c>
      <c r="L277" s="274"/>
      <c r="M277" s="275" t="s">
        <v>19</v>
      </c>
      <c r="N277" s="276" t="s">
        <v>47</v>
      </c>
      <c r="O277" s="88"/>
      <c r="P277" s="225">
        <f>O277*H277</f>
        <v>0</v>
      </c>
      <c r="Q277" s="225">
        <v>0.00012</v>
      </c>
      <c r="R277" s="225">
        <f>Q277*H277</f>
        <v>0.0057600000000000004</v>
      </c>
      <c r="S277" s="225">
        <v>0</v>
      </c>
      <c r="T277" s="226">
        <f>S277*H277</f>
        <v>0</v>
      </c>
      <c r="U277" s="42"/>
      <c r="V277" s="42"/>
      <c r="W277" s="42"/>
      <c r="X277" s="42"/>
      <c r="Y277" s="42"/>
      <c r="Z277" s="42"/>
      <c r="AA277" s="42"/>
      <c r="AB277" s="42"/>
      <c r="AC277" s="42"/>
      <c r="AD277" s="42"/>
      <c r="AE277" s="42"/>
      <c r="AR277" s="227" t="s">
        <v>398</v>
      </c>
      <c r="AT277" s="227" t="s">
        <v>349</v>
      </c>
      <c r="AU277" s="227" t="s">
        <v>203</v>
      </c>
      <c r="AY277" s="21" t="s">
        <v>182</v>
      </c>
      <c r="BE277" s="228">
        <f>IF(N277="základní",J277,0)</f>
        <v>0</v>
      </c>
      <c r="BF277" s="228">
        <f>IF(N277="snížená",J277,0)</f>
        <v>0</v>
      </c>
      <c r="BG277" s="228">
        <f>IF(N277="zákl. přenesená",J277,0)</f>
        <v>0</v>
      </c>
      <c r="BH277" s="228">
        <f>IF(N277="sníž. přenesená",J277,0)</f>
        <v>0</v>
      </c>
      <c r="BI277" s="228">
        <f>IF(N277="nulová",J277,0)</f>
        <v>0</v>
      </c>
      <c r="BJ277" s="21" t="s">
        <v>83</v>
      </c>
      <c r="BK277" s="228">
        <f>ROUND(I277*H277,2)</f>
        <v>0</v>
      </c>
      <c r="BL277" s="21" t="s">
        <v>299</v>
      </c>
      <c r="BM277" s="227" t="s">
        <v>3135</v>
      </c>
    </row>
    <row r="278" s="2" customFormat="1" ht="16.5" customHeight="1">
      <c r="A278" s="42"/>
      <c r="B278" s="43"/>
      <c r="C278" s="267" t="s">
        <v>1027</v>
      </c>
      <c r="D278" s="267" t="s">
        <v>349</v>
      </c>
      <c r="E278" s="268" t="s">
        <v>3136</v>
      </c>
      <c r="F278" s="269" t="s">
        <v>3137</v>
      </c>
      <c r="G278" s="270" t="s">
        <v>598</v>
      </c>
      <c r="H278" s="271">
        <v>4</v>
      </c>
      <c r="I278" s="272"/>
      <c r="J278" s="273">
        <f>ROUND(I278*H278,2)</f>
        <v>0</v>
      </c>
      <c r="K278" s="269" t="s">
        <v>188</v>
      </c>
      <c r="L278" s="274"/>
      <c r="M278" s="275" t="s">
        <v>19</v>
      </c>
      <c r="N278" s="276" t="s">
        <v>47</v>
      </c>
      <c r="O278" s="88"/>
      <c r="P278" s="225">
        <f>O278*H278</f>
        <v>0</v>
      </c>
      <c r="Q278" s="225">
        <v>0.00022000000000000001</v>
      </c>
      <c r="R278" s="225">
        <f>Q278*H278</f>
        <v>0.00088000000000000003</v>
      </c>
      <c r="S278" s="225">
        <v>0</v>
      </c>
      <c r="T278" s="226">
        <f>S278*H278</f>
        <v>0</v>
      </c>
      <c r="U278" s="42"/>
      <c r="V278" s="42"/>
      <c r="W278" s="42"/>
      <c r="X278" s="42"/>
      <c r="Y278" s="42"/>
      <c r="Z278" s="42"/>
      <c r="AA278" s="42"/>
      <c r="AB278" s="42"/>
      <c r="AC278" s="42"/>
      <c r="AD278" s="42"/>
      <c r="AE278" s="42"/>
      <c r="AR278" s="227" t="s">
        <v>398</v>
      </c>
      <c r="AT278" s="227" t="s">
        <v>349</v>
      </c>
      <c r="AU278" s="227" t="s">
        <v>203</v>
      </c>
      <c r="AY278" s="21" t="s">
        <v>182</v>
      </c>
      <c r="BE278" s="228">
        <f>IF(N278="základní",J278,0)</f>
        <v>0</v>
      </c>
      <c r="BF278" s="228">
        <f>IF(N278="snížená",J278,0)</f>
        <v>0</v>
      </c>
      <c r="BG278" s="228">
        <f>IF(N278="zákl. přenesená",J278,0)</f>
        <v>0</v>
      </c>
      <c r="BH278" s="228">
        <f>IF(N278="sníž. přenesená",J278,0)</f>
        <v>0</v>
      </c>
      <c r="BI278" s="228">
        <f>IF(N278="nulová",J278,0)</f>
        <v>0</v>
      </c>
      <c r="BJ278" s="21" t="s">
        <v>83</v>
      </c>
      <c r="BK278" s="228">
        <f>ROUND(I278*H278,2)</f>
        <v>0</v>
      </c>
      <c r="BL278" s="21" t="s">
        <v>299</v>
      </c>
      <c r="BM278" s="227" t="s">
        <v>3138</v>
      </c>
    </row>
    <row r="279" s="2" customFormat="1" ht="16.5" customHeight="1">
      <c r="A279" s="42"/>
      <c r="B279" s="43"/>
      <c r="C279" s="267" t="s">
        <v>1033</v>
      </c>
      <c r="D279" s="267" t="s">
        <v>349</v>
      </c>
      <c r="E279" s="268" t="s">
        <v>3139</v>
      </c>
      <c r="F279" s="269" t="s">
        <v>3140</v>
      </c>
      <c r="G279" s="270" t="s">
        <v>598</v>
      </c>
      <c r="H279" s="271">
        <v>2</v>
      </c>
      <c r="I279" s="272"/>
      <c r="J279" s="273">
        <f>ROUND(I279*H279,2)</f>
        <v>0</v>
      </c>
      <c r="K279" s="269" t="s">
        <v>188</v>
      </c>
      <c r="L279" s="274"/>
      <c r="M279" s="275" t="s">
        <v>19</v>
      </c>
      <c r="N279" s="276" t="s">
        <v>47</v>
      </c>
      <c r="O279" s="88"/>
      <c r="P279" s="225">
        <f>O279*H279</f>
        <v>0</v>
      </c>
      <c r="Q279" s="225">
        <v>0.00013999999999999999</v>
      </c>
      <c r="R279" s="225">
        <f>Q279*H279</f>
        <v>0.00027999999999999998</v>
      </c>
      <c r="S279" s="225">
        <v>0</v>
      </c>
      <c r="T279" s="226">
        <f>S279*H279</f>
        <v>0</v>
      </c>
      <c r="U279" s="42"/>
      <c r="V279" s="42"/>
      <c r="W279" s="42"/>
      <c r="X279" s="42"/>
      <c r="Y279" s="42"/>
      <c r="Z279" s="42"/>
      <c r="AA279" s="42"/>
      <c r="AB279" s="42"/>
      <c r="AC279" s="42"/>
      <c r="AD279" s="42"/>
      <c r="AE279" s="42"/>
      <c r="AR279" s="227" t="s">
        <v>398</v>
      </c>
      <c r="AT279" s="227" t="s">
        <v>349</v>
      </c>
      <c r="AU279" s="227" t="s">
        <v>203</v>
      </c>
      <c r="AY279" s="21" t="s">
        <v>182</v>
      </c>
      <c r="BE279" s="228">
        <f>IF(N279="základní",J279,0)</f>
        <v>0</v>
      </c>
      <c r="BF279" s="228">
        <f>IF(N279="snížená",J279,0)</f>
        <v>0</v>
      </c>
      <c r="BG279" s="228">
        <f>IF(N279="zákl. přenesená",J279,0)</f>
        <v>0</v>
      </c>
      <c r="BH279" s="228">
        <f>IF(N279="sníž. přenesená",J279,0)</f>
        <v>0</v>
      </c>
      <c r="BI279" s="228">
        <f>IF(N279="nulová",J279,0)</f>
        <v>0</v>
      </c>
      <c r="BJ279" s="21" t="s">
        <v>83</v>
      </c>
      <c r="BK279" s="228">
        <f>ROUND(I279*H279,2)</f>
        <v>0</v>
      </c>
      <c r="BL279" s="21" t="s">
        <v>299</v>
      </c>
      <c r="BM279" s="227" t="s">
        <v>3141</v>
      </c>
    </row>
    <row r="280" s="2" customFormat="1" ht="16.5" customHeight="1">
      <c r="A280" s="42"/>
      <c r="B280" s="43"/>
      <c r="C280" s="267" t="s">
        <v>1039</v>
      </c>
      <c r="D280" s="267" t="s">
        <v>349</v>
      </c>
      <c r="E280" s="268" t="s">
        <v>3142</v>
      </c>
      <c r="F280" s="269" t="s">
        <v>3143</v>
      </c>
      <c r="G280" s="270" t="s">
        <v>598</v>
      </c>
      <c r="H280" s="271">
        <v>3</v>
      </c>
      <c r="I280" s="272"/>
      <c r="J280" s="273">
        <f>ROUND(I280*H280,2)</f>
        <v>0</v>
      </c>
      <c r="K280" s="269" t="s">
        <v>188</v>
      </c>
      <c r="L280" s="274"/>
      <c r="M280" s="275" t="s">
        <v>19</v>
      </c>
      <c r="N280" s="276" t="s">
        <v>47</v>
      </c>
      <c r="O280" s="88"/>
      <c r="P280" s="225">
        <f>O280*H280</f>
        <v>0</v>
      </c>
      <c r="Q280" s="225">
        <v>0.00016000000000000001</v>
      </c>
      <c r="R280" s="225">
        <f>Q280*H280</f>
        <v>0.00048000000000000007</v>
      </c>
      <c r="S280" s="225">
        <v>0</v>
      </c>
      <c r="T280" s="226">
        <f>S280*H280</f>
        <v>0</v>
      </c>
      <c r="U280" s="42"/>
      <c r="V280" s="42"/>
      <c r="W280" s="42"/>
      <c r="X280" s="42"/>
      <c r="Y280" s="42"/>
      <c r="Z280" s="42"/>
      <c r="AA280" s="42"/>
      <c r="AB280" s="42"/>
      <c r="AC280" s="42"/>
      <c r="AD280" s="42"/>
      <c r="AE280" s="42"/>
      <c r="AR280" s="227" t="s">
        <v>398</v>
      </c>
      <c r="AT280" s="227" t="s">
        <v>349</v>
      </c>
      <c r="AU280" s="227" t="s">
        <v>203</v>
      </c>
      <c r="AY280" s="21" t="s">
        <v>182</v>
      </c>
      <c r="BE280" s="228">
        <f>IF(N280="základní",J280,0)</f>
        <v>0</v>
      </c>
      <c r="BF280" s="228">
        <f>IF(N280="snížená",J280,0)</f>
        <v>0</v>
      </c>
      <c r="BG280" s="228">
        <f>IF(N280="zákl. přenesená",J280,0)</f>
        <v>0</v>
      </c>
      <c r="BH280" s="228">
        <f>IF(N280="sníž. přenesená",J280,0)</f>
        <v>0</v>
      </c>
      <c r="BI280" s="228">
        <f>IF(N280="nulová",J280,0)</f>
        <v>0</v>
      </c>
      <c r="BJ280" s="21" t="s">
        <v>83</v>
      </c>
      <c r="BK280" s="228">
        <f>ROUND(I280*H280,2)</f>
        <v>0</v>
      </c>
      <c r="BL280" s="21" t="s">
        <v>299</v>
      </c>
      <c r="BM280" s="227" t="s">
        <v>3144</v>
      </c>
    </row>
    <row r="281" s="2" customFormat="1" ht="16.5" customHeight="1">
      <c r="A281" s="42"/>
      <c r="B281" s="43"/>
      <c r="C281" s="267" t="s">
        <v>1045</v>
      </c>
      <c r="D281" s="267" t="s">
        <v>349</v>
      </c>
      <c r="E281" s="268" t="s">
        <v>3145</v>
      </c>
      <c r="F281" s="269" t="s">
        <v>3146</v>
      </c>
      <c r="G281" s="270" t="s">
        <v>598</v>
      </c>
      <c r="H281" s="271">
        <v>12</v>
      </c>
      <c r="I281" s="272"/>
      <c r="J281" s="273">
        <f>ROUND(I281*H281,2)</f>
        <v>0</v>
      </c>
      <c r="K281" s="269" t="s">
        <v>188</v>
      </c>
      <c r="L281" s="274"/>
      <c r="M281" s="275" t="s">
        <v>19</v>
      </c>
      <c r="N281" s="276" t="s">
        <v>47</v>
      </c>
      <c r="O281" s="88"/>
      <c r="P281" s="225">
        <f>O281*H281</f>
        <v>0</v>
      </c>
      <c r="Q281" s="225">
        <v>0.00022000000000000001</v>
      </c>
      <c r="R281" s="225">
        <f>Q281*H281</f>
        <v>0.00264</v>
      </c>
      <c r="S281" s="225">
        <v>0</v>
      </c>
      <c r="T281" s="226">
        <f>S281*H281</f>
        <v>0</v>
      </c>
      <c r="U281" s="42"/>
      <c r="V281" s="42"/>
      <c r="W281" s="42"/>
      <c r="X281" s="42"/>
      <c r="Y281" s="42"/>
      <c r="Z281" s="42"/>
      <c r="AA281" s="42"/>
      <c r="AB281" s="42"/>
      <c r="AC281" s="42"/>
      <c r="AD281" s="42"/>
      <c r="AE281" s="42"/>
      <c r="AR281" s="227" t="s">
        <v>398</v>
      </c>
      <c r="AT281" s="227" t="s">
        <v>349</v>
      </c>
      <c r="AU281" s="227" t="s">
        <v>203</v>
      </c>
      <c r="AY281" s="21" t="s">
        <v>182</v>
      </c>
      <c r="BE281" s="228">
        <f>IF(N281="základní",J281,0)</f>
        <v>0</v>
      </c>
      <c r="BF281" s="228">
        <f>IF(N281="snížená",J281,0)</f>
        <v>0</v>
      </c>
      <c r="BG281" s="228">
        <f>IF(N281="zákl. přenesená",J281,0)</f>
        <v>0</v>
      </c>
      <c r="BH281" s="228">
        <f>IF(N281="sníž. přenesená",J281,0)</f>
        <v>0</v>
      </c>
      <c r="BI281" s="228">
        <f>IF(N281="nulová",J281,0)</f>
        <v>0</v>
      </c>
      <c r="BJ281" s="21" t="s">
        <v>83</v>
      </c>
      <c r="BK281" s="228">
        <f>ROUND(I281*H281,2)</f>
        <v>0</v>
      </c>
      <c r="BL281" s="21" t="s">
        <v>299</v>
      </c>
      <c r="BM281" s="227" t="s">
        <v>3147</v>
      </c>
    </row>
    <row r="282" s="2" customFormat="1" ht="16.5" customHeight="1">
      <c r="A282" s="42"/>
      <c r="B282" s="43"/>
      <c r="C282" s="267" t="s">
        <v>1056</v>
      </c>
      <c r="D282" s="267" t="s">
        <v>349</v>
      </c>
      <c r="E282" s="268" t="s">
        <v>3148</v>
      </c>
      <c r="F282" s="269" t="s">
        <v>3149</v>
      </c>
      <c r="G282" s="270" t="s">
        <v>598</v>
      </c>
      <c r="H282" s="271">
        <v>8</v>
      </c>
      <c r="I282" s="272"/>
      <c r="J282" s="273">
        <f>ROUND(I282*H282,2)</f>
        <v>0</v>
      </c>
      <c r="K282" s="269" t="s">
        <v>188</v>
      </c>
      <c r="L282" s="274"/>
      <c r="M282" s="275" t="s">
        <v>19</v>
      </c>
      <c r="N282" s="276" t="s">
        <v>47</v>
      </c>
      <c r="O282" s="88"/>
      <c r="P282" s="225">
        <f>O282*H282</f>
        <v>0</v>
      </c>
      <c r="Q282" s="225">
        <v>0.00024000000000000001</v>
      </c>
      <c r="R282" s="225">
        <f>Q282*H282</f>
        <v>0.0019200000000000001</v>
      </c>
      <c r="S282" s="225">
        <v>0</v>
      </c>
      <c r="T282" s="226">
        <f>S282*H282</f>
        <v>0</v>
      </c>
      <c r="U282" s="42"/>
      <c r="V282" s="42"/>
      <c r="W282" s="42"/>
      <c r="X282" s="42"/>
      <c r="Y282" s="42"/>
      <c r="Z282" s="42"/>
      <c r="AA282" s="42"/>
      <c r="AB282" s="42"/>
      <c r="AC282" s="42"/>
      <c r="AD282" s="42"/>
      <c r="AE282" s="42"/>
      <c r="AR282" s="227" t="s">
        <v>398</v>
      </c>
      <c r="AT282" s="227" t="s">
        <v>349</v>
      </c>
      <c r="AU282" s="227" t="s">
        <v>203</v>
      </c>
      <c r="AY282" s="21" t="s">
        <v>182</v>
      </c>
      <c r="BE282" s="228">
        <f>IF(N282="základní",J282,0)</f>
        <v>0</v>
      </c>
      <c r="BF282" s="228">
        <f>IF(N282="snížená",J282,0)</f>
        <v>0</v>
      </c>
      <c r="BG282" s="228">
        <f>IF(N282="zákl. přenesená",J282,0)</f>
        <v>0</v>
      </c>
      <c r="BH282" s="228">
        <f>IF(N282="sníž. přenesená",J282,0)</f>
        <v>0</v>
      </c>
      <c r="BI282" s="228">
        <f>IF(N282="nulová",J282,0)</f>
        <v>0</v>
      </c>
      <c r="BJ282" s="21" t="s">
        <v>83</v>
      </c>
      <c r="BK282" s="228">
        <f>ROUND(I282*H282,2)</f>
        <v>0</v>
      </c>
      <c r="BL282" s="21" t="s">
        <v>299</v>
      </c>
      <c r="BM282" s="227" t="s">
        <v>3150</v>
      </c>
    </row>
    <row r="283" s="2" customFormat="1" ht="16.5" customHeight="1">
      <c r="A283" s="42"/>
      <c r="B283" s="43"/>
      <c r="C283" s="267" t="s">
        <v>1062</v>
      </c>
      <c r="D283" s="267" t="s">
        <v>349</v>
      </c>
      <c r="E283" s="268" t="s">
        <v>3151</v>
      </c>
      <c r="F283" s="269" t="s">
        <v>3152</v>
      </c>
      <c r="G283" s="270" t="s">
        <v>598</v>
      </c>
      <c r="H283" s="271">
        <v>3</v>
      </c>
      <c r="I283" s="272"/>
      <c r="J283" s="273">
        <f>ROUND(I283*H283,2)</f>
        <v>0</v>
      </c>
      <c r="K283" s="269" t="s">
        <v>188</v>
      </c>
      <c r="L283" s="274"/>
      <c r="M283" s="275" t="s">
        <v>19</v>
      </c>
      <c r="N283" s="276" t="s">
        <v>47</v>
      </c>
      <c r="O283" s="88"/>
      <c r="P283" s="225">
        <f>O283*H283</f>
        <v>0</v>
      </c>
      <c r="Q283" s="225">
        <v>0</v>
      </c>
      <c r="R283" s="225">
        <f>Q283*H283</f>
        <v>0</v>
      </c>
      <c r="S283" s="225">
        <v>0</v>
      </c>
      <c r="T283" s="226">
        <f>S283*H283</f>
        <v>0</v>
      </c>
      <c r="U283" s="42"/>
      <c r="V283" s="42"/>
      <c r="W283" s="42"/>
      <c r="X283" s="42"/>
      <c r="Y283" s="42"/>
      <c r="Z283" s="42"/>
      <c r="AA283" s="42"/>
      <c r="AB283" s="42"/>
      <c r="AC283" s="42"/>
      <c r="AD283" s="42"/>
      <c r="AE283" s="42"/>
      <c r="AR283" s="227" t="s">
        <v>398</v>
      </c>
      <c r="AT283" s="227" t="s">
        <v>349</v>
      </c>
      <c r="AU283" s="227" t="s">
        <v>203</v>
      </c>
      <c r="AY283" s="21" t="s">
        <v>182</v>
      </c>
      <c r="BE283" s="228">
        <f>IF(N283="základní",J283,0)</f>
        <v>0</v>
      </c>
      <c r="BF283" s="228">
        <f>IF(N283="snížená",J283,0)</f>
        <v>0</v>
      </c>
      <c r="BG283" s="228">
        <f>IF(N283="zákl. přenesená",J283,0)</f>
        <v>0</v>
      </c>
      <c r="BH283" s="228">
        <f>IF(N283="sníž. přenesená",J283,0)</f>
        <v>0</v>
      </c>
      <c r="BI283" s="228">
        <f>IF(N283="nulová",J283,0)</f>
        <v>0</v>
      </c>
      <c r="BJ283" s="21" t="s">
        <v>83</v>
      </c>
      <c r="BK283" s="228">
        <f>ROUND(I283*H283,2)</f>
        <v>0</v>
      </c>
      <c r="BL283" s="21" t="s">
        <v>299</v>
      </c>
      <c r="BM283" s="227" t="s">
        <v>3153</v>
      </c>
    </row>
    <row r="284" s="12" customFormat="1" ht="20.88" customHeight="1">
      <c r="A284" s="12"/>
      <c r="B284" s="200"/>
      <c r="C284" s="201"/>
      <c r="D284" s="202" t="s">
        <v>75</v>
      </c>
      <c r="E284" s="214" t="s">
        <v>3154</v>
      </c>
      <c r="F284" s="214" t="s">
        <v>3155</v>
      </c>
      <c r="G284" s="201"/>
      <c r="H284" s="201"/>
      <c r="I284" s="204"/>
      <c r="J284" s="215">
        <f>BK284</f>
        <v>0</v>
      </c>
      <c r="K284" s="201"/>
      <c r="L284" s="206"/>
      <c r="M284" s="207"/>
      <c r="N284" s="208"/>
      <c r="O284" s="208"/>
      <c r="P284" s="209">
        <f>SUM(P285:P335)</f>
        <v>0</v>
      </c>
      <c r="Q284" s="208"/>
      <c r="R284" s="209">
        <f>SUM(R285:R335)</f>
        <v>0</v>
      </c>
      <c r="S284" s="208"/>
      <c r="T284" s="210">
        <f>SUM(T285:T335)</f>
        <v>0</v>
      </c>
      <c r="U284" s="12"/>
      <c r="V284" s="12"/>
      <c r="W284" s="12"/>
      <c r="X284" s="12"/>
      <c r="Y284" s="12"/>
      <c r="Z284" s="12"/>
      <c r="AA284" s="12"/>
      <c r="AB284" s="12"/>
      <c r="AC284" s="12"/>
      <c r="AD284" s="12"/>
      <c r="AE284" s="12"/>
      <c r="AR284" s="211" t="s">
        <v>86</v>
      </c>
      <c r="AT284" s="212" t="s">
        <v>75</v>
      </c>
      <c r="AU284" s="212" t="s">
        <v>86</v>
      </c>
      <c r="AY284" s="211" t="s">
        <v>182</v>
      </c>
      <c r="BK284" s="213">
        <f>SUM(BK285:BK335)</f>
        <v>0</v>
      </c>
    </row>
    <row r="285" s="2" customFormat="1" ht="24.15" customHeight="1">
      <c r="A285" s="42"/>
      <c r="B285" s="43"/>
      <c r="C285" s="216" t="s">
        <v>1068</v>
      </c>
      <c r="D285" s="216" t="s">
        <v>184</v>
      </c>
      <c r="E285" s="217" t="s">
        <v>3156</v>
      </c>
      <c r="F285" s="218" t="s">
        <v>3157</v>
      </c>
      <c r="G285" s="219" t="s">
        <v>560</v>
      </c>
      <c r="H285" s="220">
        <v>128</v>
      </c>
      <c r="I285" s="221"/>
      <c r="J285" s="222">
        <f>ROUND(I285*H285,2)</f>
        <v>0</v>
      </c>
      <c r="K285" s="218" t="s">
        <v>188</v>
      </c>
      <c r="L285" s="48"/>
      <c r="M285" s="223" t="s">
        <v>19</v>
      </c>
      <c r="N285" s="224" t="s">
        <v>47</v>
      </c>
      <c r="O285" s="88"/>
      <c r="P285" s="225">
        <f>O285*H285</f>
        <v>0</v>
      </c>
      <c r="Q285" s="225">
        <v>0</v>
      </c>
      <c r="R285" s="225">
        <f>Q285*H285</f>
        <v>0</v>
      </c>
      <c r="S285" s="225">
        <v>0</v>
      </c>
      <c r="T285" s="226">
        <f>S285*H285</f>
        <v>0</v>
      </c>
      <c r="U285" s="42"/>
      <c r="V285" s="42"/>
      <c r="W285" s="42"/>
      <c r="X285" s="42"/>
      <c r="Y285" s="42"/>
      <c r="Z285" s="42"/>
      <c r="AA285" s="42"/>
      <c r="AB285" s="42"/>
      <c r="AC285" s="42"/>
      <c r="AD285" s="42"/>
      <c r="AE285" s="42"/>
      <c r="AR285" s="227" t="s">
        <v>299</v>
      </c>
      <c r="AT285" s="227" t="s">
        <v>184</v>
      </c>
      <c r="AU285" s="227" t="s">
        <v>203</v>
      </c>
      <c r="AY285" s="21" t="s">
        <v>182</v>
      </c>
      <c r="BE285" s="228">
        <f>IF(N285="základní",J285,0)</f>
        <v>0</v>
      </c>
      <c r="BF285" s="228">
        <f>IF(N285="snížená",J285,0)</f>
        <v>0</v>
      </c>
      <c r="BG285" s="228">
        <f>IF(N285="zákl. přenesená",J285,0)</f>
        <v>0</v>
      </c>
      <c r="BH285" s="228">
        <f>IF(N285="sníž. přenesená",J285,0)</f>
        <v>0</v>
      </c>
      <c r="BI285" s="228">
        <f>IF(N285="nulová",J285,0)</f>
        <v>0</v>
      </c>
      <c r="BJ285" s="21" t="s">
        <v>83</v>
      </c>
      <c r="BK285" s="228">
        <f>ROUND(I285*H285,2)</f>
        <v>0</v>
      </c>
      <c r="BL285" s="21" t="s">
        <v>299</v>
      </c>
      <c r="BM285" s="227" t="s">
        <v>3158</v>
      </c>
    </row>
    <row r="286" s="2" customFormat="1">
      <c r="A286" s="42"/>
      <c r="B286" s="43"/>
      <c r="C286" s="44"/>
      <c r="D286" s="229" t="s">
        <v>191</v>
      </c>
      <c r="E286" s="44"/>
      <c r="F286" s="230" t="s">
        <v>3159</v>
      </c>
      <c r="G286" s="44"/>
      <c r="H286" s="44"/>
      <c r="I286" s="231"/>
      <c r="J286" s="44"/>
      <c r="K286" s="44"/>
      <c r="L286" s="48"/>
      <c r="M286" s="232"/>
      <c r="N286" s="233"/>
      <c r="O286" s="88"/>
      <c r="P286" s="88"/>
      <c r="Q286" s="88"/>
      <c r="R286" s="88"/>
      <c r="S286" s="88"/>
      <c r="T286" s="89"/>
      <c r="U286" s="42"/>
      <c r="V286" s="42"/>
      <c r="W286" s="42"/>
      <c r="X286" s="42"/>
      <c r="Y286" s="42"/>
      <c r="Z286" s="42"/>
      <c r="AA286" s="42"/>
      <c r="AB286" s="42"/>
      <c r="AC286" s="42"/>
      <c r="AD286" s="42"/>
      <c r="AE286" s="42"/>
      <c r="AT286" s="21" t="s">
        <v>191</v>
      </c>
      <c r="AU286" s="21" t="s">
        <v>203</v>
      </c>
    </row>
    <row r="287" s="2" customFormat="1" ht="24.15" customHeight="1">
      <c r="A287" s="42"/>
      <c r="B287" s="43"/>
      <c r="C287" s="216" t="s">
        <v>1074</v>
      </c>
      <c r="D287" s="216" t="s">
        <v>184</v>
      </c>
      <c r="E287" s="217" t="s">
        <v>2841</v>
      </c>
      <c r="F287" s="218" t="s">
        <v>2842</v>
      </c>
      <c r="G287" s="219" t="s">
        <v>560</v>
      </c>
      <c r="H287" s="220">
        <v>30</v>
      </c>
      <c r="I287" s="221"/>
      <c r="J287" s="222">
        <f>ROUND(I287*H287,2)</f>
        <v>0</v>
      </c>
      <c r="K287" s="218" t="s">
        <v>188</v>
      </c>
      <c r="L287" s="48"/>
      <c r="M287" s="223" t="s">
        <v>19</v>
      </c>
      <c r="N287" s="224" t="s">
        <v>47</v>
      </c>
      <c r="O287" s="88"/>
      <c r="P287" s="225">
        <f>O287*H287</f>
        <v>0</v>
      </c>
      <c r="Q287" s="225">
        <v>0</v>
      </c>
      <c r="R287" s="225">
        <f>Q287*H287</f>
        <v>0</v>
      </c>
      <c r="S287" s="225">
        <v>0</v>
      </c>
      <c r="T287" s="226">
        <f>S287*H287</f>
        <v>0</v>
      </c>
      <c r="U287" s="42"/>
      <c r="V287" s="42"/>
      <c r="W287" s="42"/>
      <c r="X287" s="42"/>
      <c r="Y287" s="42"/>
      <c r="Z287" s="42"/>
      <c r="AA287" s="42"/>
      <c r="AB287" s="42"/>
      <c r="AC287" s="42"/>
      <c r="AD287" s="42"/>
      <c r="AE287" s="42"/>
      <c r="AR287" s="227" t="s">
        <v>299</v>
      </c>
      <c r="AT287" s="227" t="s">
        <v>184</v>
      </c>
      <c r="AU287" s="227" t="s">
        <v>203</v>
      </c>
      <c r="AY287" s="21" t="s">
        <v>182</v>
      </c>
      <c r="BE287" s="228">
        <f>IF(N287="základní",J287,0)</f>
        <v>0</v>
      </c>
      <c r="BF287" s="228">
        <f>IF(N287="snížená",J287,0)</f>
        <v>0</v>
      </c>
      <c r="BG287" s="228">
        <f>IF(N287="zákl. přenesená",J287,0)</f>
        <v>0</v>
      </c>
      <c r="BH287" s="228">
        <f>IF(N287="sníž. přenesená",J287,0)</f>
        <v>0</v>
      </c>
      <c r="BI287" s="228">
        <f>IF(N287="nulová",J287,0)</f>
        <v>0</v>
      </c>
      <c r="BJ287" s="21" t="s">
        <v>83</v>
      </c>
      <c r="BK287" s="228">
        <f>ROUND(I287*H287,2)</f>
        <v>0</v>
      </c>
      <c r="BL287" s="21" t="s">
        <v>299</v>
      </c>
      <c r="BM287" s="227" t="s">
        <v>3160</v>
      </c>
    </row>
    <row r="288" s="2" customFormat="1">
      <c r="A288" s="42"/>
      <c r="B288" s="43"/>
      <c r="C288" s="44"/>
      <c r="D288" s="229" t="s">
        <v>191</v>
      </c>
      <c r="E288" s="44"/>
      <c r="F288" s="230" t="s">
        <v>2844</v>
      </c>
      <c r="G288" s="44"/>
      <c r="H288" s="44"/>
      <c r="I288" s="231"/>
      <c r="J288" s="44"/>
      <c r="K288" s="44"/>
      <c r="L288" s="48"/>
      <c r="M288" s="232"/>
      <c r="N288" s="233"/>
      <c r="O288" s="88"/>
      <c r="P288" s="88"/>
      <c r="Q288" s="88"/>
      <c r="R288" s="88"/>
      <c r="S288" s="88"/>
      <c r="T288" s="89"/>
      <c r="U288" s="42"/>
      <c r="V288" s="42"/>
      <c r="W288" s="42"/>
      <c r="X288" s="42"/>
      <c r="Y288" s="42"/>
      <c r="Z288" s="42"/>
      <c r="AA288" s="42"/>
      <c r="AB288" s="42"/>
      <c r="AC288" s="42"/>
      <c r="AD288" s="42"/>
      <c r="AE288" s="42"/>
      <c r="AT288" s="21" t="s">
        <v>191</v>
      </c>
      <c r="AU288" s="21" t="s">
        <v>203</v>
      </c>
    </row>
    <row r="289" s="2" customFormat="1" ht="16.5" customHeight="1">
      <c r="A289" s="42"/>
      <c r="B289" s="43"/>
      <c r="C289" s="216" t="s">
        <v>1080</v>
      </c>
      <c r="D289" s="216" t="s">
        <v>184</v>
      </c>
      <c r="E289" s="217" t="s">
        <v>3161</v>
      </c>
      <c r="F289" s="218" t="s">
        <v>3162</v>
      </c>
      <c r="G289" s="219" t="s">
        <v>560</v>
      </c>
      <c r="H289" s="220">
        <v>62</v>
      </c>
      <c r="I289" s="221"/>
      <c r="J289" s="222">
        <f>ROUND(I289*H289,2)</f>
        <v>0</v>
      </c>
      <c r="K289" s="218" t="s">
        <v>19</v>
      </c>
      <c r="L289" s="48"/>
      <c r="M289" s="223" t="s">
        <v>19</v>
      </c>
      <c r="N289" s="224" t="s">
        <v>47</v>
      </c>
      <c r="O289" s="88"/>
      <c r="P289" s="225">
        <f>O289*H289</f>
        <v>0</v>
      </c>
      <c r="Q289" s="225">
        <v>0</v>
      </c>
      <c r="R289" s="225">
        <f>Q289*H289</f>
        <v>0</v>
      </c>
      <c r="S289" s="225">
        <v>0</v>
      </c>
      <c r="T289" s="226">
        <f>S289*H289</f>
        <v>0</v>
      </c>
      <c r="U289" s="42"/>
      <c r="V289" s="42"/>
      <c r="W289" s="42"/>
      <c r="X289" s="42"/>
      <c r="Y289" s="42"/>
      <c r="Z289" s="42"/>
      <c r="AA289" s="42"/>
      <c r="AB289" s="42"/>
      <c r="AC289" s="42"/>
      <c r="AD289" s="42"/>
      <c r="AE289" s="42"/>
      <c r="AR289" s="227" t="s">
        <v>299</v>
      </c>
      <c r="AT289" s="227" t="s">
        <v>184</v>
      </c>
      <c r="AU289" s="227" t="s">
        <v>203</v>
      </c>
      <c r="AY289" s="21" t="s">
        <v>182</v>
      </c>
      <c r="BE289" s="228">
        <f>IF(N289="základní",J289,0)</f>
        <v>0</v>
      </c>
      <c r="BF289" s="228">
        <f>IF(N289="snížená",J289,0)</f>
        <v>0</v>
      </c>
      <c r="BG289" s="228">
        <f>IF(N289="zákl. přenesená",J289,0)</f>
        <v>0</v>
      </c>
      <c r="BH289" s="228">
        <f>IF(N289="sníž. přenesená",J289,0)</f>
        <v>0</v>
      </c>
      <c r="BI289" s="228">
        <f>IF(N289="nulová",J289,0)</f>
        <v>0</v>
      </c>
      <c r="BJ289" s="21" t="s">
        <v>83</v>
      </c>
      <c r="BK289" s="228">
        <f>ROUND(I289*H289,2)</f>
        <v>0</v>
      </c>
      <c r="BL289" s="21" t="s">
        <v>299</v>
      </c>
      <c r="BM289" s="227" t="s">
        <v>3163</v>
      </c>
    </row>
    <row r="290" s="2" customFormat="1" ht="16.5" customHeight="1">
      <c r="A290" s="42"/>
      <c r="B290" s="43"/>
      <c r="C290" s="216" t="s">
        <v>1086</v>
      </c>
      <c r="D290" s="216" t="s">
        <v>184</v>
      </c>
      <c r="E290" s="217" t="s">
        <v>3164</v>
      </c>
      <c r="F290" s="218" t="s">
        <v>3165</v>
      </c>
      <c r="G290" s="219" t="s">
        <v>2491</v>
      </c>
      <c r="H290" s="220">
        <v>1</v>
      </c>
      <c r="I290" s="221"/>
      <c r="J290" s="222">
        <f>ROUND(I290*H290,2)</f>
        <v>0</v>
      </c>
      <c r="K290" s="218" t="s">
        <v>19</v>
      </c>
      <c r="L290" s="48"/>
      <c r="M290" s="223" t="s">
        <v>19</v>
      </c>
      <c r="N290" s="224" t="s">
        <v>47</v>
      </c>
      <c r="O290" s="88"/>
      <c r="P290" s="225">
        <f>O290*H290</f>
        <v>0</v>
      </c>
      <c r="Q290" s="225">
        <v>0</v>
      </c>
      <c r="R290" s="225">
        <f>Q290*H290</f>
        <v>0</v>
      </c>
      <c r="S290" s="225">
        <v>0</v>
      </c>
      <c r="T290" s="226">
        <f>S290*H290</f>
        <v>0</v>
      </c>
      <c r="U290" s="42"/>
      <c r="V290" s="42"/>
      <c r="W290" s="42"/>
      <c r="X290" s="42"/>
      <c r="Y290" s="42"/>
      <c r="Z290" s="42"/>
      <c r="AA290" s="42"/>
      <c r="AB290" s="42"/>
      <c r="AC290" s="42"/>
      <c r="AD290" s="42"/>
      <c r="AE290" s="42"/>
      <c r="AR290" s="227" t="s">
        <v>299</v>
      </c>
      <c r="AT290" s="227" t="s">
        <v>184</v>
      </c>
      <c r="AU290" s="227" t="s">
        <v>203</v>
      </c>
      <c r="AY290" s="21" t="s">
        <v>182</v>
      </c>
      <c r="BE290" s="228">
        <f>IF(N290="základní",J290,0)</f>
        <v>0</v>
      </c>
      <c r="BF290" s="228">
        <f>IF(N290="snížená",J290,0)</f>
        <v>0</v>
      </c>
      <c r="BG290" s="228">
        <f>IF(N290="zákl. přenesená",J290,0)</f>
        <v>0</v>
      </c>
      <c r="BH290" s="228">
        <f>IF(N290="sníž. přenesená",J290,0)</f>
        <v>0</v>
      </c>
      <c r="BI290" s="228">
        <f>IF(N290="nulová",J290,0)</f>
        <v>0</v>
      </c>
      <c r="BJ290" s="21" t="s">
        <v>83</v>
      </c>
      <c r="BK290" s="228">
        <f>ROUND(I290*H290,2)</f>
        <v>0</v>
      </c>
      <c r="BL290" s="21" t="s">
        <v>299</v>
      </c>
      <c r="BM290" s="227" t="s">
        <v>3166</v>
      </c>
    </row>
    <row r="291" s="2" customFormat="1" ht="16.5" customHeight="1">
      <c r="A291" s="42"/>
      <c r="B291" s="43"/>
      <c r="C291" s="216" t="s">
        <v>1092</v>
      </c>
      <c r="D291" s="216" t="s">
        <v>184</v>
      </c>
      <c r="E291" s="217" t="s">
        <v>3167</v>
      </c>
      <c r="F291" s="218" t="s">
        <v>3101</v>
      </c>
      <c r="G291" s="219" t="s">
        <v>2491</v>
      </c>
      <c r="H291" s="220">
        <v>2</v>
      </c>
      <c r="I291" s="221"/>
      <c r="J291" s="222">
        <f>ROUND(I291*H291,2)</f>
        <v>0</v>
      </c>
      <c r="K291" s="218" t="s">
        <v>19</v>
      </c>
      <c r="L291" s="48"/>
      <c r="M291" s="223" t="s">
        <v>19</v>
      </c>
      <c r="N291" s="224" t="s">
        <v>47</v>
      </c>
      <c r="O291" s="88"/>
      <c r="P291" s="225">
        <f>O291*H291</f>
        <v>0</v>
      </c>
      <c r="Q291" s="225">
        <v>0</v>
      </c>
      <c r="R291" s="225">
        <f>Q291*H291</f>
        <v>0</v>
      </c>
      <c r="S291" s="225">
        <v>0</v>
      </c>
      <c r="T291" s="226">
        <f>S291*H291</f>
        <v>0</v>
      </c>
      <c r="U291" s="42"/>
      <c r="V291" s="42"/>
      <c r="W291" s="42"/>
      <c r="X291" s="42"/>
      <c r="Y291" s="42"/>
      <c r="Z291" s="42"/>
      <c r="AA291" s="42"/>
      <c r="AB291" s="42"/>
      <c r="AC291" s="42"/>
      <c r="AD291" s="42"/>
      <c r="AE291" s="42"/>
      <c r="AR291" s="227" t="s">
        <v>299</v>
      </c>
      <c r="AT291" s="227" t="s">
        <v>184</v>
      </c>
      <c r="AU291" s="227" t="s">
        <v>203</v>
      </c>
      <c r="AY291" s="21" t="s">
        <v>182</v>
      </c>
      <c r="BE291" s="228">
        <f>IF(N291="základní",J291,0)</f>
        <v>0</v>
      </c>
      <c r="BF291" s="228">
        <f>IF(N291="snížená",J291,0)</f>
        <v>0</v>
      </c>
      <c r="BG291" s="228">
        <f>IF(N291="zákl. přenesená",J291,0)</f>
        <v>0</v>
      </c>
      <c r="BH291" s="228">
        <f>IF(N291="sníž. přenesená",J291,0)</f>
        <v>0</v>
      </c>
      <c r="BI291" s="228">
        <f>IF(N291="nulová",J291,0)</f>
        <v>0</v>
      </c>
      <c r="BJ291" s="21" t="s">
        <v>83</v>
      </c>
      <c r="BK291" s="228">
        <f>ROUND(I291*H291,2)</f>
        <v>0</v>
      </c>
      <c r="BL291" s="21" t="s">
        <v>299</v>
      </c>
      <c r="BM291" s="227" t="s">
        <v>3168</v>
      </c>
    </row>
    <row r="292" s="2" customFormat="1" ht="16.5" customHeight="1">
      <c r="A292" s="42"/>
      <c r="B292" s="43"/>
      <c r="C292" s="216" t="s">
        <v>1097</v>
      </c>
      <c r="D292" s="216" t="s">
        <v>184</v>
      </c>
      <c r="E292" s="217" t="s">
        <v>3169</v>
      </c>
      <c r="F292" s="218" t="s">
        <v>3170</v>
      </c>
      <c r="G292" s="219" t="s">
        <v>2491</v>
      </c>
      <c r="H292" s="220">
        <v>1</v>
      </c>
      <c r="I292" s="221"/>
      <c r="J292" s="222">
        <f>ROUND(I292*H292,2)</f>
        <v>0</v>
      </c>
      <c r="K292" s="218" t="s">
        <v>19</v>
      </c>
      <c r="L292" s="48"/>
      <c r="M292" s="223" t="s">
        <v>19</v>
      </c>
      <c r="N292" s="224" t="s">
        <v>47</v>
      </c>
      <c r="O292" s="88"/>
      <c r="P292" s="225">
        <f>O292*H292</f>
        <v>0</v>
      </c>
      <c r="Q292" s="225">
        <v>0</v>
      </c>
      <c r="R292" s="225">
        <f>Q292*H292</f>
        <v>0</v>
      </c>
      <c r="S292" s="225">
        <v>0</v>
      </c>
      <c r="T292" s="226">
        <f>S292*H292</f>
        <v>0</v>
      </c>
      <c r="U292" s="42"/>
      <c r="V292" s="42"/>
      <c r="W292" s="42"/>
      <c r="X292" s="42"/>
      <c r="Y292" s="42"/>
      <c r="Z292" s="42"/>
      <c r="AA292" s="42"/>
      <c r="AB292" s="42"/>
      <c r="AC292" s="42"/>
      <c r="AD292" s="42"/>
      <c r="AE292" s="42"/>
      <c r="AR292" s="227" t="s">
        <v>299</v>
      </c>
      <c r="AT292" s="227" t="s">
        <v>184</v>
      </c>
      <c r="AU292" s="227" t="s">
        <v>203</v>
      </c>
      <c r="AY292" s="21" t="s">
        <v>182</v>
      </c>
      <c r="BE292" s="228">
        <f>IF(N292="základní",J292,0)</f>
        <v>0</v>
      </c>
      <c r="BF292" s="228">
        <f>IF(N292="snížená",J292,0)</f>
        <v>0</v>
      </c>
      <c r="BG292" s="228">
        <f>IF(N292="zákl. přenesená",J292,0)</f>
        <v>0</v>
      </c>
      <c r="BH292" s="228">
        <f>IF(N292="sníž. přenesená",J292,0)</f>
        <v>0</v>
      </c>
      <c r="BI292" s="228">
        <f>IF(N292="nulová",J292,0)</f>
        <v>0</v>
      </c>
      <c r="BJ292" s="21" t="s">
        <v>83</v>
      </c>
      <c r="BK292" s="228">
        <f>ROUND(I292*H292,2)</f>
        <v>0</v>
      </c>
      <c r="BL292" s="21" t="s">
        <v>299</v>
      </c>
      <c r="BM292" s="227" t="s">
        <v>3171</v>
      </c>
    </row>
    <row r="293" s="2" customFormat="1" ht="16.5" customHeight="1">
      <c r="A293" s="42"/>
      <c r="B293" s="43"/>
      <c r="C293" s="216" t="s">
        <v>1102</v>
      </c>
      <c r="D293" s="216" t="s">
        <v>184</v>
      </c>
      <c r="E293" s="217" t="s">
        <v>3172</v>
      </c>
      <c r="F293" s="218" t="s">
        <v>3107</v>
      </c>
      <c r="G293" s="219" t="s">
        <v>2491</v>
      </c>
      <c r="H293" s="220">
        <v>2</v>
      </c>
      <c r="I293" s="221"/>
      <c r="J293" s="222">
        <f>ROUND(I293*H293,2)</f>
        <v>0</v>
      </c>
      <c r="K293" s="218" t="s">
        <v>19</v>
      </c>
      <c r="L293" s="48"/>
      <c r="M293" s="223" t="s">
        <v>19</v>
      </c>
      <c r="N293" s="224" t="s">
        <v>47</v>
      </c>
      <c r="O293" s="88"/>
      <c r="P293" s="225">
        <f>O293*H293</f>
        <v>0</v>
      </c>
      <c r="Q293" s="225">
        <v>0</v>
      </c>
      <c r="R293" s="225">
        <f>Q293*H293</f>
        <v>0</v>
      </c>
      <c r="S293" s="225">
        <v>0</v>
      </c>
      <c r="T293" s="226">
        <f>S293*H293</f>
        <v>0</v>
      </c>
      <c r="U293" s="42"/>
      <c r="V293" s="42"/>
      <c r="W293" s="42"/>
      <c r="X293" s="42"/>
      <c r="Y293" s="42"/>
      <c r="Z293" s="42"/>
      <c r="AA293" s="42"/>
      <c r="AB293" s="42"/>
      <c r="AC293" s="42"/>
      <c r="AD293" s="42"/>
      <c r="AE293" s="42"/>
      <c r="AR293" s="227" t="s">
        <v>299</v>
      </c>
      <c r="AT293" s="227" t="s">
        <v>184</v>
      </c>
      <c r="AU293" s="227" t="s">
        <v>203</v>
      </c>
      <c r="AY293" s="21" t="s">
        <v>182</v>
      </c>
      <c r="BE293" s="228">
        <f>IF(N293="základní",J293,0)</f>
        <v>0</v>
      </c>
      <c r="BF293" s="228">
        <f>IF(N293="snížená",J293,0)</f>
        <v>0</v>
      </c>
      <c r="BG293" s="228">
        <f>IF(N293="zákl. přenesená",J293,0)</f>
        <v>0</v>
      </c>
      <c r="BH293" s="228">
        <f>IF(N293="sníž. přenesená",J293,0)</f>
        <v>0</v>
      </c>
      <c r="BI293" s="228">
        <f>IF(N293="nulová",J293,0)</f>
        <v>0</v>
      </c>
      <c r="BJ293" s="21" t="s">
        <v>83</v>
      </c>
      <c r="BK293" s="228">
        <f>ROUND(I293*H293,2)</f>
        <v>0</v>
      </c>
      <c r="BL293" s="21" t="s">
        <v>299</v>
      </c>
      <c r="BM293" s="227" t="s">
        <v>3173</v>
      </c>
    </row>
    <row r="294" s="2" customFormat="1" ht="16.5" customHeight="1">
      <c r="A294" s="42"/>
      <c r="B294" s="43"/>
      <c r="C294" s="216" t="s">
        <v>1108</v>
      </c>
      <c r="D294" s="216" t="s">
        <v>184</v>
      </c>
      <c r="E294" s="217" t="s">
        <v>3174</v>
      </c>
      <c r="F294" s="218" t="s">
        <v>3175</v>
      </c>
      <c r="G294" s="219" t="s">
        <v>2491</v>
      </c>
      <c r="H294" s="220">
        <v>15</v>
      </c>
      <c r="I294" s="221"/>
      <c r="J294" s="222">
        <f>ROUND(I294*H294,2)</f>
        <v>0</v>
      </c>
      <c r="K294" s="218" t="s">
        <v>19</v>
      </c>
      <c r="L294" s="48"/>
      <c r="M294" s="223" t="s">
        <v>19</v>
      </c>
      <c r="N294" s="224" t="s">
        <v>47</v>
      </c>
      <c r="O294" s="88"/>
      <c r="P294" s="225">
        <f>O294*H294</f>
        <v>0</v>
      </c>
      <c r="Q294" s="225">
        <v>0</v>
      </c>
      <c r="R294" s="225">
        <f>Q294*H294</f>
        <v>0</v>
      </c>
      <c r="S294" s="225">
        <v>0</v>
      </c>
      <c r="T294" s="226">
        <f>S294*H294</f>
        <v>0</v>
      </c>
      <c r="U294" s="42"/>
      <c r="V294" s="42"/>
      <c r="W294" s="42"/>
      <c r="X294" s="42"/>
      <c r="Y294" s="42"/>
      <c r="Z294" s="42"/>
      <c r="AA294" s="42"/>
      <c r="AB294" s="42"/>
      <c r="AC294" s="42"/>
      <c r="AD294" s="42"/>
      <c r="AE294" s="42"/>
      <c r="AR294" s="227" t="s">
        <v>299</v>
      </c>
      <c r="AT294" s="227" t="s">
        <v>184</v>
      </c>
      <c r="AU294" s="227" t="s">
        <v>203</v>
      </c>
      <c r="AY294" s="21" t="s">
        <v>182</v>
      </c>
      <c r="BE294" s="228">
        <f>IF(N294="základní",J294,0)</f>
        <v>0</v>
      </c>
      <c r="BF294" s="228">
        <f>IF(N294="snížená",J294,0)</f>
        <v>0</v>
      </c>
      <c r="BG294" s="228">
        <f>IF(N294="zákl. přenesená",J294,0)</f>
        <v>0</v>
      </c>
      <c r="BH294" s="228">
        <f>IF(N294="sníž. přenesená",J294,0)</f>
        <v>0</v>
      </c>
      <c r="BI294" s="228">
        <f>IF(N294="nulová",J294,0)</f>
        <v>0</v>
      </c>
      <c r="BJ294" s="21" t="s">
        <v>83</v>
      </c>
      <c r="BK294" s="228">
        <f>ROUND(I294*H294,2)</f>
        <v>0</v>
      </c>
      <c r="BL294" s="21" t="s">
        <v>299</v>
      </c>
      <c r="BM294" s="227" t="s">
        <v>3176</v>
      </c>
    </row>
    <row r="295" s="2" customFormat="1" ht="16.5" customHeight="1">
      <c r="A295" s="42"/>
      <c r="B295" s="43"/>
      <c r="C295" s="216" t="s">
        <v>1112</v>
      </c>
      <c r="D295" s="216" t="s">
        <v>184</v>
      </c>
      <c r="E295" s="217" t="s">
        <v>3177</v>
      </c>
      <c r="F295" s="218" t="s">
        <v>3178</v>
      </c>
      <c r="G295" s="219" t="s">
        <v>2491</v>
      </c>
      <c r="H295" s="220">
        <v>40</v>
      </c>
      <c r="I295" s="221"/>
      <c r="J295" s="222">
        <f>ROUND(I295*H295,2)</f>
        <v>0</v>
      </c>
      <c r="K295" s="218" t="s">
        <v>19</v>
      </c>
      <c r="L295" s="48"/>
      <c r="M295" s="223" t="s">
        <v>19</v>
      </c>
      <c r="N295" s="224" t="s">
        <v>47</v>
      </c>
      <c r="O295" s="88"/>
      <c r="P295" s="225">
        <f>O295*H295</f>
        <v>0</v>
      </c>
      <c r="Q295" s="225">
        <v>0</v>
      </c>
      <c r="R295" s="225">
        <f>Q295*H295</f>
        <v>0</v>
      </c>
      <c r="S295" s="225">
        <v>0</v>
      </c>
      <c r="T295" s="226">
        <f>S295*H295</f>
        <v>0</v>
      </c>
      <c r="U295" s="42"/>
      <c r="V295" s="42"/>
      <c r="W295" s="42"/>
      <c r="X295" s="42"/>
      <c r="Y295" s="42"/>
      <c r="Z295" s="42"/>
      <c r="AA295" s="42"/>
      <c r="AB295" s="42"/>
      <c r="AC295" s="42"/>
      <c r="AD295" s="42"/>
      <c r="AE295" s="42"/>
      <c r="AR295" s="227" t="s">
        <v>299</v>
      </c>
      <c r="AT295" s="227" t="s">
        <v>184</v>
      </c>
      <c r="AU295" s="227" t="s">
        <v>203</v>
      </c>
      <c r="AY295" s="21" t="s">
        <v>182</v>
      </c>
      <c r="BE295" s="228">
        <f>IF(N295="základní",J295,0)</f>
        <v>0</v>
      </c>
      <c r="BF295" s="228">
        <f>IF(N295="snížená",J295,0)</f>
        <v>0</v>
      </c>
      <c r="BG295" s="228">
        <f>IF(N295="zákl. přenesená",J295,0)</f>
        <v>0</v>
      </c>
      <c r="BH295" s="228">
        <f>IF(N295="sníž. přenesená",J295,0)</f>
        <v>0</v>
      </c>
      <c r="BI295" s="228">
        <f>IF(N295="nulová",J295,0)</f>
        <v>0</v>
      </c>
      <c r="BJ295" s="21" t="s">
        <v>83</v>
      </c>
      <c r="BK295" s="228">
        <f>ROUND(I295*H295,2)</f>
        <v>0</v>
      </c>
      <c r="BL295" s="21" t="s">
        <v>299</v>
      </c>
      <c r="BM295" s="227" t="s">
        <v>3179</v>
      </c>
    </row>
    <row r="296" s="2" customFormat="1" ht="16.5" customHeight="1">
      <c r="A296" s="42"/>
      <c r="B296" s="43"/>
      <c r="C296" s="216" t="s">
        <v>1119</v>
      </c>
      <c r="D296" s="216" t="s">
        <v>184</v>
      </c>
      <c r="E296" s="217" t="s">
        <v>3180</v>
      </c>
      <c r="F296" s="218" t="s">
        <v>3181</v>
      </c>
      <c r="G296" s="219" t="s">
        <v>598</v>
      </c>
      <c r="H296" s="220">
        <v>3</v>
      </c>
      <c r="I296" s="221"/>
      <c r="J296" s="222">
        <f>ROUND(I296*H296,2)</f>
        <v>0</v>
      </c>
      <c r="K296" s="218" t="s">
        <v>188</v>
      </c>
      <c r="L296" s="48"/>
      <c r="M296" s="223" t="s">
        <v>19</v>
      </c>
      <c r="N296" s="224" t="s">
        <v>47</v>
      </c>
      <c r="O296" s="88"/>
      <c r="P296" s="225">
        <f>O296*H296</f>
        <v>0</v>
      </c>
      <c r="Q296" s="225">
        <v>0</v>
      </c>
      <c r="R296" s="225">
        <f>Q296*H296</f>
        <v>0</v>
      </c>
      <c r="S296" s="225">
        <v>0</v>
      </c>
      <c r="T296" s="226">
        <f>S296*H296</f>
        <v>0</v>
      </c>
      <c r="U296" s="42"/>
      <c r="V296" s="42"/>
      <c r="W296" s="42"/>
      <c r="X296" s="42"/>
      <c r="Y296" s="42"/>
      <c r="Z296" s="42"/>
      <c r="AA296" s="42"/>
      <c r="AB296" s="42"/>
      <c r="AC296" s="42"/>
      <c r="AD296" s="42"/>
      <c r="AE296" s="42"/>
      <c r="AR296" s="227" t="s">
        <v>299</v>
      </c>
      <c r="AT296" s="227" t="s">
        <v>184</v>
      </c>
      <c r="AU296" s="227" t="s">
        <v>203</v>
      </c>
      <c r="AY296" s="21" t="s">
        <v>182</v>
      </c>
      <c r="BE296" s="228">
        <f>IF(N296="základní",J296,0)</f>
        <v>0</v>
      </c>
      <c r="BF296" s="228">
        <f>IF(N296="snížená",J296,0)</f>
        <v>0</v>
      </c>
      <c r="BG296" s="228">
        <f>IF(N296="zákl. přenesená",J296,0)</f>
        <v>0</v>
      </c>
      <c r="BH296" s="228">
        <f>IF(N296="sníž. přenesená",J296,0)</f>
        <v>0</v>
      </c>
      <c r="BI296" s="228">
        <f>IF(N296="nulová",J296,0)</f>
        <v>0</v>
      </c>
      <c r="BJ296" s="21" t="s">
        <v>83</v>
      </c>
      <c r="BK296" s="228">
        <f>ROUND(I296*H296,2)</f>
        <v>0</v>
      </c>
      <c r="BL296" s="21" t="s">
        <v>299</v>
      </c>
      <c r="BM296" s="227" t="s">
        <v>3182</v>
      </c>
    </row>
    <row r="297" s="2" customFormat="1">
      <c r="A297" s="42"/>
      <c r="B297" s="43"/>
      <c r="C297" s="44"/>
      <c r="D297" s="229" t="s">
        <v>191</v>
      </c>
      <c r="E297" s="44"/>
      <c r="F297" s="230" t="s">
        <v>3183</v>
      </c>
      <c r="G297" s="44"/>
      <c r="H297" s="44"/>
      <c r="I297" s="231"/>
      <c r="J297" s="44"/>
      <c r="K297" s="44"/>
      <c r="L297" s="48"/>
      <c r="M297" s="232"/>
      <c r="N297" s="233"/>
      <c r="O297" s="88"/>
      <c r="P297" s="88"/>
      <c r="Q297" s="88"/>
      <c r="R297" s="88"/>
      <c r="S297" s="88"/>
      <c r="T297" s="89"/>
      <c r="U297" s="42"/>
      <c r="V297" s="42"/>
      <c r="W297" s="42"/>
      <c r="X297" s="42"/>
      <c r="Y297" s="42"/>
      <c r="Z297" s="42"/>
      <c r="AA297" s="42"/>
      <c r="AB297" s="42"/>
      <c r="AC297" s="42"/>
      <c r="AD297" s="42"/>
      <c r="AE297" s="42"/>
      <c r="AT297" s="21" t="s">
        <v>191</v>
      </c>
      <c r="AU297" s="21" t="s">
        <v>203</v>
      </c>
    </row>
    <row r="298" s="2" customFormat="1" ht="16.5" customHeight="1">
      <c r="A298" s="42"/>
      <c r="B298" s="43"/>
      <c r="C298" s="216" t="s">
        <v>1125</v>
      </c>
      <c r="D298" s="216" t="s">
        <v>184</v>
      </c>
      <c r="E298" s="217" t="s">
        <v>3184</v>
      </c>
      <c r="F298" s="218" t="s">
        <v>3185</v>
      </c>
      <c r="G298" s="219" t="s">
        <v>2491</v>
      </c>
      <c r="H298" s="220">
        <v>6</v>
      </c>
      <c r="I298" s="221"/>
      <c r="J298" s="222">
        <f>ROUND(I298*H298,2)</f>
        <v>0</v>
      </c>
      <c r="K298" s="218" t="s">
        <v>19</v>
      </c>
      <c r="L298" s="48"/>
      <c r="M298" s="223" t="s">
        <v>19</v>
      </c>
      <c r="N298" s="224" t="s">
        <v>47</v>
      </c>
      <c r="O298" s="88"/>
      <c r="P298" s="225">
        <f>O298*H298</f>
        <v>0</v>
      </c>
      <c r="Q298" s="225">
        <v>0</v>
      </c>
      <c r="R298" s="225">
        <f>Q298*H298</f>
        <v>0</v>
      </c>
      <c r="S298" s="225">
        <v>0</v>
      </c>
      <c r="T298" s="226">
        <f>S298*H298</f>
        <v>0</v>
      </c>
      <c r="U298" s="42"/>
      <c r="V298" s="42"/>
      <c r="W298" s="42"/>
      <c r="X298" s="42"/>
      <c r="Y298" s="42"/>
      <c r="Z298" s="42"/>
      <c r="AA298" s="42"/>
      <c r="AB298" s="42"/>
      <c r="AC298" s="42"/>
      <c r="AD298" s="42"/>
      <c r="AE298" s="42"/>
      <c r="AR298" s="227" t="s">
        <v>299</v>
      </c>
      <c r="AT298" s="227" t="s">
        <v>184</v>
      </c>
      <c r="AU298" s="227" t="s">
        <v>203</v>
      </c>
      <c r="AY298" s="21" t="s">
        <v>182</v>
      </c>
      <c r="BE298" s="228">
        <f>IF(N298="základní",J298,0)</f>
        <v>0</v>
      </c>
      <c r="BF298" s="228">
        <f>IF(N298="snížená",J298,0)</f>
        <v>0</v>
      </c>
      <c r="BG298" s="228">
        <f>IF(N298="zákl. přenesená",J298,0)</f>
        <v>0</v>
      </c>
      <c r="BH298" s="228">
        <f>IF(N298="sníž. přenesená",J298,0)</f>
        <v>0</v>
      </c>
      <c r="BI298" s="228">
        <f>IF(N298="nulová",J298,0)</f>
        <v>0</v>
      </c>
      <c r="BJ298" s="21" t="s">
        <v>83</v>
      </c>
      <c r="BK298" s="228">
        <f>ROUND(I298*H298,2)</f>
        <v>0</v>
      </c>
      <c r="BL298" s="21" t="s">
        <v>299</v>
      </c>
      <c r="BM298" s="227" t="s">
        <v>3186</v>
      </c>
    </row>
    <row r="299" s="2" customFormat="1" ht="16.5" customHeight="1">
      <c r="A299" s="42"/>
      <c r="B299" s="43"/>
      <c r="C299" s="216" t="s">
        <v>1130</v>
      </c>
      <c r="D299" s="216" t="s">
        <v>184</v>
      </c>
      <c r="E299" s="217" t="s">
        <v>3187</v>
      </c>
      <c r="F299" s="218" t="s">
        <v>3188</v>
      </c>
      <c r="G299" s="219" t="s">
        <v>598</v>
      </c>
      <c r="H299" s="220">
        <v>1</v>
      </c>
      <c r="I299" s="221"/>
      <c r="J299" s="222">
        <f>ROUND(I299*H299,2)</f>
        <v>0</v>
      </c>
      <c r="K299" s="218" t="s">
        <v>188</v>
      </c>
      <c r="L299" s="48"/>
      <c r="M299" s="223" t="s">
        <v>19</v>
      </c>
      <c r="N299" s="224" t="s">
        <v>47</v>
      </c>
      <c r="O299" s="88"/>
      <c r="P299" s="225">
        <f>O299*H299</f>
        <v>0</v>
      </c>
      <c r="Q299" s="225">
        <v>0</v>
      </c>
      <c r="R299" s="225">
        <f>Q299*H299</f>
        <v>0</v>
      </c>
      <c r="S299" s="225">
        <v>0</v>
      </c>
      <c r="T299" s="226">
        <f>S299*H299</f>
        <v>0</v>
      </c>
      <c r="U299" s="42"/>
      <c r="V299" s="42"/>
      <c r="W299" s="42"/>
      <c r="X299" s="42"/>
      <c r="Y299" s="42"/>
      <c r="Z299" s="42"/>
      <c r="AA299" s="42"/>
      <c r="AB299" s="42"/>
      <c r="AC299" s="42"/>
      <c r="AD299" s="42"/>
      <c r="AE299" s="42"/>
      <c r="AR299" s="227" t="s">
        <v>299</v>
      </c>
      <c r="AT299" s="227" t="s">
        <v>184</v>
      </c>
      <c r="AU299" s="227" t="s">
        <v>203</v>
      </c>
      <c r="AY299" s="21" t="s">
        <v>182</v>
      </c>
      <c r="BE299" s="228">
        <f>IF(N299="základní",J299,0)</f>
        <v>0</v>
      </c>
      <c r="BF299" s="228">
        <f>IF(N299="snížená",J299,0)</f>
        <v>0</v>
      </c>
      <c r="BG299" s="228">
        <f>IF(N299="zákl. přenesená",J299,0)</f>
        <v>0</v>
      </c>
      <c r="BH299" s="228">
        <f>IF(N299="sníž. přenesená",J299,0)</f>
        <v>0</v>
      </c>
      <c r="BI299" s="228">
        <f>IF(N299="nulová",J299,0)</f>
        <v>0</v>
      </c>
      <c r="BJ299" s="21" t="s">
        <v>83</v>
      </c>
      <c r="BK299" s="228">
        <f>ROUND(I299*H299,2)</f>
        <v>0</v>
      </c>
      <c r="BL299" s="21" t="s">
        <v>299</v>
      </c>
      <c r="BM299" s="227" t="s">
        <v>3189</v>
      </c>
    </row>
    <row r="300" s="2" customFormat="1">
      <c r="A300" s="42"/>
      <c r="B300" s="43"/>
      <c r="C300" s="44"/>
      <c r="D300" s="229" t="s">
        <v>191</v>
      </c>
      <c r="E300" s="44"/>
      <c r="F300" s="230" t="s">
        <v>3190</v>
      </c>
      <c r="G300" s="44"/>
      <c r="H300" s="44"/>
      <c r="I300" s="231"/>
      <c r="J300" s="44"/>
      <c r="K300" s="44"/>
      <c r="L300" s="48"/>
      <c r="M300" s="232"/>
      <c r="N300" s="233"/>
      <c r="O300" s="88"/>
      <c r="P300" s="88"/>
      <c r="Q300" s="88"/>
      <c r="R300" s="88"/>
      <c r="S300" s="88"/>
      <c r="T300" s="89"/>
      <c r="U300" s="42"/>
      <c r="V300" s="42"/>
      <c r="W300" s="42"/>
      <c r="X300" s="42"/>
      <c r="Y300" s="42"/>
      <c r="Z300" s="42"/>
      <c r="AA300" s="42"/>
      <c r="AB300" s="42"/>
      <c r="AC300" s="42"/>
      <c r="AD300" s="42"/>
      <c r="AE300" s="42"/>
      <c r="AT300" s="21" t="s">
        <v>191</v>
      </c>
      <c r="AU300" s="21" t="s">
        <v>203</v>
      </c>
    </row>
    <row r="301" s="13" customFormat="1">
      <c r="A301" s="13"/>
      <c r="B301" s="234"/>
      <c r="C301" s="235"/>
      <c r="D301" s="236" t="s">
        <v>193</v>
      </c>
      <c r="E301" s="237" t="s">
        <v>19</v>
      </c>
      <c r="F301" s="238" t="s">
        <v>3191</v>
      </c>
      <c r="G301" s="235"/>
      <c r="H301" s="239">
        <v>1</v>
      </c>
      <c r="I301" s="240"/>
      <c r="J301" s="235"/>
      <c r="K301" s="235"/>
      <c r="L301" s="241"/>
      <c r="M301" s="242"/>
      <c r="N301" s="243"/>
      <c r="O301" s="243"/>
      <c r="P301" s="243"/>
      <c r="Q301" s="243"/>
      <c r="R301" s="243"/>
      <c r="S301" s="243"/>
      <c r="T301" s="244"/>
      <c r="U301" s="13"/>
      <c r="V301" s="13"/>
      <c r="W301" s="13"/>
      <c r="X301" s="13"/>
      <c r="Y301" s="13"/>
      <c r="Z301" s="13"/>
      <c r="AA301" s="13"/>
      <c r="AB301" s="13"/>
      <c r="AC301" s="13"/>
      <c r="AD301" s="13"/>
      <c r="AE301" s="13"/>
      <c r="AT301" s="245" t="s">
        <v>193</v>
      </c>
      <c r="AU301" s="245" t="s">
        <v>203</v>
      </c>
      <c r="AV301" s="13" t="s">
        <v>86</v>
      </c>
      <c r="AW301" s="13" t="s">
        <v>37</v>
      </c>
      <c r="AX301" s="13" t="s">
        <v>83</v>
      </c>
      <c r="AY301" s="245" t="s">
        <v>182</v>
      </c>
    </row>
    <row r="302" s="2" customFormat="1" ht="16.5" customHeight="1">
      <c r="A302" s="42"/>
      <c r="B302" s="43"/>
      <c r="C302" s="216" t="s">
        <v>1136</v>
      </c>
      <c r="D302" s="216" t="s">
        <v>184</v>
      </c>
      <c r="E302" s="217" t="s">
        <v>3192</v>
      </c>
      <c r="F302" s="218" t="s">
        <v>3193</v>
      </c>
      <c r="G302" s="219" t="s">
        <v>598</v>
      </c>
      <c r="H302" s="220">
        <v>3</v>
      </c>
      <c r="I302" s="221"/>
      <c r="J302" s="222">
        <f>ROUND(I302*H302,2)</f>
        <v>0</v>
      </c>
      <c r="K302" s="218" t="s">
        <v>188</v>
      </c>
      <c r="L302" s="48"/>
      <c r="M302" s="223" t="s">
        <v>19</v>
      </c>
      <c r="N302" s="224" t="s">
        <v>47</v>
      </c>
      <c r="O302" s="88"/>
      <c r="P302" s="225">
        <f>O302*H302</f>
        <v>0</v>
      </c>
      <c r="Q302" s="225">
        <v>0</v>
      </c>
      <c r="R302" s="225">
        <f>Q302*H302</f>
        <v>0</v>
      </c>
      <c r="S302" s="225">
        <v>0</v>
      </c>
      <c r="T302" s="226">
        <f>S302*H302</f>
        <v>0</v>
      </c>
      <c r="U302" s="42"/>
      <c r="V302" s="42"/>
      <c r="W302" s="42"/>
      <c r="X302" s="42"/>
      <c r="Y302" s="42"/>
      <c r="Z302" s="42"/>
      <c r="AA302" s="42"/>
      <c r="AB302" s="42"/>
      <c r="AC302" s="42"/>
      <c r="AD302" s="42"/>
      <c r="AE302" s="42"/>
      <c r="AR302" s="227" t="s">
        <v>299</v>
      </c>
      <c r="AT302" s="227" t="s">
        <v>184</v>
      </c>
      <c r="AU302" s="227" t="s">
        <v>203</v>
      </c>
      <c r="AY302" s="21" t="s">
        <v>182</v>
      </c>
      <c r="BE302" s="228">
        <f>IF(N302="základní",J302,0)</f>
        <v>0</v>
      </c>
      <c r="BF302" s="228">
        <f>IF(N302="snížená",J302,0)</f>
        <v>0</v>
      </c>
      <c r="BG302" s="228">
        <f>IF(N302="zákl. přenesená",J302,0)</f>
        <v>0</v>
      </c>
      <c r="BH302" s="228">
        <f>IF(N302="sníž. přenesená",J302,0)</f>
        <v>0</v>
      </c>
      <c r="BI302" s="228">
        <f>IF(N302="nulová",J302,0)</f>
        <v>0</v>
      </c>
      <c r="BJ302" s="21" t="s">
        <v>83</v>
      </c>
      <c r="BK302" s="228">
        <f>ROUND(I302*H302,2)</f>
        <v>0</v>
      </c>
      <c r="BL302" s="21" t="s">
        <v>299</v>
      </c>
      <c r="BM302" s="227" t="s">
        <v>3194</v>
      </c>
    </row>
    <row r="303" s="2" customFormat="1">
      <c r="A303" s="42"/>
      <c r="B303" s="43"/>
      <c r="C303" s="44"/>
      <c r="D303" s="229" t="s">
        <v>191</v>
      </c>
      <c r="E303" s="44"/>
      <c r="F303" s="230" t="s">
        <v>3195</v>
      </c>
      <c r="G303" s="44"/>
      <c r="H303" s="44"/>
      <c r="I303" s="231"/>
      <c r="J303" s="44"/>
      <c r="K303" s="44"/>
      <c r="L303" s="48"/>
      <c r="M303" s="232"/>
      <c r="N303" s="233"/>
      <c r="O303" s="88"/>
      <c r="P303" s="88"/>
      <c r="Q303" s="88"/>
      <c r="R303" s="88"/>
      <c r="S303" s="88"/>
      <c r="T303" s="89"/>
      <c r="U303" s="42"/>
      <c r="V303" s="42"/>
      <c r="W303" s="42"/>
      <c r="X303" s="42"/>
      <c r="Y303" s="42"/>
      <c r="Z303" s="42"/>
      <c r="AA303" s="42"/>
      <c r="AB303" s="42"/>
      <c r="AC303" s="42"/>
      <c r="AD303" s="42"/>
      <c r="AE303" s="42"/>
      <c r="AT303" s="21" t="s">
        <v>191</v>
      </c>
      <c r="AU303" s="21" t="s">
        <v>203</v>
      </c>
    </row>
    <row r="304" s="13" customFormat="1">
      <c r="A304" s="13"/>
      <c r="B304" s="234"/>
      <c r="C304" s="235"/>
      <c r="D304" s="236" t="s">
        <v>193</v>
      </c>
      <c r="E304" s="237" t="s">
        <v>19</v>
      </c>
      <c r="F304" s="238" t="s">
        <v>3196</v>
      </c>
      <c r="G304" s="235"/>
      <c r="H304" s="239">
        <v>3</v>
      </c>
      <c r="I304" s="240"/>
      <c r="J304" s="235"/>
      <c r="K304" s="235"/>
      <c r="L304" s="241"/>
      <c r="M304" s="242"/>
      <c r="N304" s="243"/>
      <c r="O304" s="243"/>
      <c r="P304" s="243"/>
      <c r="Q304" s="243"/>
      <c r="R304" s="243"/>
      <c r="S304" s="243"/>
      <c r="T304" s="244"/>
      <c r="U304" s="13"/>
      <c r="V304" s="13"/>
      <c r="W304" s="13"/>
      <c r="X304" s="13"/>
      <c r="Y304" s="13"/>
      <c r="Z304" s="13"/>
      <c r="AA304" s="13"/>
      <c r="AB304" s="13"/>
      <c r="AC304" s="13"/>
      <c r="AD304" s="13"/>
      <c r="AE304" s="13"/>
      <c r="AT304" s="245" t="s">
        <v>193</v>
      </c>
      <c r="AU304" s="245" t="s">
        <v>203</v>
      </c>
      <c r="AV304" s="13" t="s">
        <v>86</v>
      </c>
      <c r="AW304" s="13" t="s">
        <v>37</v>
      </c>
      <c r="AX304" s="13" t="s">
        <v>83</v>
      </c>
      <c r="AY304" s="245" t="s">
        <v>182</v>
      </c>
    </row>
    <row r="305" s="2" customFormat="1" ht="16.5" customHeight="1">
      <c r="A305" s="42"/>
      <c r="B305" s="43"/>
      <c r="C305" s="216" t="s">
        <v>1141</v>
      </c>
      <c r="D305" s="216" t="s">
        <v>184</v>
      </c>
      <c r="E305" s="217" t="s">
        <v>3197</v>
      </c>
      <c r="F305" s="218" t="s">
        <v>3198</v>
      </c>
      <c r="G305" s="219" t="s">
        <v>598</v>
      </c>
      <c r="H305" s="220">
        <v>3</v>
      </c>
      <c r="I305" s="221"/>
      <c r="J305" s="222">
        <f>ROUND(I305*H305,2)</f>
        <v>0</v>
      </c>
      <c r="K305" s="218" t="s">
        <v>188</v>
      </c>
      <c r="L305" s="48"/>
      <c r="M305" s="223" t="s">
        <v>19</v>
      </c>
      <c r="N305" s="224" t="s">
        <v>47</v>
      </c>
      <c r="O305" s="88"/>
      <c r="P305" s="225">
        <f>O305*H305</f>
        <v>0</v>
      </c>
      <c r="Q305" s="225">
        <v>0</v>
      </c>
      <c r="R305" s="225">
        <f>Q305*H305</f>
        <v>0</v>
      </c>
      <c r="S305" s="225">
        <v>0</v>
      </c>
      <c r="T305" s="226">
        <f>S305*H305</f>
        <v>0</v>
      </c>
      <c r="U305" s="42"/>
      <c r="V305" s="42"/>
      <c r="W305" s="42"/>
      <c r="X305" s="42"/>
      <c r="Y305" s="42"/>
      <c r="Z305" s="42"/>
      <c r="AA305" s="42"/>
      <c r="AB305" s="42"/>
      <c r="AC305" s="42"/>
      <c r="AD305" s="42"/>
      <c r="AE305" s="42"/>
      <c r="AR305" s="227" t="s">
        <v>299</v>
      </c>
      <c r="AT305" s="227" t="s">
        <v>184</v>
      </c>
      <c r="AU305" s="227" t="s">
        <v>203</v>
      </c>
      <c r="AY305" s="21" t="s">
        <v>182</v>
      </c>
      <c r="BE305" s="228">
        <f>IF(N305="základní",J305,0)</f>
        <v>0</v>
      </c>
      <c r="BF305" s="228">
        <f>IF(N305="snížená",J305,0)</f>
        <v>0</v>
      </c>
      <c r="BG305" s="228">
        <f>IF(N305="zákl. přenesená",J305,0)</f>
        <v>0</v>
      </c>
      <c r="BH305" s="228">
        <f>IF(N305="sníž. přenesená",J305,0)</f>
        <v>0</v>
      </c>
      <c r="BI305" s="228">
        <f>IF(N305="nulová",J305,0)</f>
        <v>0</v>
      </c>
      <c r="BJ305" s="21" t="s">
        <v>83</v>
      </c>
      <c r="BK305" s="228">
        <f>ROUND(I305*H305,2)</f>
        <v>0</v>
      </c>
      <c r="BL305" s="21" t="s">
        <v>299</v>
      </c>
      <c r="BM305" s="227" t="s">
        <v>3199</v>
      </c>
    </row>
    <row r="306" s="2" customFormat="1">
      <c r="A306" s="42"/>
      <c r="B306" s="43"/>
      <c r="C306" s="44"/>
      <c r="D306" s="229" t="s">
        <v>191</v>
      </c>
      <c r="E306" s="44"/>
      <c r="F306" s="230" t="s">
        <v>3200</v>
      </c>
      <c r="G306" s="44"/>
      <c r="H306" s="44"/>
      <c r="I306" s="231"/>
      <c r="J306" s="44"/>
      <c r="K306" s="44"/>
      <c r="L306" s="48"/>
      <c r="M306" s="232"/>
      <c r="N306" s="233"/>
      <c r="O306" s="88"/>
      <c r="P306" s="88"/>
      <c r="Q306" s="88"/>
      <c r="R306" s="88"/>
      <c r="S306" s="88"/>
      <c r="T306" s="89"/>
      <c r="U306" s="42"/>
      <c r="V306" s="42"/>
      <c r="W306" s="42"/>
      <c r="X306" s="42"/>
      <c r="Y306" s="42"/>
      <c r="Z306" s="42"/>
      <c r="AA306" s="42"/>
      <c r="AB306" s="42"/>
      <c r="AC306" s="42"/>
      <c r="AD306" s="42"/>
      <c r="AE306" s="42"/>
      <c r="AT306" s="21" t="s">
        <v>191</v>
      </c>
      <c r="AU306" s="21" t="s">
        <v>203</v>
      </c>
    </row>
    <row r="307" s="2" customFormat="1" ht="16.5" customHeight="1">
      <c r="A307" s="42"/>
      <c r="B307" s="43"/>
      <c r="C307" s="216" t="s">
        <v>1146</v>
      </c>
      <c r="D307" s="216" t="s">
        <v>184</v>
      </c>
      <c r="E307" s="217" t="s">
        <v>3187</v>
      </c>
      <c r="F307" s="218" t="s">
        <v>3188</v>
      </c>
      <c r="G307" s="219" t="s">
        <v>598</v>
      </c>
      <c r="H307" s="220">
        <v>4</v>
      </c>
      <c r="I307" s="221"/>
      <c r="J307" s="222">
        <f>ROUND(I307*H307,2)</f>
        <v>0</v>
      </c>
      <c r="K307" s="218" t="s">
        <v>188</v>
      </c>
      <c r="L307" s="48"/>
      <c r="M307" s="223" t="s">
        <v>19</v>
      </c>
      <c r="N307" s="224" t="s">
        <v>47</v>
      </c>
      <c r="O307" s="88"/>
      <c r="P307" s="225">
        <f>O307*H307</f>
        <v>0</v>
      </c>
      <c r="Q307" s="225">
        <v>0</v>
      </c>
      <c r="R307" s="225">
        <f>Q307*H307</f>
        <v>0</v>
      </c>
      <c r="S307" s="225">
        <v>0</v>
      </c>
      <c r="T307" s="226">
        <f>S307*H307</f>
        <v>0</v>
      </c>
      <c r="U307" s="42"/>
      <c r="V307" s="42"/>
      <c r="W307" s="42"/>
      <c r="X307" s="42"/>
      <c r="Y307" s="42"/>
      <c r="Z307" s="42"/>
      <c r="AA307" s="42"/>
      <c r="AB307" s="42"/>
      <c r="AC307" s="42"/>
      <c r="AD307" s="42"/>
      <c r="AE307" s="42"/>
      <c r="AR307" s="227" t="s">
        <v>299</v>
      </c>
      <c r="AT307" s="227" t="s">
        <v>184</v>
      </c>
      <c r="AU307" s="227" t="s">
        <v>203</v>
      </c>
      <c r="AY307" s="21" t="s">
        <v>182</v>
      </c>
      <c r="BE307" s="228">
        <f>IF(N307="základní",J307,0)</f>
        <v>0</v>
      </c>
      <c r="BF307" s="228">
        <f>IF(N307="snížená",J307,0)</f>
        <v>0</v>
      </c>
      <c r="BG307" s="228">
        <f>IF(N307="zákl. přenesená",J307,0)</f>
        <v>0</v>
      </c>
      <c r="BH307" s="228">
        <f>IF(N307="sníž. přenesená",J307,0)</f>
        <v>0</v>
      </c>
      <c r="BI307" s="228">
        <f>IF(N307="nulová",J307,0)</f>
        <v>0</v>
      </c>
      <c r="BJ307" s="21" t="s">
        <v>83</v>
      </c>
      <c r="BK307" s="228">
        <f>ROUND(I307*H307,2)</f>
        <v>0</v>
      </c>
      <c r="BL307" s="21" t="s">
        <v>299</v>
      </c>
      <c r="BM307" s="227" t="s">
        <v>3201</v>
      </c>
    </row>
    <row r="308" s="2" customFormat="1">
      <c r="A308" s="42"/>
      <c r="B308" s="43"/>
      <c r="C308" s="44"/>
      <c r="D308" s="229" t="s">
        <v>191</v>
      </c>
      <c r="E308" s="44"/>
      <c r="F308" s="230" t="s">
        <v>3190</v>
      </c>
      <c r="G308" s="44"/>
      <c r="H308" s="44"/>
      <c r="I308" s="231"/>
      <c r="J308" s="44"/>
      <c r="K308" s="44"/>
      <c r="L308" s="48"/>
      <c r="M308" s="232"/>
      <c r="N308" s="233"/>
      <c r="O308" s="88"/>
      <c r="P308" s="88"/>
      <c r="Q308" s="88"/>
      <c r="R308" s="88"/>
      <c r="S308" s="88"/>
      <c r="T308" s="89"/>
      <c r="U308" s="42"/>
      <c r="V308" s="42"/>
      <c r="W308" s="42"/>
      <c r="X308" s="42"/>
      <c r="Y308" s="42"/>
      <c r="Z308" s="42"/>
      <c r="AA308" s="42"/>
      <c r="AB308" s="42"/>
      <c r="AC308" s="42"/>
      <c r="AD308" s="42"/>
      <c r="AE308" s="42"/>
      <c r="AT308" s="21" t="s">
        <v>191</v>
      </c>
      <c r="AU308" s="21" t="s">
        <v>203</v>
      </c>
    </row>
    <row r="309" s="13" customFormat="1">
      <c r="A309" s="13"/>
      <c r="B309" s="234"/>
      <c r="C309" s="235"/>
      <c r="D309" s="236" t="s">
        <v>193</v>
      </c>
      <c r="E309" s="237" t="s">
        <v>19</v>
      </c>
      <c r="F309" s="238" t="s">
        <v>3202</v>
      </c>
      <c r="G309" s="235"/>
      <c r="H309" s="239">
        <v>4</v>
      </c>
      <c r="I309" s="240"/>
      <c r="J309" s="235"/>
      <c r="K309" s="235"/>
      <c r="L309" s="241"/>
      <c r="M309" s="242"/>
      <c r="N309" s="243"/>
      <c r="O309" s="243"/>
      <c r="P309" s="243"/>
      <c r="Q309" s="243"/>
      <c r="R309" s="243"/>
      <c r="S309" s="243"/>
      <c r="T309" s="244"/>
      <c r="U309" s="13"/>
      <c r="V309" s="13"/>
      <c r="W309" s="13"/>
      <c r="X309" s="13"/>
      <c r="Y309" s="13"/>
      <c r="Z309" s="13"/>
      <c r="AA309" s="13"/>
      <c r="AB309" s="13"/>
      <c r="AC309" s="13"/>
      <c r="AD309" s="13"/>
      <c r="AE309" s="13"/>
      <c r="AT309" s="245" t="s">
        <v>193</v>
      </c>
      <c r="AU309" s="245" t="s">
        <v>203</v>
      </c>
      <c r="AV309" s="13" t="s">
        <v>86</v>
      </c>
      <c r="AW309" s="13" t="s">
        <v>37</v>
      </c>
      <c r="AX309" s="13" t="s">
        <v>83</v>
      </c>
      <c r="AY309" s="245" t="s">
        <v>182</v>
      </c>
    </row>
    <row r="310" s="2" customFormat="1" ht="16.5" customHeight="1">
      <c r="A310" s="42"/>
      <c r="B310" s="43"/>
      <c r="C310" s="216" t="s">
        <v>1151</v>
      </c>
      <c r="D310" s="216" t="s">
        <v>184</v>
      </c>
      <c r="E310" s="217" t="s">
        <v>3187</v>
      </c>
      <c r="F310" s="218" t="s">
        <v>3188</v>
      </c>
      <c r="G310" s="219" t="s">
        <v>598</v>
      </c>
      <c r="H310" s="220">
        <v>48</v>
      </c>
      <c r="I310" s="221"/>
      <c r="J310" s="222">
        <f>ROUND(I310*H310,2)</f>
        <v>0</v>
      </c>
      <c r="K310" s="218" t="s">
        <v>188</v>
      </c>
      <c r="L310" s="48"/>
      <c r="M310" s="223" t="s">
        <v>19</v>
      </c>
      <c r="N310" s="224" t="s">
        <v>47</v>
      </c>
      <c r="O310" s="88"/>
      <c r="P310" s="225">
        <f>O310*H310</f>
        <v>0</v>
      </c>
      <c r="Q310" s="225">
        <v>0</v>
      </c>
      <c r="R310" s="225">
        <f>Q310*H310</f>
        <v>0</v>
      </c>
      <c r="S310" s="225">
        <v>0</v>
      </c>
      <c r="T310" s="226">
        <f>S310*H310</f>
        <v>0</v>
      </c>
      <c r="U310" s="42"/>
      <c r="V310" s="42"/>
      <c r="W310" s="42"/>
      <c r="X310" s="42"/>
      <c r="Y310" s="42"/>
      <c r="Z310" s="42"/>
      <c r="AA310" s="42"/>
      <c r="AB310" s="42"/>
      <c r="AC310" s="42"/>
      <c r="AD310" s="42"/>
      <c r="AE310" s="42"/>
      <c r="AR310" s="227" t="s">
        <v>299</v>
      </c>
      <c r="AT310" s="227" t="s">
        <v>184</v>
      </c>
      <c r="AU310" s="227" t="s">
        <v>203</v>
      </c>
      <c r="AY310" s="21" t="s">
        <v>182</v>
      </c>
      <c r="BE310" s="228">
        <f>IF(N310="základní",J310,0)</f>
        <v>0</v>
      </c>
      <c r="BF310" s="228">
        <f>IF(N310="snížená",J310,0)</f>
        <v>0</v>
      </c>
      <c r="BG310" s="228">
        <f>IF(N310="zákl. přenesená",J310,0)</f>
        <v>0</v>
      </c>
      <c r="BH310" s="228">
        <f>IF(N310="sníž. přenesená",J310,0)</f>
        <v>0</v>
      </c>
      <c r="BI310" s="228">
        <f>IF(N310="nulová",J310,0)</f>
        <v>0</v>
      </c>
      <c r="BJ310" s="21" t="s">
        <v>83</v>
      </c>
      <c r="BK310" s="228">
        <f>ROUND(I310*H310,2)</f>
        <v>0</v>
      </c>
      <c r="BL310" s="21" t="s">
        <v>299</v>
      </c>
      <c r="BM310" s="227" t="s">
        <v>3203</v>
      </c>
    </row>
    <row r="311" s="2" customFormat="1">
      <c r="A311" s="42"/>
      <c r="B311" s="43"/>
      <c r="C311" s="44"/>
      <c r="D311" s="229" t="s">
        <v>191</v>
      </c>
      <c r="E311" s="44"/>
      <c r="F311" s="230" t="s">
        <v>3190</v>
      </c>
      <c r="G311" s="44"/>
      <c r="H311" s="44"/>
      <c r="I311" s="231"/>
      <c r="J311" s="44"/>
      <c r="K311" s="44"/>
      <c r="L311" s="48"/>
      <c r="M311" s="232"/>
      <c r="N311" s="233"/>
      <c r="O311" s="88"/>
      <c r="P311" s="88"/>
      <c r="Q311" s="88"/>
      <c r="R311" s="88"/>
      <c r="S311" s="88"/>
      <c r="T311" s="89"/>
      <c r="U311" s="42"/>
      <c r="V311" s="42"/>
      <c r="W311" s="42"/>
      <c r="X311" s="42"/>
      <c r="Y311" s="42"/>
      <c r="Z311" s="42"/>
      <c r="AA311" s="42"/>
      <c r="AB311" s="42"/>
      <c r="AC311" s="42"/>
      <c r="AD311" s="42"/>
      <c r="AE311" s="42"/>
      <c r="AT311" s="21" t="s">
        <v>191</v>
      </c>
      <c r="AU311" s="21" t="s">
        <v>203</v>
      </c>
    </row>
    <row r="312" s="13" customFormat="1">
      <c r="A312" s="13"/>
      <c r="B312" s="234"/>
      <c r="C312" s="235"/>
      <c r="D312" s="236" t="s">
        <v>193</v>
      </c>
      <c r="E312" s="237" t="s">
        <v>19</v>
      </c>
      <c r="F312" s="238" t="s">
        <v>3204</v>
      </c>
      <c r="G312" s="235"/>
      <c r="H312" s="239">
        <v>48</v>
      </c>
      <c r="I312" s="240"/>
      <c r="J312" s="235"/>
      <c r="K312" s="235"/>
      <c r="L312" s="241"/>
      <c r="M312" s="242"/>
      <c r="N312" s="243"/>
      <c r="O312" s="243"/>
      <c r="P312" s="243"/>
      <c r="Q312" s="243"/>
      <c r="R312" s="243"/>
      <c r="S312" s="243"/>
      <c r="T312" s="244"/>
      <c r="U312" s="13"/>
      <c r="V312" s="13"/>
      <c r="W312" s="13"/>
      <c r="X312" s="13"/>
      <c r="Y312" s="13"/>
      <c r="Z312" s="13"/>
      <c r="AA312" s="13"/>
      <c r="AB312" s="13"/>
      <c r="AC312" s="13"/>
      <c r="AD312" s="13"/>
      <c r="AE312" s="13"/>
      <c r="AT312" s="245" t="s">
        <v>193</v>
      </c>
      <c r="AU312" s="245" t="s">
        <v>203</v>
      </c>
      <c r="AV312" s="13" t="s">
        <v>86</v>
      </c>
      <c r="AW312" s="13" t="s">
        <v>37</v>
      </c>
      <c r="AX312" s="13" t="s">
        <v>83</v>
      </c>
      <c r="AY312" s="245" t="s">
        <v>182</v>
      </c>
    </row>
    <row r="313" s="2" customFormat="1" ht="16.5" customHeight="1">
      <c r="A313" s="42"/>
      <c r="B313" s="43"/>
      <c r="C313" s="216" t="s">
        <v>1157</v>
      </c>
      <c r="D313" s="216" t="s">
        <v>184</v>
      </c>
      <c r="E313" s="217" t="s">
        <v>3205</v>
      </c>
      <c r="F313" s="218" t="s">
        <v>3206</v>
      </c>
      <c r="G313" s="219" t="s">
        <v>598</v>
      </c>
      <c r="H313" s="220">
        <v>4</v>
      </c>
      <c r="I313" s="221"/>
      <c r="J313" s="222">
        <f>ROUND(I313*H313,2)</f>
        <v>0</v>
      </c>
      <c r="K313" s="218" t="s">
        <v>188</v>
      </c>
      <c r="L313" s="48"/>
      <c r="M313" s="223" t="s">
        <v>19</v>
      </c>
      <c r="N313" s="224" t="s">
        <v>47</v>
      </c>
      <c r="O313" s="88"/>
      <c r="P313" s="225">
        <f>O313*H313</f>
        <v>0</v>
      </c>
      <c r="Q313" s="225">
        <v>0</v>
      </c>
      <c r="R313" s="225">
        <f>Q313*H313</f>
        <v>0</v>
      </c>
      <c r="S313" s="225">
        <v>0</v>
      </c>
      <c r="T313" s="226">
        <f>S313*H313</f>
        <v>0</v>
      </c>
      <c r="U313" s="42"/>
      <c r="V313" s="42"/>
      <c r="W313" s="42"/>
      <c r="X313" s="42"/>
      <c r="Y313" s="42"/>
      <c r="Z313" s="42"/>
      <c r="AA313" s="42"/>
      <c r="AB313" s="42"/>
      <c r="AC313" s="42"/>
      <c r="AD313" s="42"/>
      <c r="AE313" s="42"/>
      <c r="AR313" s="227" t="s">
        <v>299</v>
      </c>
      <c r="AT313" s="227" t="s">
        <v>184</v>
      </c>
      <c r="AU313" s="227" t="s">
        <v>203</v>
      </c>
      <c r="AY313" s="21" t="s">
        <v>182</v>
      </c>
      <c r="BE313" s="228">
        <f>IF(N313="základní",J313,0)</f>
        <v>0</v>
      </c>
      <c r="BF313" s="228">
        <f>IF(N313="snížená",J313,0)</f>
        <v>0</v>
      </c>
      <c r="BG313" s="228">
        <f>IF(N313="zákl. přenesená",J313,0)</f>
        <v>0</v>
      </c>
      <c r="BH313" s="228">
        <f>IF(N313="sníž. přenesená",J313,0)</f>
        <v>0</v>
      </c>
      <c r="BI313" s="228">
        <f>IF(N313="nulová",J313,0)</f>
        <v>0</v>
      </c>
      <c r="BJ313" s="21" t="s">
        <v>83</v>
      </c>
      <c r="BK313" s="228">
        <f>ROUND(I313*H313,2)</f>
        <v>0</v>
      </c>
      <c r="BL313" s="21" t="s">
        <v>299</v>
      </c>
      <c r="BM313" s="227" t="s">
        <v>3207</v>
      </c>
    </row>
    <row r="314" s="2" customFormat="1">
      <c r="A314" s="42"/>
      <c r="B314" s="43"/>
      <c r="C314" s="44"/>
      <c r="D314" s="229" t="s">
        <v>191</v>
      </c>
      <c r="E314" s="44"/>
      <c r="F314" s="230" t="s">
        <v>3208</v>
      </c>
      <c r="G314" s="44"/>
      <c r="H314" s="44"/>
      <c r="I314" s="231"/>
      <c r="J314" s="44"/>
      <c r="K314" s="44"/>
      <c r="L314" s="48"/>
      <c r="M314" s="232"/>
      <c r="N314" s="233"/>
      <c r="O314" s="88"/>
      <c r="P314" s="88"/>
      <c r="Q314" s="88"/>
      <c r="R314" s="88"/>
      <c r="S314" s="88"/>
      <c r="T314" s="89"/>
      <c r="U314" s="42"/>
      <c r="V314" s="42"/>
      <c r="W314" s="42"/>
      <c r="X314" s="42"/>
      <c r="Y314" s="42"/>
      <c r="Z314" s="42"/>
      <c r="AA314" s="42"/>
      <c r="AB314" s="42"/>
      <c r="AC314" s="42"/>
      <c r="AD314" s="42"/>
      <c r="AE314" s="42"/>
      <c r="AT314" s="21" t="s">
        <v>191</v>
      </c>
      <c r="AU314" s="21" t="s">
        <v>203</v>
      </c>
    </row>
    <row r="315" s="13" customFormat="1">
      <c r="A315" s="13"/>
      <c r="B315" s="234"/>
      <c r="C315" s="235"/>
      <c r="D315" s="236" t="s">
        <v>193</v>
      </c>
      <c r="E315" s="237" t="s">
        <v>19</v>
      </c>
      <c r="F315" s="238" t="s">
        <v>3209</v>
      </c>
      <c r="G315" s="235"/>
      <c r="H315" s="239">
        <v>4</v>
      </c>
      <c r="I315" s="240"/>
      <c r="J315" s="235"/>
      <c r="K315" s="235"/>
      <c r="L315" s="241"/>
      <c r="M315" s="242"/>
      <c r="N315" s="243"/>
      <c r="O315" s="243"/>
      <c r="P315" s="243"/>
      <c r="Q315" s="243"/>
      <c r="R315" s="243"/>
      <c r="S315" s="243"/>
      <c r="T315" s="244"/>
      <c r="U315" s="13"/>
      <c r="V315" s="13"/>
      <c r="W315" s="13"/>
      <c r="X315" s="13"/>
      <c r="Y315" s="13"/>
      <c r="Z315" s="13"/>
      <c r="AA315" s="13"/>
      <c r="AB315" s="13"/>
      <c r="AC315" s="13"/>
      <c r="AD315" s="13"/>
      <c r="AE315" s="13"/>
      <c r="AT315" s="245" t="s">
        <v>193</v>
      </c>
      <c r="AU315" s="245" t="s">
        <v>203</v>
      </c>
      <c r="AV315" s="13" t="s">
        <v>86</v>
      </c>
      <c r="AW315" s="13" t="s">
        <v>37</v>
      </c>
      <c r="AX315" s="13" t="s">
        <v>83</v>
      </c>
      <c r="AY315" s="245" t="s">
        <v>182</v>
      </c>
    </row>
    <row r="316" s="2" customFormat="1" ht="16.5" customHeight="1">
      <c r="A316" s="42"/>
      <c r="B316" s="43"/>
      <c r="C316" s="216" t="s">
        <v>1163</v>
      </c>
      <c r="D316" s="216" t="s">
        <v>184</v>
      </c>
      <c r="E316" s="217" t="s">
        <v>3210</v>
      </c>
      <c r="F316" s="218" t="s">
        <v>3211</v>
      </c>
      <c r="G316" s="219" t="s">
        <v>598</v>
      </c>
      <c r="H316" s="220">
        <v>2</v>
      </c>
      <c r="I316" s="221"/>
      <c r="J316" s="222">
        <f>ROUND(I316*H316,2)</f>
        <v>0</v>
      </c>
      <c r="K316" s="218" t="s">
        <v>188</v>
      </c>
      <c r="L316" s="48"/>
      <c r="M316" s="223" t="s">
        <v>19</v>
      </c>
      <c r="N316" s="224" t="s">
        <v>47</v>
      </c>
      <c r="O316" s="88"/>
      <c r="P316" s="225">
        <f>O316*H316</f>
        <v>0</v>
      </c>
      <c r="Q316" s="225">
        <v>0</v>
      </c>
      <c r="R316" s="225">
        <f>Q316*H316</f>
        <v>0</v>
      </c>
      <c r="S316" s="225">
        <v>0</v>
      </c>
      <c r="T316" s="226">
        <f>S316*H316</f>
        <v>0</v>
      </c>
      <c r="U316" s="42"/>
      <c r="V316" s="42"/>
      <c r="W316" s="42"/>
      <c r="X316" s="42"/>
      <c r="Y316" s="42"/>
      <c r="Z316" s="42"/>
      <c r="AA316" s="42"/>
      <c r="AB316" s="42"/>
      <c r="AC316" s="42"/>
      <c r="AD316" s="42"/>
      <c r="AE316" s="42"/>
      <c r="AR316" s="227" t="s">
        <v>299</v>
      </c>
      <c r="AT316" s="227" t="s">
        <v>184</v>
      </c>
      <c r="AU316" s="227" t="s">
        <v>203</v>
      </c>
      <c r="AY316" s="21" t="s">
        <v>182</v>
      </c>
      <c r="BE316" s="228">
        <f>IF(N316="základní",J316,0)</f>
        <v>0</v>
      </c>
      <c r="BF316" s="228">
        <f>IF(N316="snížená",J316,0)</f>
        <v>0</v>
      </c>
      <c r="BG316" s="228">
        <f>IF(N316="zákl. přenesená",J316,0)</f>
        <v>0</v>
      </c>
      <c r="BH316" s="228">
        <f>IF(N316="sníž. přenesená",J316,0)</f>
        <v>0</v>
      </c>
      <c r="BI316" s="228">
        <f>IF(N316="nulová",J316,0)</f>
        <v>0</v>
      </c>
      <c r="BJ316" s="21" t="s">
        <v>83</v>
      </c>
      <c r="BK316" s="228">
        <f>ROUND(I316*H316,2)</f>
        <v>0</v>
      </c>
      <c r="BL316" s="21" t="s">
        <v>299</v>
      </c>
      <c r="BM316" s="227" t="s">
        <v>3212</v>
      </c>
    </row>
    <row r="317" s="2" customFormat="1">
      <c r="A317" s="42"/>
      <c r="B317" s="43"/>
      <c r="C317" s="44"/>
      <c r="D317" s="229" t="s">
        <v>191</v>
      </c>
      <c r="E317" s="44"/>
      <c r="F317" s="230" t="s">
        <v>3213</v>
      </c>
      <c r="G317" s="44"/>
      <c r="H317" s="44"/>
      <c r="I317" s="231"/>
      <c r="J317" s="44"/>
      <c r="K317" s="44"/>
      <c r="L317" s="48"/>
      <c r="M317" s="232"/>
      <c r="N317" s="233"/>
      <c r="O317" s="88"/>
      <c r="P317" s="88"/>
      <c r="Q317" s="88"/>
      <c r="R317" s="88"/>
      <c r="S317" s="88"/>
      <c r="T317" s="89"/>
      <c r="U317" s="42"/>
      <c r="V317" s="42"/>
      <c r="W317" s="42"/>
      <c r="X317" s="42"/>
      <c r="Y317" s="42"/>
      <c r="Z317" s="42"/>
      <c r="AA317" s="42"/>
      <c r="AB317" s="42"/>
      <c r="AC317" s="42"/>
      <c r="AD317" s="42"/>
      <c r="AE317" s="42"/>
      <c r="AT317" s="21" t="s">
        <v>191</v>
      </c>
      <c r="AU317" s="21" t="s">
        <v>203</v>
      </c>
    </row>
    <row r="318" s="13" customFormat="1">
      <c r="A318" s="13"/>
      <c r="B318" s="234"/>
      <c r="C318" s="235"/>
      <c r="D318" s="236" t="s">
        <v>193</v>
      </c>
      <c r="E318" s="237" t="s">
        <v>19</v>
      </c>
      <c r="F318" s="238" t="s">
        <v>3214</v>
      </c>
      <c r="G318" s="235"/>
      <c r="H318" s="239">
        <v>2</v>
      </c>
      <c r="I318" s="240"/>
      <c r="J318" s="235"/>
      <c r="K318" s="235"/>
      <c r="L318" s="241"/>
      <c r="M318" s="242"/>
      <c r="N318" s="243"/>
      <c r="O318" s="243"/>
      <c r="P318" s="243"/>
      <c r="Q318" s="243"/>
      <c r="R318" s="243"/>
      <c r="S318" s="243"/>
      <c r="T318" s="244"/>
      <c r="U318" s="13"/>
      <c r="V318" s="13"/>
      <c r="W318" s="13"/>
      <c r="X318" s="13"/>
      <c r="Y318" s="13"/>
      <c r="Z318" s="13"/>
      <c r="AA318" s="13"/>
      <c r="AB318" s="13"/>
      <c r="AC318" s="13"/>
      <c r="AD318" s="13"/>
      <c r="AE318" s="13"/>
      <c r="AT318" s="245" t="s">
        <v>193</v>
      </c>
      <c r="AU318" s="245" t="s">
        <v>203</v>
      </c>
      <c r="AV318" s="13" t="s">
        <v>86</v>
      </c>
      <c r="AW318" s="13" t="s">
        <v>37</v>
      </c>
      <c r="AX318" s="13" t="s">
        <v>83</v>
      </c>
      <c r="AY318" s="245" t="s">
        <v>182</v>
      </c>
    </row>
    <row r="319" s="2" customFormat="1" ht="16.5" customHeight="1">
      <c r="A319" s="42"/>
      <c r="B319" s="43"/>
      <c r="C319" s="216" t="s">
        <v>1169</v>
      </c>
      <c r="D319" s="216" t="s">
        <v>184</v>
      </c>
      <c r="E319" s="217" t="s">
        <v>3215</v>
      </c>
      <c r="F319" s="218" t="s">
        <v>3216</v>
      </c>
      <c r="G319" s="219" t="s">
        <v>598</v>
      </c>
      <c r="H319" s="220">
        <v>3</v>
      </c>
      <c r="I319" s="221"/>
      <c r="J319" s="222">
        <f>ROUND(I319*H319,2)</f>
        <v>0</v>
      </c>
      <c r="K319" s="218" t="s">
        <v>188</v>
      </c>
      <c r="L319" s="48"/>
      <c r="M319" s="223" t="s">
        <v>19</v>
      </c>
      <c r="N319" s="224" t="s">
        <v>47</v>
      </c>
      <c r="O319" s="88"/>
      <c r="P319" s="225">
        <f>O319*H319</f>
        <v>0</v>
      </c>
      <c r="Q319" s="225">
        <v>0</v>
      </c>
      <c r="R319" s="225">
        <f>Q319*H319</f>
        <v>0</v>
      </c>
      <c r="S319" s="225">
        <v>0</v>
      </c>
      <c r="T319" s="226">
        <f>S319*H319</f>
        <v>0</v>
      </c>
      <c r="U319" s="42"/>
      <c r="V319" s="42"/>
      <c r="W319" s="42"/>
      <c r="X319" s="42"/>
      <c r="Y319" s="42"/>
      <c r="Z319" s="42"/>
      <c r="AA319" s="42"/>
      <c r="AB319" s="42"/>
      <c r="AC319" s="42"/>
      <c r="AD319" s="42"/>
      <c r="AE319" s="42"/>
      <c r="AR319" s="227" t="s">
        <v>299</v>
      </c>
      <c r="AT319" s="227" t="s">
        <v>184</v>
      </c>
      <c r="AU319" s="227" t="s">
        <v>203</v>
      </c>
      <c r="AY319" s="21" t="s">
        <v>182</v>
      </c>
      <c r="BE319" s="228">
        <f>IF(N319="základní",J319,0)</f>
        <v>0</v>
      </c>
      <c r="BF319" s="228">
        <f>IF(N319="snížená",J319,0)</f>
        <v>0</v>
      </c>
      <c r="BG319" s="228">
        <f>IF(N319="zákl. přenesená",J319,0)</f>
        <v>0</v>
      </c>
      <c r="BH319" s="228">
        <f>IF(N319="sníž. přenesená",J319,0)</f>
        <v>0</v>
      </c>
      <c r="BI319" s="228">
        <f>IF(N319="nulová",J319,0)</f>
        <v>0</v>
      </c>
      <c r="BJ319" s="21" t="s">
        <v>83</v>
      </c>
      <c r="BK319" s="228">
        <f>ROUND(I319*H319,2)</f>
        <v>0</v>
      </c>
      <c r="BL319" s="21" t="s">
        <v>299</v>
      </c>
      <c r="BM319" s="227" t="s">
        <v>3217</v>
      </c>
    </row>
    <row r="320" s="2" customFormat="1">
      <c r="A320" s="42"/>
      <c r="B320" s="43"/>
      <c r="C320" s="44"/>
      <c r="D320" s="229" t="s">
        <v>191</v>
      </c>
      <c r="E320" s="44"/>
      <c r="F320" s="230" t="s">
        <v>3218</v>
      </c>
      <c r="G320" s="44"/>
      <c r="H320" s="44"/>
      <c r="I320" s="231"/>
      <c r="J320" s="44"/>
      <c r="K320" s="44"/>
      <c r="L320" s="48"/>
      <c r="M320" s="232"/>
      <c r="N320" s="233"/>
      <c r="O320" s="88"/>
      <c r="P320" s="88"/>
      <c r="Q320" s="88"/>
      <c r="R320" s="88"/>
      <c r="S320" s="88"/>
      <c r="T320" s="89"/>
      <c r="U320" s="42"/>
      <c r="V320" s="42"/>
      <c r="W320" s="42"/>
      <c r="X320" s="42"/>
      <c r="Y320" s="42"/>
      <c r="Z320" s="42"/>
      <c r="AA320" s="42"/>
      <c r="AB320" s="42"/>
      <c r="AC320" s="42"/>
      <c r="AD320" s="42"/>
      <c r="AE320" s="42"/>
      <c r="AT320" s="21" t="s">
        <v>191</v>
      </c>
      <c r="AU320" s="21" t="s">
        <v>203</v>
      </c>
    </row>
    <row r="321" s="2" customFormat="1" ht="16.5" customHeight="1">
      <c r="A321" s="42"/>
      <c r="B321" s="43"/>
      <c r="C321" s="216" t="s">
        <v>1175</v>
      </c>
      <c r="D321" s="216" t="s">
        <v>184</v>
      </c>
      <c r="E321" s="217" t="s">
        <v>3205</v>
      </c>
      <c r="F321" s="218" t="s">
        <v>3206</v>
      </c>
      <c r="G321" s="219" t="s">
        <v>598</v>
      </c>
      <c r="H321" s="220">
        <v>12</v>
      </c>
      <c r="I321" s="221"/>
      <c r="J321" s="222">
        <f>ROUND(I321*H321,2)</f>
        <v>0</v>
      </c>
      <c r="K321" s="218" t="s">
        <v>188</v>
      </c>
      <c r="L321" s="48"/>
      <c r="M321" s="223" t="s">
        <v>19</v>
      </c>
      <c r="N321" s="224" t="s">
        <v>47</v>
      </c>
      <c r="O321" s="88"/>
      <c r="P321" s="225">
        <f>O321*H321</f>
        <v>0</v>
      </c>
      <c r="Q321" s="225">
        <v>0</v>
      </c>
      <c r="R321" s="225">
        <f>Q321*H321</f>
        <v>0</v>
      </c>
      <c r="S321" s="225">
        <v>0</v>
      </c>
      <c r="T321" s="226">
        <f>S321*H321</f>
        <v>0</v>
      </c>
      <c r="U321" s="42"/>
      <c r="V321" s="42"/>
      <c r="W321" s="42"/>
      <c r="X321" s="42"/>
      <c r="Y321" s="42"/>
      <c r="Z321" s="42"/>
      <c r="AA321" s="42"/>
      <c r="AB321" s="42"/>
      <c r="AC321" s="42"/>
      <c r="AD321" s="42"/>
      <c r="AE321" s="42"/>
      <c r="AR321" s="227" t="s">
        <v>299</v>
      </c>
      <c r="AT321" s="227" t="s">
        <v>184</v>
      </c>
      <c r="AU321" s="227" t="s">
        <v>203</v>
      </c>
      <c r="AY321" s="21" t="s">
        <v>182</v>
      </c>
      <c r="BE321" s="228">
        <f>IF(N321="základní",J321,0)</f>
        <v>0</v>
      </c>
      <c r="BF321" s="228">
        <f>IF(N321="snížená",J321,0)</f>
        <v>0</v>
      </c>
      <c r="BG321" s="228">
        <f>IF(N321="zákl. přenesená",J321,0)</f>
        <v>0</v>
      </c>
      <c r="BH321" s="228">
        <f>IF(N321="sníž. přenesená",J321,0)</f>
        <v>0</v>
      </c>
      <c r="BI321" s="228">
        <f>IF(N321="nulová",J321,0)</f>
        <v>0</v>
      </c>
      <c r="BJ321" s="21" t="s">
        <v>83</v>
      </c>
      <c r="BK321" s="228">
        <f>ROUND(I321*H321,2)</f>
        <v>0</v>
      </c>
      <c r="BL321" s="21" t="s">
        <v>299</v>
      </c>
      <c r="BM321" s="227" t="s">
        <v>3219</v>
      </c>
    </row>
    <row r="322" s="2" customFormat="1">
      <c r="A322" s="42"/>
      <c r="B322" s="43"/>
      <c r="C322" s="44"/>
      <c r="D322" s="229" t="s">
        <v>191</v>
      </c>
      <c r="E322" s="44"/>
      <c r="F322" s="230" t="s">
        <v>3208</v>
      </c>
      <c r="G322" s="44"/>
      <c r="H322" s="44"/>
      <c r="I322" s="231"/>
      <c r="J322" s="44"/>
      <c r="K322" s="44"/>
      <c r="L322" s="48"/>
      <c r="M322" s="232"/>
      <c r="N322" s="233"/>
      <c r="O322" s="88"/>
      <c r="P322" s="88"/>
      <c r="Q322" s="88"/>
      <c r="R322" s="88"/>
      <c r="S322" s="88"/>
      <c r="T322" s="89"/>
      <c r="U322" s="42"/>
      <c r="V322" s="42"/>
      <c r="W322" s="42"/>
      <c r="X322" s="42"/>
      <c r="Y322" s="42"/>
      <c r="Z322" s="42"/>
      <c r="AA322" s="42"/>
      <c r="AB322" s="42"/>
      <c r="AC322" s="42"/>
      <c r="AD322" s="42"/>
      <c r="AE322" s="42"/>
      <c r="AT322" s="21" t="s">
        <v>191</v>
      </c>
      <c r="AU322" s="21" t="s">
        <v>203</v>
      </c>
    </row>
    <row r="323" s="13" customFormat="1">
      <c r="A323" s="13"/>
      <c r="B323" s="234"/>
      <c r="C323" s="235"/>
      <c r="D323" s="236" t="s">
        <v>193</v>
      </c>
      <c r="E323" s="237" t="s">
        <v>19</v>
      </c>
      <c r="F323" s="238" t="s">
        <v>3220</v>
      </c>
      <c r="G323" s="235"/>
      <c r="H323" s="239">
        <v>12</v>
      </c>
      <c r="I323" s="240"/>
      <c r="J323" s="235"/>
      <c r="K323" s="235"/>
      <c r="L323" s="241"/>
      <c r="M323" s="242"/>
      <c r="N323" s="243"/>
      <c r="O323" s="243"/>
      <c r="P323" s="243"/>
      <c r="Q323" s="243"/>
      <c r="R323" s="243"/>
      <c r="S323" s="243"/>
      <c r="T323" s="244"/>
      <c r="U323" s="13"/>
      <c r="V323" s="13"/>
      <c r="W323" s="13"/>
      <c r="X323" s="13"/>
      <c r="Y323" s="13"/>
      <c r="Z323" s="13"/>
      <c r="AA323" s="13"/>
      <c r="AB323" s="13"/>
      <c r="AC323" s="13"/>
      <c r="AD323" s="13"/>
      <c r="AE323" s="13"/>
      <c r="AT323" s="245" t="s">
        <v>193</v>
      </c>
      <c r="AU323" s="245" t="s">
        <v>203</v>
      </c>
      <c r="AV323" s="13" t="s">
        <v>86</v>
      </c>
      <c r="AW323" s="13" t="s">
        <v>37</v>
      </c>
      <c r="AX323" s="13" t="s">
        <v>83</v>
      </c>
      <c r="AY323" s="245" t="s">
        <v>182</v>
      </c>
    </row>
    <row r="324" s="2" customFormat="1" ht="16.5" customHeight="1">
      <c r="A324" s="42"/>
      <c r="B324" s="43"/>
      <c r="C324" s="216" t="s">
        <v>1180</v>
      </c>
      <c r="D324" s="216" t="s">
        <v>184</v>
      </c>
      <c r="E324" s="217" t="s">
        <v>3205</v>
      </c>
      <c r="F324" s="218" t="s">
        <v>3206</v>
      </c>
      <c r="G324" s="219" t="s">
        <v>598</v>
      </c>
      <c r="H324" s="220">
        <v>8</v>
      </c>
      <c r="I324" s="221"/>
      <c r="J324" s="222">
        <f>ROUND(I324*H324,2)</f>
        <v>0</v>
      </c>
      <c r="K324" s="218" t="s">
        <v>188</v>
      </c>
      <c r="L324" s="48"/>
      <c r="M324" s="223" t="s">
        <v>19</v>
      </c>
      <c r="N324" s="224" t="s">
        <v>47</v>
      </c>
      <c r="O324" s="88"/>
      <c r="P324" s="225">
        <f>O324*H324</f>
        <v>0</v>
      </c>
      <c r="Q324" s="225">
        <v>0</v>
      </c>
      <c r="R324" s="225">
        <f>Q324*H324</f>
        <v>0</v>
      </c>
      <c r="S324" s="225">
        <v>0</v>
      </c>
      <c r="T324" s="226">
        <f>S324*H324</f>
        <v>0</v>
      </c>
      <c r="U324" s="42"/>
      <c r="V324" s="42"/>
      <c r="W324" s="42"/>
      <c r="X324" s="42"/>
      <c r="Y324" s="42"/>
      <c r="Z324" s="42"/>
      <c r="AA324" s="42"/>
      <c r="AB324" s="42"/>
      <c r="AC324" s="42"/>
      <c r="AD324" s="42"/>
      <c r="AE324" s="42"/>
      <c r="AR324" s="227" t="s">
        <v>299</v>
      </c>
      <c r="AT324" s="227" t="s">
        <v>184</v>
      </c>
      <c r="AU324" s="227" t="s">
        <v>203</v>
      </c>
      <c r="AY324" s="21" t="s">
        <v>182</v>
      </c>
      <c r="BE324" s="228">
        <f>IF(N324="základní",J324,0)</f>
        <v>0</v>
      </c>
      <c r="BF324" s="228">
        <f>IF(N324="snížená",J324,0)</f>
        <v>0</v>
      </c>
      <c r="BG324" s="228">
        <f>IF(N324="zákl. přenesená",J324,0)</f>
        <v>0</v>
      </c>
      <c r="BH324" s="228">
        <f>IF(N324="sníž. přenesená",J324,0)</f>
        <v>0</v>
      </c>
      <c r="BI324" s="228">
        <f>IF(N324="nulová",J324,0)</f>
        <v>0</v>
      </c>
      <c r="BJ324" s="21" t="s">
        <v>83</v>
      </c>
      <c r="BK324" s="228">
        <f>ROUND(I324*H324,2)</f>
        <v>0</v>
      </c>
      <c r="BL324" s="21" t="s">
        <v>299</v>
      </c>
      <c r="BM324" s="227" t="s">
        <v>3221</v>
      </c>
    </row>
    <row r="325" s="2" customFormat="1">
      <c r="A325" s="42"/>
      <c r="B325" s="43"/>
      <c r="C325" s="44"/>
      <c r="D325" s="229" t="s">
        <v>191</v>
      </c>
      <c r="E325" s="44"/>
      <c r="F325" s="230" t="s">
        <v>3208</v>
      </c>
      <c r="G325" s="44"/>
      <c r="H325" s="44"/>
      <c r="I325" s="231"/>
      <c r="J325" s="44"/>
      <c r="K325" s="44"/>
      <c r="L325" s="48"/>
      <c r="M325" s="232"/>
      <c r="N325" s="233"/>
      <c r="O325" s="88"/>
      <c r="P325" s="88"/>
      <c r="Q325" s="88"/>
      <c r="R325" s="88"/>
      <c r="S325" s="88"/>
      <c r="T325" s="89"/>
      <c r="U325" s="42"/>
      <c r="V325" s="42"/>
      <c r="W325" s="42"/>
      <c r="X325" s="42"/>
      <c r="Y325" s="42"/>
      <c r="Z325" s="42"/>
      <c r="AA325" s="42"/>
      <c r="AB325" s="42"/>
      <c r="AC325" s="42"/>
      <c r="AD325" s="42"/>
      <c r="AE325" s="42"/>
      <c r="AT325" s="21" t="s">
        <v>191</v>
      </c>
      <c r="AU325" s="21" t="s">
        <v>203</v>
      </c>
    </row>
    <row r="326" s="13" customFormat="1">
      <c r="A326" s="13"/>
      <c r="B326" s="234"/>
      <c r="C326" s="235"/>
      <c r="D326" s="236" t="s">
        <v>193</v>
      </c>
      <c r="E326" s="237" t="s">
        <v>19</v>
      </c>
      <c r="F326" s="238" t="s">
        <v>3222</v>
      </c>
      <c r="G326" s="235"/>
      <c r="H326" s="239">
        <v>8</v>
      </c>
      <c r="I326" s="240"/>
      <c r="J326" s="235"/>
      <c r="K326" s="235"/>
      <c r="L326" s="241"/>
      <c r="M326" s="242"/>
      <c r="N326" s="243"/>
      <c r="O326" s="243"/>
      <c r="P326" s="243"/>
      <c r="Q326" s="243"/>
      <c r="R326" s="243"/>
      <c r="S326" s="243"/>
      <c r="T326" s="244"/>
      <c r="U326" s="13"/>
      <c r="V326" s="13"/>
      <c r="W326" s="13"/>
      <c r="X326" s="13"/>
      <c r="Y326" s="13"/>
      <c r="Z326" s="13"/>
      <c r="AA326" s="13"/>
      <c r="AB326" s="13"/>
      <c r="AC326" s="13"/>
      <c r="AD326" s="13"/>
      <c r="AE326" s="13"/>
      <c r="AT326" s="245" t="s">
        <v>193</v>
      </c>
      <c r="AU326" s="245" t="s">
        <v>203</v>
      </c>
      <c r="AV326" s="13" t="s">
        <v>86</v>
      </c>
      <c r="AW326" s="13" t="s">
        <v>37</v>
      </c>
      <c r="AX326" s="13" t="s">
        <v>83</v>
      </c>
      <c r="AY326" s="245" t="s">
        <v>182</v>
      </c>
    </row>
    <row r="327" s="2" customFormat="1" ht="37.8" customHeight="1">
      <c r="A327" s="42"/>
      <c r="B327" s="43"/>
      <c r="C327" s="216" t="s">
        <v>1185</v>
      </c>
      <c r="D327" s="216" t="s">
        <v>184</v>
      </c>
      <c r="E327" s="217" t="s">
        <v>3223</v>
      </c>
      <c r="F327" s="218" t="s">
        <v>3224</v>
      </c>
      <c r="G327" s="219" t="s">
        <v>560</v>
      </c>
      <c r="H327" s="220">
        <v>54</v>
      </c>
      <c r="I327" s="221"/>
      <c r="J327" s="222">
        <f>ROUND(I327*H327,2)</f>
        <v>0</v>
      </c>
      <c r="K327" s="218" t="s">
        <v>188</v>
      </c>
      <c r="L327" s="48"/>
      <c r="M327" s="223" t="s">
        <v>19</v>
      </c>
      <c r="N327" s="224" t="s">
        <v>47</v>
      </c>
      <c r="O327" s="88"/>
      <c r="P327" s="225">
        <f>O327*H327</f>
        <v>0</v>
      </c>
      <c r="Q327" s="225">
        <v>0</v>
      </c>
      <c r="R327" s="225">
        <f>Q327*H327</f>
        <v>0</v>
      </c>
      <c r="S327" s="225">
        <v>0</v>
      </c>
      <c r="T327" s="226">
        <f>S327*H327</f>
        <v>0</v>
      </c>
      <c r="U327" s="42"/>
      <c r="V327" s="42"/>
      <c r="W327" s="42"/>
      <c r="X327" s="42"/>
      <c r="Y327" s="42"/>
      <c r="Z327" s="42"/>
      <c r="AA327" s="42"/>
      <c r="AB327" s="42"/>
      <c r="AC327" s="42"/>
      <c r="AD327" s="42"/>
      <c r="AE327" s="42"/>
      <c r="AR327" s="227" t="s">
        <v>299</v>
      </c>
      <c r="AT327" s="227" t="s">
        <v>184</v>
      </c>
      <c r="AU327" s="227" t="s">
        <v>203</v>
      </c>
      <c r="AY327" s="21" t="s">
        <v>182</v>
      </c>
      <c r="BE327" s="228">
        <f>IF(N327="základní",J327,0)</f>
        <v>0</v>
      </c>
      <c r="BF327" s="228">
        <f>IF(N327="snížená",J327,0)</f>
        <v>0</v>
      </c>
      <c r="BG327" s="228">
        <f>IF(N327="zákl. přenesená",J327,0)</f>
        <v>0</v>
      </c>
      <c r="BH327" s="228">
        <f>IF(N327="sníž. přenesená",J327,0)</f>
        <v>0</v>
      </c>
      <c r="BI327" s="228">
        <f>IF(N327="nulová",J327,0)</f>
        <v>0</v>
      </c>
      <c r="BJ327" s="21" t="s">
        <v>83</v>
      </c>
      <c r="BK327" s="228">
        <f>ROUND(I327*H327,2)</f>
        <v>0</v>
      </c>
      <c r="BL327" s="21" t="s">
        <v>299</v>
      </c>
      <c r="BM327" s="227" t="s">
        <v>3225</v>
      </c>
    </row>
    <row r="328" s="2" customFormat="1">
      <c r="A328" s="42"/>
      <c r="B328" s="43"/>
      <c r="C328" s="44"/>
      <c r="D328" s="229" t="s">
        <v>191</v>
      </c>
      <c r="E328" s="44"/>
      <c r="F328" s="230" t="s">
        <v>3226</v>
      </c>
      <c r="G328" s="44"/>
      <c r="H328" s="44"/>
      <c r="I328" s="231"/>
      <c r="J328" s="44"/>
      <c r="K328" s="44"/>
      <c r="L328" s="48"/>
      <c r="M328" s="232"/>
      <c r="N328" s="233"/>
      <c r="O328" s="88"/>
      <c r="P328" s="88"/>
      <c r="Q328" s="88"/>
      <c r="R328" s="88"/>
      <c r="S328" s="88"/>
      <c r="T328" s="89"/>
      <c r="U328" s="42"/>
      <c r="V328" s="42"/>
      <c r="W328" s="42"/>
      <c r="X328" s="42"/>
      <c r="Y328" s="42"/>
      <c r="Z328" s="42"/>
      <c r="AA328" s="42"/>
      <c r="AB328" s="42"/>
      <c r="AC328" s="42"/>
      <c r="AD328" s="42"/>
      <c r="AE328" s="42"/>
      <c r="AT328" s="21" t="s">
        <v>191</v>
      </c>
      <c r="AU328" s="21" t="s">
        <v>203</v>
      </c>
    </row>
    <row r="329" s="2" customFormat="1" ht="33" customHeight="1">
      <c r="A329" s="42"/>
      <c r="B329" s="43"/>
      <c r="C329" s="216" t="s">
        <v>1190</v>
      </c>
      <c r="D329" s="216" t="s">
        <v>184</v>
      </c>
      <c r="E329" s="217" t="s">
        <v>3227</v>
      </c>
      <c r="F329" s="218" t="s">
        <v>3228</v>
      </c>
      <c r="G329" s="219" t="s">
        <v>560</v>
      </c>
      <c r="H329" s="220">
        <v>54</v>
      </c>
      <c r="I329" s="221"/>
      <c r="J329" s="222">
        <f>ROUND(I329*H329,2)</f>
        <v>0</v>
      </c>
      <c r="K329" s="218" t="s">
        <v>188</v>
      </c>
      <c r="L329" s="48"/>
      <c r="M329" s="223" t="s">
        <v>19</v>
      </c>
      <c r="N329" s="224" t="s">
        <v>47</v>
      </c>
      <c r="O329" s="88"/>
      <c r="P329" s="225">
        <f>O329*H329</f>
        <v>0</v>
      </c>
      <c r="Q329" s="225">
        <v>0</v>
      </c>
      <c r="R329" s="225">
        <f>Q329*H329</f>
        <v>0</v>
      </c>
      <c r="S329" s="225">
        <v>0</v>
      </c>
      <c r="T329" s="226">
        <f>S329*H329</f>
        <v>0</v>
      </c>
      <c r="U329" s="42"/>
      <c r="V329" s="42"/>
      <c r="W329" s="42"/>
      <c r="X329" s="42"/>
      <c r="Y329" s="42"/>
      <c r="Z329" s="42"/>
      <c r="AA329" s="42"/>
      <c r="AB329" s="42"/>
      <c r="AC329" s="42"/>
      <c r="AD329" s="42"/>
      <c r="AE329" s="42"/>
      <c r="AR329" s="227" t="s">
        <v>299</v>
      </c>
      <c r="AT329" s="227" t="s">
        <v>184</v>
      </c>
      <c r="AU329" s="227" t="s">
        <v>203</v>
      </c>
      <c r="AY329" s="21" t="s">
        <v>182</v>
      </c>
      <c r="BE329" s="228">
        <f>IF(N329="základní",J329,0)</f>
        <v>0</v>
      </c>
      <c r="BF329" s="228">
        <f>IF(N329="snížená",J329,0)</f>
        <v>0</v>
      </c>
      <c r="BG329" s="228">
        <f>IF(N329="zákl. přenesená",J329,0)</f>
        <v>0</v>
      </c>
      <c r="BH329" s="228">
        <f>IF(N329="sníž. přenesená",J329,0)</f>
        <v>0</v>
      </c>
      <c r="BI329" s="228">
        <f>IF(N329="nulová",J329,0)</f>
        <v>0</v>
      </c>
      <c r="BJ329" s="21" t="s">
        <v>83</v>
      </c>
      <c r="BK329" s="228">
        <f>ROUND(I329*H329,2)</f>
        <v>0</v>
      </c>
      <c r="BL329" s="21" t="s">
        <v>299</v>
      </c>
      <c r="BM329" s="227" t="s">
        <v>3229</v>
      </c>
    </row>
    <row r="330" s="2" customFormat="1">
      <c r="A330" s="42"/>
      <c r="B330" s="43"/>
      <c r="C330" s="44"/>
      <c r="D330" s="229" t="s">
        <v>191</v>
      </c>
      <c r="E330" s="44"/>
      <c r="F330" s="230" t="s">
        <v>3230</v>
      </c>
      <c r="G330" s="44"/>
      <c r="H330" s="44"/>
      <c r="I330" s="231"/>
      <c r="J330" s="44"/>
      <c r="K330" s="44"/>
      <c r="L330" s="48"/>
      <c r="M330" s="232"/>
      <c r="N330" s="233"/>
      <c r="O330" s="88"/>
      <c r="P330" s="88"/>
      <c r="Q330" s="88"/>
      <c r="R330" s="88"/>
      <c r="S330" s="88"/>
      <c r="T330" s="89"/>
      <c r="U330" s="42"/>
      <c r="V330" s="42"/>
      <c r="W330" s="42"/>
      <c r="X330" s="42"/>
      <c r="Y330" s="42"/>
      <c r="Z330" s="42"/>
      <c r="AA330" s="42"/>
      <c r="AB330" s="42"/>
      <c r="AC330" s="42"/>
      <c r="AD330" s="42"/>
      <c r="AE330" s="42"/>
      <c r="AT330" s="21" t="s">
        <v>191</v>
      </c>
      <c r="AU330" s="21" t="s">
        <v>203</v>
      </c>
    </row>
    <row r="331" s="2" customFormat="1" ht="16.5" customHeight="1">
      <c r="A331" s="42"/>
      <c r="B331" s="43"/>
      <c r="C331" s="216" t="s">
        <v>1195</v>
      </c>
      <c r="D331" s="216" t="s">
        <v>184</v>
      </c>
      <c r="E331" s="217" t="s">
        <v>3231</v>
      </c>
      <c r="F331" s="218" t="s">
        <v>3232</v>
      </c>
      <c r="G331" s="219" t="s">
        <v>187</v>
      </c>
      <c r="H331" s="220">
        <v>17</v>
      </c>
      <c r="I331" s="221"/>
      <c r="J331" s="222">
        <f>ROUND(I331*H331,2)</f>
        <v>0</v>
      </c>
      <c r="K331" s="218" t="s">
        <v>19</v>
      </c>
      <c r="L331" s="48"/>
      <c r="M331" s="223" t="s">
        <v>19</v>
      </c>
      <c r="N331" s="224" t="s">
        <v>47</v>
      </c>
      <c r="O331" s="88"/>
      <c r="P331" s="225">
        <f>O331*H331</f>
        <v>0</v>
      </c>
      <c r="Q331" s="225">
        <v>0</v>
      </c>
      <c r="R331" s="225">
        <f>Q331*H331</f>
        <v>0</v>
      </c>
      <c r="S331" s="225">
        <v>0</v>
      </c>
      <c r="T331" s="226">
        <f>S331*H331</f>
        <v>0</v>
      </c>
      <c r="U331" s="42"/>
      <c r="V331" s="42"/>
      <c r="W331" s="42"/>
      <c r="X331" s="42"/>
      <c r="Y331" s="42"/>
      <c r="Z331" s="42"/>
      <c r="AA331" s="42"/>
      <c r="AB331" s="42"/>
      <c r="AC331" s="42"/>
      <c r="AD331" s="42"/>
      <c r="AE331" s="42"/>
      <c r="AR331" s="227" t="s">
        <v>299</v>
      </c>
      <c r="AT331" s="227" t="s">
        <v>184</v>
      </c>
      <c r="AU331" s="227" t="s">
        <v>203</v>
      </c>
      <c r="AY331" s="21" t="s">
        <v>182</v>
      </c>
      <c r="BE331" s="228">
        <f>IF(N331="základní",J331,0)</f>
        <v>0</v>
      </c>
      <c r="BF331" s="228">
        <f>IF(N331="snížená",J331,0)</f>
        <v>0</v>
      </c>
      <c r="BG331" s="228">
        <f>IF(N331="zákl. přenesená",J331,0)</f>
        <v>0</v>
      </c>
      <c r="BH331" s="228">
        <f>IF(N331="sníž. přenesená",J331,0)</f>
        <v>0</v>
      </c>
      <c r="BI331" s="228">
        <f>IF(N331="nulová",J331,0)</f>
        <v>0</v>
      </c>
      <c r="BJ331" s="21" t="s">
        <v>83</v>
      </c>
      <c r="BK331" s="228">
        <f>ROUND(I331*H331,2)</f>
        <v>0</v>
      </c>
      <c r="BL331" s="21" t="s">
        <v>299</v>
      </c>
      <c r="BM331" s="227" t="s">
        <v>3233</v>
      </c>
    </row>
    <row r="332" s="2" customFormat="1" ht="16.5" customHeight="1">
      <c r="A332" s="42"/>
      <c r="B332" s="43"/>
      <c r="C332" s="216" t="s">
        <v>1201</v>
      </c>
      <c r="D332" s="216" t="s">
        <v>184</v>
      </c>
      <c r="E332" s="217" t="s">
        <v>3234</v>
      </c>
      <c r="F332" s="218" t="s">
        <v>3235</v>
      </c>
      <c r="G332" s="219" t="s">
        <v>598</v>
      </c>
      <c r="H332" s="220">
        <v>3</v>
      </c>
      <c r="I332" s="221"/>
      <c r="J332" s="222">
        <f>ROUND(I332*H332,2)</f>
        <v>0</v>
      </c>
      <c r="K332" s="218" t="s">
        <v>188</v>
      </c>
      <c r="L332" s="48"/>
      <c r="M332" s="223" t="s">
        <v>19</v>
      </c>
      <c r="N332" s="224" t="s">
        <v>47</v>
      </c>
      <c r="O332" s="88"/>
      <c r="P332" s="225">
        <f>O332*H332</f>
        <v>0</v>
      </c>
      <c r="Q332" s="225">
        <v>0</v>
      </c>
      <c r="R332" s="225">
        <f>Q332*H332</f>
        <v>0</v>
      </c>
      <c r="S332" s="225">
        <v>0</v>
      </c>
      <c r="T332" s="226">
        <f>S332*H332</f>
        <v>0</v>
      </c>
      <c r="U332" s="42"/>
      <c r="V332" s="42"/>
      <c r="W332" s="42"/>
      <c r="X332" s="42"/>
      <c r="Y332" s="42"/>
      <c r="Z332" s="42"/>
      <c r="AA332" s="42"/>
      <c r="AB332" s="42"/>
      <c r="AC332" s="42"/>
      <c r="AD332" s="42"/>
      <c r="AE332" s="42"/>
      <c r="AR332" s="227" t="s">
        <v>299</v>
      </c>
      <c r="AT332" s="227" t="s">
        <v>184</v>
      </c>
      <c r="AU332" s="227" t="s">
        <v>203</v>
      </c>
      <c r="AY332" s="21" t="s">
        <v>182</v>
      </c>
      <c r="BE332" s="228">
        <f>IF(N332="základní",J332,0)</f>
        <v>0</v>
      </c>
      <c r="BF332" s="228">
        <f>IF(N332="snížená",J332,0)</f>
        <v>0</v>
      </c>
      <c r="BG332" s="228">
        <f>IF(N332="zákl. přenesená",J332,0)</f>
        <v>0</v>
      </c>
      <c r="BH332" s="228">
        <f>IF(N332="sníž. přenesená",J332,0)</f>
        <v>0</v>
      </c>
      <c r="BI332" s="228">
        <f>IF(N332="nulová",J332,0)</f>
        <v>0</v>
      </c>
      <c r="BJ332" s="21" t="s">
        <v>83</v>
      </c>
      <c r="BK332" s="228">
        <f>ROUND(I332*H332,2)</f>
        <v>0</v>
      </c>
      <c r="BL332" s="21" t="s">
        <v>299</v>
      </c>
      <c r="BM332" s="227" t="s">
        <v>3236</v>
      </c>
    </row>
    <row r="333" s="2" customFormat="1">
      <c r="A333" s="42"/>
      <c r="B333" s="43"/>
      <c r="C333" s="44"/>
      <c r="D333" s="229" t="s">
        <v>191</v>
      </c>
      <c r="E333" s="44"/>
      <c r="F333" s="230" t="s">
        <v>3237</v>
      </c>
      <c r="G333" s="44"/>
      <c r="H333" s="44"/>
      <c r="I333" s="231"/>
      <c r="J333" s="44"/>
      <c r="K333" s="44"/>
      <c r="L333" s="48"/>
      <c r="M333" s="232"/>
      <c r="N333" s="233"/>
      <c r="O333" s="88"/>
      <c r="P333" s="88"/>
      <c r="Q333" s="88"/>
      <c r="R333" s="88"/>
      <c r="S333" s="88"/>
      <c r="T333" s="89"/>
      <c r="U333" s="42"/>
      <c r="V333" s="42"/>
      <c r="W333" s="42"/>
      <c r="X333" s="42"/>
      <c r="Y333" s="42"/>
      <c r="Z333" s="42"/>
      <c r="AA333" s="42"/>
      <c r="AB333" s="42"/>
      <c r="AC333" s="42"/>
      <c r="AD333" s="42"/>
      <c r="AE333" s="42"/>
      <c r="AT333" s="21" t="s">
        <v>191</v>
      </c>
      <c r="AU333" s="21" t="s">
        <v>203</v>
      </c>
    </row>
    <row r="334" s="2" customFormat="1" ht="16.5" customHeight="1">
      <c r="A334" s="42"/>
      <c r="B334" s="43"/>
      <c r="C334" s="216" t="s">
        <v>1207</v>
      </c>
      <c r="D334" s="216" t="s">
        <v>184</v>
      </c>
      <c r="E334" s="217" t="s">
        <v>3238</v>
      </c>
      <c r="F334" s="218" t="s">
        <v>2952</v>
      </c>
      <c r="G334" s="219" t="s">
        <v>2953</v>
      </c>
      <c r="H334" s="220">
        <v>12</v>
      </c>
      <c r="I334" s="221"/>
      <c r="J334" s="222">
        <f>ROUND(I334*H334,2)</f>
        <v>0</v>
      </c>
      <c r="K334" s="218" t="s">
        <v>19</v>
      </c>
      <c r="L334" s="48"/>
      <c r="M334" s="223" t="s">
        <v>19</v>
      </c>
      <c r="N334" s="224" t="s">
        <v>47</v>
      </c>
      <c r="O334" s="88"/>
      <c r="P334" s="225">
        <f>O334*H334</f>
        <v>0</v>
      </c>
      <c r="Q334" s="225">
        <v>0</v>
      </c>
      <c r="R334" s="225">
        <f>Q334*H334</f>
        <v>0</v>
      </c>
      <c r="S334" s="225">
        <v>0</v>
      </c>
      <c r="T334" s="226">
        <f>S334*H334</f>
        <v>0</v>
      </c>
      <c r="U334" s="42"/>
      <c r="V334" s="42"/>
      <c r="W334" s="42"/>
      <c r="X334" s="42"/>
      <c r="Y334" s="42"/>
      <c r="Z334" s="42"/>
      <c r="AA334" s="42"/>
      <c r="AB334" s="42"/>
      <c r="AC334" s="42"/>
      <c r="AD334" s="42"/>
      <c r="AE334" s="42"/>
      <c r="AR334" s="227" t="s">
        <v>299</v>
      </c>
      <c r="AT334" s="227" t="s">
        <v>184</v>
      </c>
      <c r="AU334" s="227" t="s">
        <v>203</v>
      </c>
      <c r="AY334" s="21" t="s">
        <v>182</v>
      </c>
      <c r="BE334" s="228">
        <f>IF(N334="základní",J334,0)</f>
        <v>0</v>
      </c>
      <c r="BF334" s="228">
        <f>IF(N334="snížená",J334,0)</f>
        <v>0</v>
      </c>
      <c r="BG334" s="228">
        <f>IF(N334="zákl. přenesená",J334,0)</f>
        <v>0</v>
      </c>
      <c r="BH334" s="228">
        <f>IF(N334="sníž. přenesená",J334,0)</f>
        <v>0</v>
      </c>
      <c r="BI334" s="228">
        <f>IF(N334="nulová",J334,0)</f>
        <v>0</v>
      </c>
      <c r="BJ334" s="21" t="s">
        <v>83</v>
      </c>
      <c r="BK334" s="228">
        <f>ROUND(I334*H334,2)</f>
        <v>0</v>
      </c>
      <c r="BL334" s="21" t="s">
        <v>299</v>
      </c>
      <c r="BM334" s="227" t="s">
        <v>3239</v>
      </c>
    </row>
    <row r="335" s="2" customFormat="1" ht="16.5" customHeight="1">
      <c r="A335" s="42"/>
      <c r="B335" s="43"/>
      <c r="C335" s="216" t="s">
        <v>1213</v>
      </c>
      <c r="D335" s="216" t="s">
        <v>184</v>
      </c>
      <c r="E335" s="217" t="s">
        <v>3240</v>
      </c>
      <c r="F335" s="218" t="s">
        <v>3241</v>
      </c>
      <c r="G335" s="219" t="s">
        <v>2491</v>
      </c>
      <c r="H335" s="220">
        <v>1</v>
      </c>
      <c r="I335" s="221"/>
      <c r="J335" s="222">
        <f>ROUND(I335*H335,2)</f>
        <v>0</v>
      </c>
      <c r="K335" s="218" t="s">
        <v>19</v>
      </c>
      <c r="L335" s="48"/>
      <c r="M335" s="223" t="s">
        <v>19</v>
      </c>
      <c r="N335" s="224" t="s">
        <v>47</v>
      </c>
      <c r="O335" s="88"/>
      <c r="P335" s="225">
        <f>O335*H335</f>
        <v>0</v>
      </c>
      <c r="Q335" s="225">
        <v>0</v>
      </c>
      <c r="R335" s="225">
        <f>Q335*H335</f>
        <v>0</v>
      </c>
      <c r="S335" s="225">
        <v>0</v>
      </c>
      <c r="T335" s="226">
        <f>S335*H335</f>
        <v>0</v>
      </c>
      <c r="U335" s="42"/>
      <c r="V335" s="42"/>
      <c r="W335" s="42"/>
      <c r="X335" s="42"/>
      <c r="Y335" s="42"/>
      <c r="Z335" s="42"/>
      <c r="AA335" s="42"/>
      <c r="AB335" s="42"/>
      <c r="AC335" s="42"/>
      <c r="AD335" s="42"/>
      <c r="AE335" s="42"/>
      <c r="AR335" s="227" t="s">
        <v>299</v>
      </c>
      <c r="AT335" s="227" t="s">
        <v>184</v>
      </c>
      <c r="AU335" s="227" t="s">
        <v>203</v>
      </c>
      <c r="AY335" s="21" t="s">
        <v>182</v>
      </c>
      <c r="BE335" s="228">
        <f>IF(N335="základní",J335,0)</f>
        <v>0</v>
      </c>
      <c r="BF335" s="228">
        <f>IF(N335="snížená",J335,0)</f>
        <v>0</v>
      </c>
      <c r="BG335" s="228">
        <f>IF(N335="zákl. přenesená",J335,0)</f>
        <v>0</v>
      </c>
      <c r="BH335" s="228">
        <f>IF(N335="sníž. přenesená",J335,0)</f>
        <v>0</v>
      </c>
      <c r="BI335" s="228">
        <f>IF(N335="nulová",J335,0)</f>
        <v>0</v>
      </c>
      <c r="BJ335" s="21" t="s">
        <v>83</v>
      </c>
      <c r="BK335" s="228">
        <f>ROUND(I335*H335,2)</f>
        <v>0</v>
      </c>
      <c r="BL335" s="21" t="s">
        <v>299</v>
      </c>
      <c r="BM335" s="227" t="s">
        <v>3242</v>
      </c>
    </row>
    <row r="336" s="12" customFormat="1" ht="22.8" customHeight="1">
      <c r="A336" s="12"/>
      <c r="B336" s="200"/>
      <c r="C336" s="201"/>
      <c r="D336" s="202" t="s">
        <v>75</v>
      </c>
      <c r="E336" s="214" t="s">
        <v>3243</v>
      </c>
      <c r="F336" s="214" t="s">
        <v>3244</v>
      </c>
      <c r="G336" s="201"/>
      <c r="H336" s="201"/>
      <c r="I336" s="204"/>
      <c r="J336" s="215">
        <f>BK336</f>
        <v>0</v>
      </c>
      <c r="K336" s="201"/>
      <c r="L336" s="206"/>
      <c r="M336" s="207"/>
      <c r="N336" s="208"/>
      <c r="O336" s="208"/>
      <c r="P336" s="209">
        <f>P337+P362</f>
        <v>0</v>
      </c>
      <c r="Q336" s="208"/>
      <c r="R336" s="209">
        <f>R337+R362</f>
        <v>0.028979999999999999</v>
      </c>
      <c r="S336" s="208"/>
      <c r="T336" s="210">
        <f>T337+T362</f>
        <v>0.244</v>
      </c>
      <c r="U336" s="12"/>
      <c r="V336" s="12"/>
      <c r="W336" s="12"/>
      <c r="X336" s="12"/>
      <c r="Y336" s="12"/>
      <c r="Z336" s="12"/>
      <c r="AA336" s="12"/>
      <c r="AB336" s="12"/>
      <c r="AC336" s="12"/>
      <c r="AD336" s="12"/>
      <c r="AE336" s="12"/>
      <c r="AR336" s="211" t="s">
        <v>86</v>
      </c>
      <c r="AT336" s="212" t="s">
        <v>75</v>
      </c>
      <c r="AU336" s="212" t="s">
        <v>83</v>
      </c>
      <c r="AY336" s="211" t="s">
        <v>182</v>
      </c>
      <c r="BK336" s="213">
        <f>BK337+BK362</f>
        <v>0</v>
      </c>
    </row>
    <row r="337" s="12" customFormat="1" ht="20.88" customHeight="1">
      <c r="A337" s="12"/>
      <c r="B337" s="200"/>
      <c r="C337" s="201"/>
      <c r="D337" s="202" t="s">
        <v>75</v>
      </c>
      <c r="E337" s="214" t="s">
        <v>3245</v>
      </c>
      <c r="F337" s="214" t="s">
        <v>3246</v>
      </c>
      <c r="G337" s="201"/>
      <c r="H337" s="201"/>
      <c r="I337" s="204"/>
      <c r="J337" s="215">
        <f>BK337</f>
        <v>0</v>
      </c>
      <c r="K337" s="201"/>
      <c r="L337" s="206"/>
      <c r="M337" s="207"/>
      <c r="N337" s="208"/>
      <c r="O337" s="208"/>
      <c r="P337" s="209">
        <f>SUM(P338:P361)</f>
        <v>0</v>
      </c>
      <c r="Q337" s="208"/>
      <c r="R337" s="209">
        <f>SUM(R338:R361)</f>
        <v>0.01298</v>
      </c>
      <c r="S337" s="208"/>
      <c r="T337" s="210">
        <f>SUM(T338:T361)</f>
        <v>0</v>
      </c>
      <c r="U337" s="12"/>
      <c r="V337" s="12"/>
      <c r="W337" s="12"/>
      <c r="X337" s="12"/>
      <c r="Y337" s="12"/>
      <c r="Z337" s="12"/>
      <c r="AA337" s="12"/>
      <c r="AB337" s="12"/>
      <c r="AC337" s="12"/>
      <c r="AD337" s="12"/>
      <c r="AE337" s="12"/>
      <c r="AR337" s="211" t="s">
        <v>86</v>
      </c>
      <c r="AT337" s="212" t="s">
        <v>75</v>
      </c>
      <c r="AU337" s="212" t="s">
        <v>86</v>
      </c>
      <c r="AY337" s="211" t="s">
        <v>182</v>
      </c>
      <c r="BK337" s="213">
        <f>SUM(BK338:BK361)</f>
        <v>0</v>
      </c>
    </row>
    <row r="338" s="2" customFormat="1" ht="16.5" customHeight="1">
      <c r="A338" s="42"/>
      <c r="B338" s="43"/>
      <c r="C338" s="267" t="s">
        <v>1219</v>
      </c>
      <c r="D338" s="267" t="s">
        <v>349</v>
      </c>
      <c r="E338" s="268" t="s">
        <v>3247</v>
      </c>
      <c r="F338" s="269" t="s">
        <v>3248</v>
      </c>
      <c r="G338" s="270" t="s">
        <v>560</v>
      </c>
      <c r="H338" s="271">
        <v>22</v>
      </c>
      <c r="I338" s="272"/>
      <c r="J338" s="273">
        <f>ROUND(I338*H338,2)</f>
        <v>0</v>
      </c>
      <c r="K338" s="269" t="s">
        <v>19</v>
      </c>
      <c r="L338" s="274"/>
      <c r="M338" s="275" t="s">
        <v>19</v>
      </c>
      <c r="N338" s="276" t="s">
        <v>47</v>
      </c>
      <c r="O338" s="88"/>
      <c r="P338" s="225">
        <f>O338*H338</f>
        <v>0</v>
      </c>
      <c r="Q338" s="225">
        <v>0</v>
      </c>
      <c r="R338" s="225">
        <f>Q338*H338</f>
        <v>0</v>
      </c>
      <c r="S338" s="225">
        <v>0</v>
      </c>
      <c r="T338" s="226">
        <f>S338*H338</f>
        <v>0</v>
      </c>
      <c r="U338" s="42"/>
      <c r="V338" s="42"/>
      <c r="W338" s="42"/>
      <c r="X338" s="42"/>
      <c r="Y338" s="42"/>
      <c r="Z338" s="42"/>
      <c r="AA338" s="42"/>
      <c r="AB338" s="42"/>
      <c r="AC338" s="42"/>
      <c r="AD338" s="42"/>
      <c r="AE338" s="42"/>
      <c r="AR338" s="227" t="s">
        <v>398</v>
      </c>
      <c r="AT338" s="227" t="s">
        <v>349</v>
      </c>
      <c r="AU338" s="227" t="s">
        <v>203</v>
      </c>
      <c r="AY338" s="21" t="s">
        <v>182</v>
      </c>
      <c r="BE338" s="228">
        <f>IF(N338="základní",J338,0)</f>
        <v>0</v>
      </c>
      <c r="BF338" s="228">
        <f>IF(N338="snížená",J338,0)</f>
        <v>0</v>
      </c>
      <c r="BG338" s="228">
        <f>IF(N338="zákl. přenesená",J338,0)</f>
        <v>0</v>
      </c>
      <c r="BH338" s="228">
        <f>IF(N338="sníž. přenesená",J338,0)</f>
        <v>0</v>
      </c>
      <c r="BI338" s="228">
        <f>IF(N338="nulová",J338,0)</f>
        <v>0</v>
      </c>
      <c r="BJ338" s="21" t="s">
        <v>83</v>
      </c>
      <c r="BK338" s="228">
        <f>ROUND(I338*H338,2)</f>
        <v>0</v>
      </c>
      <c r="BL338" s="21" t="s">
        <v>299</v>
      </c>
      <c r="BM338" s="227" t="s">
        <v>3249</v>
      </c>
    </row>
    <row r="339" s="2" customFormat="1" ht="16.5" customHeight="1">
      <c r="A339" s="42"/>
      <c r="B339" s="43"/>
      <c r="C339" s="267" t="s">
        <v>1225</v>
      </c>
      <c r="D339" s="267" t="s">
        <v>349</v>
      </c>
      <c r="E339" s="268" t="s">
        <v>3250</v>
      </c>
      <c r="F339" s="269" t="s">
        <v>3251</v>
      </c>
      <c r="G339" s="270" t="s">
        <v>560</v>
      </c>
      <c r="H339" s="271">
        <v>48</v>
      </c>
      <c r="I339" s="272"/>
      <c r="J339" s="273">
        <f>ROUND(I339*H339,2)</f>
        <v>0</v>
      </c>
      <c r="K339" s="269" t="s">
        <v>19</v>
      </c>
      <c r="L339" s="274"/>
      <c r="M339" s="275" t="s">
        <v>19</v>
      </c>
      <c r="N339" s="276" t="s">
        <v>47</v>
      </c>
      <c r="O339" s="88"/>
      <c r="P339" s="225">
        <f>O339*H339</f>
        <v>0</v>
      </c>
      <c r="Q339" s="225">
        <v>0</v>
      </c>
      <c r="R339" s="225">
        <f>Q339*H339</f>
        <v>0</v>
      </c>
      <c r="S339" s="225">
        <v>0</v>
      </c>
      <c r="T339" s="226">
        <f>S339*H339</f>
        <v>0</v>
      </c>
      <c r="U339" s="42"/>
      <c r="V339" s="42"/>
      <c r="W339" s="42"/>
      <c r="X339" s="42"/>
      <c r="Y339" s="42"/>
      <c r="Z339" s="42"/>
      <c r="AA339" s="42"/>
      <c r="AB339" s="42"/>
      <c r="AC339" s="42"/>
      <c r="AD339" s="42"/>
      <c r="AE339" s="42"/>
      <c r="AR339" s="227" t="s">
        <v>398</v>
      </c>
      <c r="AT339" s="227" t="s">
        <v>349</v>
      </c>
      <c r="AU339" s="227" t="s">
        <v>203</v>
      </c>
      <c r="AY339" s="21" t="s">
        <v>182</v>
      </c>
      <c r="BE339" s="228">
        <f>IF(N339="základní",J339,0)</f>
        <v>0</v>
      </c>
      <c r="BF339" s="228">
        <f>IF(N339="snížená",J339,0)</f>
        <v>0</v>
      </c>
      <c r="BG339" s="228">
        <f>IF(N339="zákl. přenesená",J339,0)</f>
        <v>0</v>
      </c>
      <c r="BH339" s="228">
        <f>IF(N339="sníž. přenesená",J339,0)</f>
        <v>0</v>
      </c>
      <c r="BI339" s="228">
        <f>IF(N339="nulová",J339,0)</f>
        <v>0</v>
      </c>
      <c r="BJ339" s="21" t="s">
        <v>83</v>
      </c>
      <c r="BK339" s="228">
        <f>ROUND(I339*H339,2)</f>
        <v>0</v>
      </c>
      <c r="BL339" s="21" t="s">
        <v>299</v>
      </c>
      <c r="BM339" s="227" t="s">
        <v>3252</v>
      </c>
    </row>
    <row r="340" s="2" customFormat="1" ht="24.15" customHeight="1">
      <c r="A340" s="42"/>
      <c r="B340" s="43"/>
      <c r="C340" s="267" t="s">
        <v>1229</v>
      </c>
      <c r="D340" s="267" t="s">
        <v>349</v>
      </c>
      <c r="E340" s="268" t="s">
        <v>3253</v>
      </c>
      <c r="F340" s="269" t="s">
        <v>3254</v>
      </c>
      <c r="G340" s="270" t="s">
        <v>560</v>
      </c>
      <c r="H340" s="271">
        <v>22</v>
      </c>
      <c r="I340" s="272"/>
      <c r="J340" s="273">
        <f>ROUND(I340*H340,2)</f>
        <v>0</v>
      </c>
      <c r="K340" s="269" t="s">
        <v>188</v>
      </c>
      <c r="L340" s="274"/>
      <c r="M340" s="275" t="s">
        <v>19</v>
      </c>
      <c r="N340" s="276" t="s">
        <v>47</v>
      </c>
      <c r="O340" s="88"/>
      <c r="P340" s="225">
        <f>O340*H340</f>
        <v>0</v>
      </c>
      <c r="Q340" s="225">
        <v>5.0000000000000002E-05</v>
      </c>
      <c r="R340" s="225">
        <f>Q340*H340</f>
        <v>0.0011000000000000001</v>
      </c>
      <c r="S340" s="225">
        <v>0</v>
      </c>
      <c r="T340" s="226">
        <f>S340*H340</f>
        <v>0</v>
      </c>
      <c r="U340" s="42"/>
      <c r="V340" s="42"/>
      <c r="W340" s="42"/>
      <c r="X340" s="42"/>
      <c r="Y340" s="42"/>
      <c r="Z340" s="42"/>
      <c r="AA340" s="42"/>
      <c r="AB340" s="42"/>
      <c r="AC340" s="42"/>
      <c r="AD340" s="42"/>
      <c r="AE340" s="42"/>
      <c r="AR340" s="227" t="s">
        <v>398</v>
      </c>
      <c r="AT340" s="227" t="s">
        <v>349</v>
      </c>
      <c r="AU340" s="227" t="s">
        <v>203</v>
      </c>
      <c r="AY340" s="21" t="s">
        <v>182</v>
      </c>
      <c r="BE340" s="228">
        <f>IF(N340="základní",J340,0)</f>
        <v>0</v>
      </c>
      <c r="BF340" s="228">
        <f>IF(N340="snížená",J340,0)</f>
        <v>0</v>
      </c>
      <c r="BG340" s="228">
        <f>IF(N340="zákl. přenesená",J340,0)</f>
        <v>0</v>
      </c>
      <c r="BH340" s="228">
        <f>IF(N340="sníž. přenesená",J340,0)</f>
        <v>0</v>
      </c>
      <c r="BI340" s="228">
        <f>IF(N340="nulová",J340,0)</f>
        <v>0</v>
      </c>
      <c r="BJ340" s="21" t="s">
        <v>83</v>
      </c>
      <c r="BK340" s="228">
        <f>ROUND(I340*H340,2)</f>
        <v>0</v>
      </c>
      <c r="BL340" s="21" t="s">
        <v>299</v>
      </c>
      <c r="BM340" s="227" t="s">
        <v>3255</v>
      </c>
    </row>
    <row r="341" s="2" customFormat="1" ht="24.15" customHeight="1">
      <c r="A341" s="42"/>
      <c r="B341" s="43"/>
      <c r="C341" s="267" t="s">
        <v>1235</v>
      </c>
      <c r="D341" s="267" t="s">
        <v>349</v>
      </c>
      <c r="E341" s="268" t="s">
        <v>3256</v>
      </c>
      <c r="F341" s="269" t="s">
        <v>3257</v>
      </c>
      <c r="G341" s="270" t="s">
        <v>2491</v>
      </c>
      <c r="H341" s="271">
        <v>1</v>
      </c>
      <c r="I341" s="272"/>
      <c r="J341" s="273">
        <f>ROUND(I341*H341,2)</f>
        <v>0</v>
      </c>
      <c r="K341" s="269" t="s">
        <v>19</v>
      </c>
      <c r="L341" s="274"/>
      <c r="M341" s="275" t="s">
        <v>19</v>
      </c>
      <c r="N341" s="276" t="s">
        <v>47</v>
      </c>
      <c r="O341" s="88"/>
      <c r="P341" s="225">
        <f>O341*H341</f>
        <v>0</v>
      </c>
      <c r="Q341" s="225">
        <v>0</v>
      </c>
      <c r="R341" s="225">
        <f>Q341*H341</f>
        <v>0</v>
      </c>
      <c r="S341" s="225">
        <v>0</v>
      </c>
      <c r="T341" s="226">
        <f>S341*H341</f>
        <v>0</v>
      </c>
      <c r="U341" s="42"/>
      <c r="V341" s="42"/>
      <c r="W341" s="42"/>
      <c r="X341" s="42"/>
      <c r="Y341" s="42"/>
      <c r="Z341" s="42"/>
      <c r="AA341" s="42"/>
      <c r="AB341" s="42"/>
      <c r="AC341" s="42"/>
      <c r="AD341" s="42"/>
      <c r="AE341" s="42"/>
      <c r="AR341" s="227" t="s">
        <v>398</v>
      </c>
      <c r="AT341" s="227" t="s">
        <v>349</v>
      </c>
      <c r="AU341" s="227" t="s">
        <v>203</v>
      </c>
      <c r="AY341" s="21" t="s">
        <v>182</v>
      </c>
      <c r="BE341" s="228">
        <f>IF(N341="základní",J341,0)</f>
        <v>0</v>
      </c>
      <c r="BF341" s="228">
        <f>IF(N341="snížená",J341,0)</f>
        <v>0</v>
      </c>
      <c r="BG341" s="228">
        <f>IF(N341="zákl. přenesená",J341,0)</f>
        <v>0</v>
      </c>
      <c r="BH341" s="228">
        <f>IF(N341="sníž. přenesená",J341,0)</f>
        <v>0</v>
      </c>
      <c r="BI341" s="228">
        <f>IF(N341="nulová",J341,0)</f>
        <v>0</v>
      </c>
      <c r="BJ341" s="21" t="s">
        <v>83</v>
      </c>
      <c r="BK341" s="228">
        <f>ROUND(I341*H341,2)</f>
        <v>0</v>
      </c>
      <c r="BL341" s="21" t="s">
        <v>299</v>
      </c>
      <c r="BM341" s="227" t="s">
        <v>3258</v>
      </c>
    </row>
    <row r="342" s="2" customFormat="1" ht="16.5" customHeight="1">
      <c r="A342" s="42"/>
      <c r="B342" s="43"/>
      <c r="C342" s="267" t="s">
        <v>1242</v>
      </c>
      <c r="D342" s="267" t="s">
        <v>349</v>
      </c>
      <c r="E342" s="268" t="s">
        <v>3259</v>
      </c>
      <c r="F342" s="269" t="s">
        <v>3260</v>
      </c>
      <c r="G342" s="270" t="s">
        <v>2491</v>
      </c>
      <c r="H342" s="271">
        <v>1</v>
      </c>
      <c r="I342" s="272"/>
      <c r="J342" s="273">
        <f>ROUND(I342*H342,2)</f>
        <v>0</v>
      </c>
      <c r="K342" s="269" t="s">
        <v>19</v>
      </c>
      <c r="L342" s="274"/>
      <c r="M342" s="275" t="s">
        <v>19</v>
      </c>
      <c r="N342" s="276" t="s">
        <v>47</v>
      </c>
      <c r="O342" s="88"/>
      <c r="P342" s="225">
        <f>O342*H342</f>
        <v>0</v>
      </c>
      <c r="Q342" s="225">
        <v>0</v>
      </c>
      <c r="R342" s="225">
        <f>Q342*H342</f>
        <v>0</v>
      </c>
      <c r="S342" s="225">
        <v>0</v>
      </c>
      <c r="T342" s="226">
        <f>S342*H342</f>
        <v>0</v>
      </c>
      <c r="U342" s="42"/>
      <c r="V342" s="42"/>
      <c r="W342" s="42"/>
      <c r="X342" s="42"/>
      <c r="Y342" s="42"/>
      <c r="Z342" s="42"/>
      <c r="AA342" s="42"/>
      <c r="AB342" s="42"/>
      <c r="AC342" s="42"/>
      <c r="AD342" s="42"/>
      <c r="AE342" s="42"/>
      <c r="AR342" s="227" t="s">
        <v>398</v>
      </c>
      <c r="AT342" s="227" t="s">
        <v>349</v>
      </c>
      <c r="AU342" s="227" t="s">
        <v>203</v>
      </c>
      <c r="AY342" s="21" t="s">
        <v>182</v>
      </c>
      <c r="BE342" s="228">
        <f>IF(N342="základní",J342,0)</f>
        <v>0</v>
      </c>
      <c r="BF342" s="228">
        <f>IF(N342="snížená",J342,0)</f>
        <v>0</v>
      </c>
      <c r="BG342" s="228">
        <f>IF(N342="zákl. přenesená",J342,0)</f>
        <v>0</v>
      </c>
      <c r="BH342" s="228">
        <f>IF(N342="sníž. přenesená",J342,0)</f>
        <v>0</v>
      </c>
      <c r="BI342" s="228">
        <f>IF(N342="nulová",J342,0)</f>
        <v>0</v>
      </c>
      <c r="BJ342" s="21" t="s">
        <v>83</v>
      </c>
      <c r="BK342" s="228">
        <f>ROUND(I342*H342,2)</f>
        <v>0</v>
      </c>
      <c r="BL342" s="21" t="s">
        <v>299</v>
      </c>
      <c r="BM342" s="227" t="s">
        <v>3261</v>
      </c>
    </row>
    <row r="343" s="2" customFormat="1" ht="16.5" customHeight="1">
      <c r="A343" s="42"/>
      <c r="B343" s="43"/>
      <c r="C343" s="267" t="s">
        <v>1248</v>
      </c>
      <c r="D343" s="267" t="s">
        <v>349</v>
      </c>
      <c r="E343" s="268" t="s">
        <v>3262</v>
      </c>
      <c r="F343" s="269" t="s">
        <v>3263</v>
      </c>
      <c r="G343" s="270" t="s">
        <v>2491</v>
      </c>
      <c r="H343" s="271">
        <v>1</v>
      </c>
      <c r="I343" s="272"/>
      <c r="J343" s="273">
        <f>ROUND(I343*H343,2)</f>
        <v>0</v>
      </c>
      <c r="K343" s="269" t="s">
        <v>19</v>
      </c>
      <c r="L343" s="274"/>
      <c r="M343" s="275" t="s">
        <v>19</v>
      </c>
      <c r="N343" s="276" t="s">
        <v>47</v>
      </c>
      <c r="O343" s="88"/>
      <c r="P343" s="225">
        <f>O343*H343</f>
        <v>0</v>
      </c>
      <c r="Q343" s="225">
        <v>0</v>
      </c>
      <c r="R343" s="225">
        <f>Q343*H343</f>
        <v>0</v>
      </c>
      <c r="S343" s="225">
        <v>0</v>
      </c>
      <c r="T343" s="226">
        <f>S343*H343</f>
        <v>0</v>
      </c>
      <c r="U343" s="42"/>
      <c r="V343" s="42"/>
      <c r="W343" s="42"/>
      <c r="X343" s="42"/>
      <c r="Y343" s="42"/>
      <c r="Z343" s="42"/>
      <c r="AA343" s="42"/>
      <c r="AB343" s="42"/>
      <c r="AC343" s="42"/>
      <c r="AD343" s="42"/>
      <c r="AE343" s="42"/>
      <c r="AR343" s="227" t="s">
        <v>398</v>
      </c>
      <c r="AT343" s="227" t="s">
        <v>349</v>
      </c>
      <c r="AU343" s="227" t="s">
        <v>203</v>
      </c>
      <c r="AY343" s="21" t="s">
        <v>182</v>
      </c>
      <c r="BE343" s="228">
        <f>IF(N343="základní",J343,0)</f>
        <v>0</v>
      </c>
      <c r="BF343" s="228">
        <f>IF(N343="snížená",J343,0)</f>
        <v>0</v>
      </c>
      <c r="BG343" s="228">
        <f>IF(N343="zákl. přenesená",J343,0)</f>
        <v>0</v>
      </c>
      <c r="BH343" s="228">
        <f>IF(N343="sníž. přenesená",J343,0)</f>
        <v>0</v>
      </c>
      <c r="BI343" s="228">
        <f>IF(N343="nulová",J343,0)</f>
        <v>0</v>
      </c>
      <c r="BJ343" s="21" t="s">
        <v>83</v>
      </c>
      <c r="BK343" s="228">
        <f>ROUND(I343*H343,2)</f>
        <v>0</v>
      </c>
      <c r="BL343" s="21" t="s">
        <v>299</v>
      </c>
      <c r="BM343" s="227" t="s">
        <v>3264</v>
      </c>
    </row>
    <row r="344" s="2" customFormat="1" ht="16.5" customHeight="1">
      <c r="A344" s="42"/>
      <c r="B344" s="43"/>
      <c r="C344" s="267" t="s">
        <v>1254</v>
      </c>
      <c r="D344" s="267" t="s">
        <v>349</v>
      </c>
      <c r="E344" s="268" t="s">
        <v>3265</v>
      </c>
      <c r="F344" s="269" t="s">
        <v>3266</v>
      </c>
      <c r="G344" s="270" t="s">
        <v>2491</v>
      </c>
      <c r="H344" s="271">
        <v>1</v>
      </c>
      <c r="I344" s="272"/>
      <c r="J344" s="273">
        <f>ROUND(I344*H344,2)</f>
        <v>0</v>
      </c>
      <c r="K344" s="269" t="s">
        <v>19</v>
      </c>
      <c r="L344" s="274"/>
      <c r="M344" s="275" t="s">
        <v>19</v>
      </c>
      <c r="N344" s="276" t="s">
        <v>47</v>
      </c>
      <c r="O344" s="88"/>
      <c r="P344" s="225">
        <f>O344*H344</f>
        <v>0</v>
      </c>
      <c r="Q344" s="225">
        <v>0</v>
      </c>
      <c r="R344" s="225">
        <f>Q344*H344</f>
        <v>0</v>
      </c>
      <c r="S344" s="225">
        <v>0</v>
      </c>
      <c r="T344" s="226">
        <f>S344*H344</f>
        <v>0</v>
      </c>
      <c r="U344" s="42"/>
      <c r="V344" s="42"/>
      <c r="W344" s="42"/>
      <c r="X344" s="42"/>
      <c r="Y344" s="42"/>
      <c r="Z344" s="42"/>
      <c r="AA344" s="42"/>
      <c r="AB344" s="42"/>
      <c r="AC344" s="42"/>
      <c r="AD344" s="42"/>
      <c r="AE344" s="42"/>
      <c r="AR344" s="227" t="s">
        <v>398</v>
      </c>
      <c r="AT344" s="227" t="s">
        <v>349</v>
      </c>
      <c r="AU344" s="227" t="s">
        <v>203</v>
      </c>
      <c r="AY344" s="21" t="s">
        <v>182</v>
      </c>
      <c r="BE344" s="228">
        <f>IF(N344="základní",J344,0)</f>
        <v>0</v>
      </c>
      <c r="BF344" s="228">
        <f>IF(N344="snížená",J344,0)</f>
        <v>0</v>
      </c>
      <c r="BG344" s="228">
        <f>IF(N344="zákl. přenesená",J344,0)</f>
        <v>0</v>
      </c>
      <c r="BH344" s="228">
        <f>IF(N344="sníž. přenesená",J344,0)</f>
        <v>0</v>
      </c>
      <c r="BI344" s="228">
        <f>IF(N344="nulová",J344,0)</f>
        <v>0</v>
      </c>
      <c r="BJ344" s="21" t="s">
        <v>83</v>
      </c>
      <c r="BK344" s="228">
        <f>ROUND(I344*H344,2)</f>
        <v>0</v>
      </c>
      <c r="BL344" s="21" t="s">
        <v>299</v>
      </c>
      <c r="BM344" s="227" t="s">
        <v>3267</v>
      </c>
    </row>
    <row r="345" s="2" customFormat="1" ht="33" customHeight="1">
      <c r="A345" s="42"/>
      <c r="B345" s="43"/>
      <c r="C345" s="267" t="s">
        <v>1260</v>
      </c>
      <c r="D345" s="267" t="s">
        <v>349</v>
      </c>
      <c r="E345" s="268" t="s">
        <v>3268</v>
      </c>
      <c r="F345" s="269" t="s">
        <v>3269</v>
      </c>
      <c r="G345" s="270" t="s">
        <v>2491</v>
      </c>
      <c r="H345" s="271">
        <v>1</v>
      </c>
      <c r="I345" s="272"/>
      <c r="J345" s="273">
        <f>ROUND(I345*H345,2)</f>
        <v>0</v>
      </c>
      <c r="K345" s="269" t="s">
        <v>19</v>
      </c>
      <c r="L345" s="274"/>
      <c r="M345" s="275" t="s">
        <v>19</v>
      </c>
      <c r="N345" s="276" t="s">
        <v>47</v>
      </c>
      <c r="O345" s="88"/>
      <c r="P345" s="225">
        <f>O345*H345</f>
        <v>0</v>
      </c>
      <c r="Q345" s="225">
        <v>0</v>
      </c>
      <c r="R345" s="225">
        <f>Q345*H345</f>
        <v>0</v>
      </c>
      <c r="S345" s="225">
        <v>0</v>
      </c>
      <c r="T345" s="226">
        <f>S345*H345</f>
        <v>0</v>
      </c>
      <c r="U345" s="42"/>
      <c r="V345" s="42"/>
      <c r="W345" s="42"/>
      <c r="X345" s="42"/>
      <c r="Y345" s="42"/>
      <c r="Z345" s="42"/>
      <c r="AA345" s="42"/>
      <c r="AB345" s="42"/>
      <c r="AC345" s="42"/>
      <c r="AD345" s="42"/>
      <c r="AE345" s="42"/>
      <c r="AR345" s="227" t="s">
        <v>398</v>
      </c>
      <c r="AT345" s="227" t="s">
        <v>349</v>
      </c>
      <c r="AU345" s="227" t="s">
        <v>203</v>
      </c>
      <c r="AY345" s="21" t="s">
        <v>182</v>
      </c>
      <c r="BE345" s="228">
        <f>IF(N345="základní",J345,0)</f>
        <v>0</v>
      </c>
      <c r="BF345" s="228">
        <f>IF(N345="snížená",J345,0)</f>
        <v>0</v>
      </c>
      <c r="BG345" s="228">
        <f>IF(N345="zákl. přenesená",J345,0)</f>
        <v>0</v>
      </c>
      <c r="BH345" s="228">
        <f>IF(N345="sníž. přenesená",J345,0)</f>
        <v>0</v>
      </c>
      <c r="BI345" s="228">
        <f>IF(N345="nulová",J345,0)</f>
        <v>0</v>
      </c>
      <c r="BJ345" s="21" t="s">
        <v>83</v>
      </c>
      <c r="BK345" s="228">
        <f>ROUND(I345*H345,2)</f>
        <v>0</v>
      </c>
      <c r="BL345" s="21" t="s">
        <v>299</v>
      </c>
      <c r="BM345" s="227" t="s">
        <v>3270</v>
      </c>
    </row>
    <row r="346" s="2" customFormat="1" ht="16.5" customHeight="1">
      <c r="A346" s="42"/>
      <c r="B346" s="43"/>
      <c r="C346" s="267" t="s">
        <v>1264</v>
      </c>
      <c r="D346" s="267" t="s">
        <v>349</v>
      </c>
      <c r="E346" s="268" t="s">
        <v>3271</v>
      </c>
      <c r="F346" s="269" t="s">
        <v>3272</v>
      </c>
      <c r="G346" s="270" t="s">
        <v>2491</v>
      </c>
      <c r="H346" s="271">
        <v>1</v>
      </c>
      <c r="I346" s="272"/>
      <c r="J346" s="273">
        <f>ROUND(I346*H346,2)</f>
        <v>0</v>
      </c>
      <c r="K346" s="269" t="s">
        <v>19</v>
      </c>
      <c r="L346" s="274"/>
      <c r="M346" s="275" t="s">
        <v>19</v>
      </c>
      <c r="N346" s="276" t="s">
        <v>47</v>
      </c>
      <c r="O346" s="88"/>
      <c r="P346" s="225">
        <f>O346*H346</f>
        <v>0</v>
      </c>
      <c r="Q346" s="225">
        <v>0</v>
      </c>
      <c r="R346" s="225">
        <f>Q346*H346</f>
        <v>0</v>
      </c>
      <c r="S346" s="225">
        <v>0</v>
      </c>
      <c r="T346" s="226">
        <f>S346*H346</f>
        <v>0</v>
      </c>
      <c r="U346" s="42"/>
      <c r="V346" s="42"/>
      <c r="W346" s="42"/>
      <c r="X346" s="42"/>
      <c r="Y346" s="42"/>
      <c r="Z346" s="42"/>
      <c r="AA346" s="42"/>
      <c r="AB346" s="42"/>
      <c r="AC346" s="42"/>
      <c r="AD346" s="42"/>
      <c r="AE346" s="42"/>
      <c r="AR346" s="227" t="s">
        <v>398</v>
      </c>
      <c r="AT346" s="227" t="s">
        <v>349</v>
      </c>
      <c r="AU346" s="227" t="s">
        <v>203</v>
      </c>
      <c r="AY346" s="21" t="s">
        <v>182</v>
      </c>
      <c r="BE346" s="228">
        <f>IF(N346="základní",J346,0)</f>
        <v>0</v>
      </c>
      <c r="BF346" s="228">
        <f>IF(N346="snížená",J346,0)</f>
        <v>0</v>
      </c>
      <c r="BG346" s="228">
        <f>IF(N346="zákl. přenesená",J346,0)</f>
        <v>0</v>
      </c>
      <c r="BH346" s="228">
        <f>IF(N346="sníž. přenesená",J346,0)</f>
        <v>0</v>
      </c>
      <c r="BI346" s="228">
        <f>IF(N346="nulová",J346,0)</f>
        <v>0</v>
      </c>
      <c r="BJ346" s="21" t="s">
        <v>83</v>
      </c>
      <c r="BK346" s="228">
        <f>ROUND(I346*H346,2)</f>
        <v>0</v>
      </c>
      <c r="BL346" s="21" t="s">
        <v>299</v>
      </c>
      <c r="BM346" s="227" t="s">
        <v>3273</v>
      </c>
    </row>
    <row r="347" s="2" customFormat="1" ht="16.5" customHeight="1">
      <c r="A347" s="42"/>
      <c r="B347" s="43"/>
      <c r="C347" s="267" t="s">
        <v>1272</v>
      </c>
      <c r="D347" s="267" t="s">
        <v>349</v>
      </c>
      <c r="E347" s="268" t="s">
        <v>3274</v>
      </c>
      <c r="F347" s="269" t="s">
        <v>3275</v>
      </c>
      <c r="G347" s="270" t="s">
        <v>2491</v>
      </c>
      <c r="H347" s="271">
        <v>1</v>
      </c>
      <c r="I347" s="272"/>
      <c r="J347" s="273">
        <f>ROUND(I347*H347,2)</f>
        <v>0</v>
      </c>
      <c r="K347" s="269" t="s">
        <v>19</v>
      </c>
      <c r="L347" s="274"/>
      <c r="M347" s="275" t="s">
        <v>19</v>
      </c>
      <c r="N347" s="276" t="s">
        <v>47</v>
      </c>
      <c r="O347" s="88"/>
      <c r="P347" s="225">
        <f>O347*H347</f>
        <v>0</v>
      </c>
      <c r="Q347" s="225">
        <v>0</v>
      </c>
      <c r="R347" s="225">
        <f>Q347*H347</f>
        <v>0</v>
      </c>
      <c r="S347" s="225">
        <v>0</v>
      </c>
      <c r="T347" s="226">
        <f>S347*H347</f>
        <v>0</v>
      </c>
      <c r="U347" s="42"/>
      <c r="V347" s="42"/>
      <c r="W347" s="42"/>
      <c r="X347" s="42"/>
      <c r="Y347" s="42"/>
      <c r="Z347" s="42"/>
      <c r="AA347" s="42"/>
      <c r="AB347" s="42"/>
      <c r="AC347" s="42"/>
      <c r="AD347" s="42"/>
      <c r="AE347" s="42"/>
      <c r="AR347" s="227" t="s">
        <v>398</v>
      </c>
      <c r="AT347" s="227" t="s">
        <v>349</v>
      </c>
      <c r="AU347" s="227" t="s">
        <v>203</v>
      </c>
      <c r="AY347" s="21" t="s">
        <v>182</v>
      </c>
      <c r="BE347" s="228">
        <f>IF(N347="základní",J347,0)</f>
        <v>0</v>
      </c>
      <c r="BF347" s="228">
        <f>IF(N347="snížená",J347,0)</f>
        <v>0</v>
      </c>
      <c r="BG347" s="228">
        <f>IF(N347="zákl. přenesená",J347,0)</f>
        <v>0</v>
      </c>
      <c r="BH347" s="228">
        <f>IF(N347="sníž. přenesená",J347,0)</f>
        <v>0</v>
      </c>
      <c r="BI347" s="228">
        <f>IF(N347="nulová",J347,0)</f>
        <v>0</v>
      </c>
      <c r="BJ347" s="21" t="s">
        <v>83</v>
      </c>
      <c r="BK347" s="228">
        <f>ROUND(I347*H347,2)</f>
        <v>0</v>
      </c>
      <c r="BL347" s="21" t="s">
        <v>299</v>
      </c>
      <c r="BM347" s="227" t="s">
        <v>3276</v>
      </c>
    </row>
    <row r="348" s="2" customFormat="1" ht="16.5" customHeight="1">
      <c r="A348" s="42"/>
      <c r="B348" s="43"/>
      <c r="C348" s="267" t="s">
        <v>1278</v>
      </c>
      <c r="D348" s="267" t="s">
        <v>349</v>
      </c>
      <c r="E348" s="268" t="s">
        <v>3277</v>
      </c>
      <c r="F348" s="269" t="s">
        <v>3278</v>
      </c>
      <c r="G348" s="270" t="s">
        <v>2491</v>
      </c>
      <c r="H348" s="271">
        <v>1</v>
      </c>
      <c r="I348" s="272"/>
      <c r="J348" s="273">
        <f>ROUND(I348*H348,2)</f>
        <v>0</v>
      </c>
      <c r="K348" s="269" t="s">
        <v>19</v>
      </c>
      <c r="L348" s="274"/>
      <c r="M348" s="275" t="s">
        <v>19</v>
      </c>
      <c r="N348" s="276" t="s">
        <v>47</v>
      </c>
      <c r="O348" s="88"/>
      <c r="P348" s="225">
        <f>O348*H348</f>
        <v>0</v>
      </c>
      <c r="Q348" s="225">
        <v>0</v>
      </c>
      <c r="R348" s="225">
        <f>Q348*H348</f>
        <v>0</v>
      </c>
      <c r="S348" s="225">
        <v>0</v>
      </c>
      <c r="T348" s="226">
        <f>S348*H348</f>
        <v>0</v>
      </c>
      <c r="U348" s="42"/>
      <c r="V348" s="42"/>
      <c r="W348" s="42"/>
      <c r="X348" s="42"/>
      <c r="Y348" s="42"/>
      <c r="Z348" s="42"/>
      <c r="AA348" s="42"/>
      <c r="AB348" s="42"/>
      <c r="AC348" s="42"/>
      <c r="AD348" s="42"/>
      <c r="AE348" s="42"/>
      <c r="AR348" s="227" t="s">
        <v>398</v>
      </c>
      <c r="AT348" s="227" t="s">
        <v>349</v>
      </c>
      <c r="AU348" s="227" t="s">
        <v>203</v>
      </c>
      <c r="AY348" s="21" t="s">
        <v>182</v>
      </c>
      <c r="BE348" s="228">
        <f>IF(N348="základní",J348,0)</f>
        <v>0</v>
      </c>
      <c r="BF348" s="228">
        <f>IF(N348="snížená",J348,0)</f>
        <v>0</v>
      </c>
      <c r="BG348" s="228">
        <f>IF(N348="zákl. přenesená",J348,0)</f>
        <v>0</v>
      </c>
      <c r="BH348" s="228">
        <f>IF(N348="sníž. přenesená",J348,0)</f>
        <v>0</v>
      </c>
      <c r="BI348" s="228">
        <f>IF(N348="nulová",J348,0)</f>
        <v>0</v>
      </c>
      <c r="BJ348" s="21" t="s">
        <v>83</v>
      </c>
      <c r="BK348" s="228">
        <f>ROUND(I348*H348,2)</f>
        <v>0</v>
      </c>
      <c r="BL348" s="21" t="s">
        <v>299</v>
      </c>
      <c r="BM348" s="227" t="s">
        <v>3279</v>
      </c>
    </row>
    <row r="349" s="2" customFormat="1" ht="16.5" customHeight="1">
      <c r="A349" s="42"/>
      <c r="B349" s="43"/>
      <c r="C349" s="267" t="s">
        <v>1288</v>
      </c>
      <c r="D349" s="267" t="s">
        <v>349</v>
      </c>
      <c r="E349" s="268" t="s">
        <v>3280</v>
      </c>
      <c r="F349" s="269" t="s">
        <v>3281</v>
      </c>
      <c r="G349" s="270" t="s">
        <v>2491</v>
      </c>
      <c r="H349" s="271">
        <v>2</v>
      </c>
      <c r="I349" s="272"/>
      <c r="J349" s="273">
        <f>ROUND(I349*H349,2)</f>
        <v>0</v>
      </c>
      <c r="K349" s="269" t="s">
        <v>19</v>
      </c>
      <c r="L349" s="274"/>
      <c r="M349" s="275" t="s">
        <v>19</v>
      </c>
      <c r="N349" s="276" t="s">
        <v>47</v>
      </c>
      <c r="O349" s="88"/>
      <c r="P349" s="225">
        <f>O349*H349</f>
        <v>0</v>
      </c>
      <c r="Q349" s="225">
        <v>0</v>
      </c>
      <c r="R349" s="225">
        <f>Q349*H349</f>
        <v>0</v>
      </c>
      <c r="S349" s="225">
        <v>0</v>
      </c>
      <c r="T349" s="226">
        <f>S349*H349</f>
        <v>0</v>
      </c>
      <c r="U349" s="42"/>
      <c r="V349" s="42"/>
      <c r="W349" s="42"/>
      <c r="X349" s="42"/>
      <c r="Y349" s="42"/>
      <c r="Z349" s="42"/>
      <c r="AA349" s="42"/>
      <c r="AB349" s="42"/>
      <c r="AC349" s="42"/>
      <c r="AD349" s="42"/>
      <c r="AE349" s="42"/>
      <c r="AR349" s="227" t="s">
        <v>398</v>
      </c>
      <c r="AT349" s="227" t="s">
        <v>349</v>
      </c>
      <c r="AU349" s="227" t="s">
        <v>203</v>
      </c>
      <c r="AY349" s="21" t="s">
        <v>182</v>
      </c>
      <c r="BE349" s="228">
        <f>IF(N349="základní",J349,0)</f>
        <v>0</v>
      </c>
      <c r="BF349" s="228">
        <f>IF(N349="snížená",J349,0)</f>
        <v>0</v>
      </c>
      <c r="BG349" s="228">
        <f>IF(N349="zákl. přenesená",J349,0)</f>
        <v>0</v>
      </c>
      <c r="BH349" s="228">
        <f>IF(N349="sníž. přenesená",J349,0)</f>
        <v>0</v>
      </c>
      <c r="BI349" s="228">
        <f>IF(N349="nulová",J349,0)</f>
        <v>0</v>
      </c>
      <c r="BJ349" s="21" t="s">
        <v>83</v>
      </c>
      <c r="BK349" s="228">
        <f>ROUND(I349*H349,2)</f>
        <v>0</v>
      </c>
      <c r="BL349" s="21" t="s">
        <v>299</v>
      </c>
      <c r="BM349" s="227" t="s">
        <v>3282</v>
      </c>
    </row>
    <row r="350" s="2" customFormat="1" ht="16.5" customHeight="1">
      <c r="A350" s="42"/>
      <c r="B350" s="43"/>
      <c r="C350" s="267" t="s">
        <v>1302</v>
      </c>
      <c r="D350" s="267" t="s">
        <v>349</v>
      </c>
      <c r="E350" s="268" t="s">
        <v>3283</v>
      </c>
      <c r="F350" s="269" t="s">
        <v>3284</v>
      </c>
      <c r="G350" s="270" t="s">
        <v>2491</v>
      </c>
      <c r="H350" s="271">
        <v>1</v>
      </c>
      <c r="I350" s="272"/>
      <c r="J350" s="273">
        <f>ROUND(I350*H350,2)</f>
        <v>0</v>
      </c>
      <c r="K350" s="269" t="s">
        <v>19</v>
      </c>
      <c r="L350" s="274"/>
      <c r="M350" s="275" t="s">
        <v>19</v>
      </c>
      <c r="N350" s="276" t="s">
        <v>47</v>
      </c>
      <c r="O350" s="88"/>
      <c r="P350" s="225">
        <f>O350*H350</f>
        <v>0</v>
      </c>
      <c r="Q350" s="225">
        <v>0</v>
      </c>
      <c r="R350" s="225">
        <f>Q350*H350</f>
        <v>0</v>
      </c>
      <c r="S350" s="225">
        <v>0</v>
      </c>
      <c r="T350" s="226">
        <f>S350*H350</f>
        <v>0</v>
      </c>
      <c r="U350" s="42"/>
      <c r="V350" s="42"/>
      <c r="W350" s="42"/>
      <c r="X350" s="42"/>
      <c r="Y350" s="42"/>
      <c r="Z350" s="42"/>
      <c r="AA350" s="42"/>
      <c r="AB350" s="42"/>
      <c r="AC350" s="42"/>
      <c r="AD350" s="42"/>
      <c r="AE350" s="42"/>
      <c r="AR350" s="227" t="s">
        <v>398</v>
      </c>
      <c r="AT350" s="227" t="s">
        <v>349</v>
      </c>
      <c r="AU350" s="227" t="s">
        <v>203</v>
      </c>
      <c r="AY350" s="21" t="s">
        <v>182</v>
      </c>
      <c r="BE350" s="228">
        <f>IF(N350="základní",J350,0)</f>
        <v>0</v>
      </c>
      <c r="BF350" s="228">
        <f>IF(N350="snížená",J350,0)</f>
        <v>0</v>
      </c>
      <c r="BG350" s="228">
        <f>IF(N350="zákl. přenesená",J350,0)</f>
        <v>0</v>
      </c>
      <c r="BH350" s="228">
        <f>IF(N350="sníž. přenesená",J350,0)</f>
        <v>0</v>
      </c>
      <c r="BI350" s="228">
        <f>IF(N350="nulová",J350,0)</f>
        <v>0</v>
      </c>
      <c r="BJ350" s="21" t="s">
        <v>83</v>
      </c>
      <c r="BK350" s="228">
        <f>ROUND(I350*H350,2)</f>
        <v>0</v>
      </c>
      <c r="BL350" s="21" t="s">
        <v>299</v>
      </c>
      <c r="BM350" s="227" t="s">
        <v>3285</v>
      </c>
    </row>
    <row r="351" s="2" customFormat="1" ht="16.5" customHeight="1">
      <c r="A351" s="42"/>
      <c r="B351" s="43"/>
      <c r="C351" s="267" t="s">
        <v>1309</v>
      </c>
      <c r="D351" s="267" t="s">
        <v>349</v>
      </c>
      <c r="E351" s="268" t="s">
        <v>3286</v>
      </c>
      <c r="F351" s="269" t="s">
        <v>3287</v>
      </c>
      <c r="G351" s="270" t="s">
        <v>2491</v>
      </c>
      <c r="H351" s="271">
        <v>1</v>
      </c>
      <c r="I351" s="272"/>
      <c r="J351" s="273">
        <f>ROUND(I351*H351,2)</f>
        <v>0</v>
      </c>
      <c r="K351" s="269" t="s">
        <v>19</v>
      </c>
      <c r="L351" s="274"/>
      <c r="M351" s="275" t="s">
        <v>19</v>
      </c>
      <c r="N351" s="276" t="s">
        <v>47</v>
      </c>
      <c r="O351" s="88"/>
      <c r="P351" s="225">
        <f>O351*H351</f>
        <v>0</v>
      </c>
      <c r="Q351" s="225">
        <v>0</v>
      </c>
      <c r="R351" s="225">
        <f>Q351*H351</f>
        <v>0</v>
      </c>
      <c r="S351" s="225">
        <v>0</v>
      </c>
      <c r="T351" s="226">
        <f>S351*H351</f>
        <v>0</v>
      </c>
      <c r="U351" s="42"/>
      <c r="V351" s="42"/>
      <c r="W351" s="42"/>
      <c r="X351" s="42"/>
      <c r="Y351" s="42"/>
      <c r="Z351" s="42"/>
      <c r="AA351" s="42"/>
      <c r="AB351" s="42"/>
      <c r="AC351" s="42"/>
      <c r="AD351" s="42"/>
      <c r="AE351" s="42"/>
      <c r="AR351" s="227" t="s">
        <v>398</v>
      </c>
      <c r="AT351" s="227" t="s">
        <v>349</v>
      </c>
      <c r="AU351" s="227" t="s">
        <v>203</v>
      </c>
      <c r="AY351" s="21" t="s">
        <v>182</v>
      </c>
      <c r="BE351" s="228">
        <f>IF(N351="základní",J351,0)</f>
        <v>0</v>
      </c>
      <c r="BF351" s="228">
        <f>IF(N351="snížená",J351,0)</f>
        <v>0</v>
      </c>
      <c r="BG351" s="228">
        <f>IF(N351="zákl. přenesená",J351,0)</f>
        <v>0</v>
      </c>
      <c r="BH351" s="228">
        <f>IF(N351="sníž. přenesená",J351,0)</f>
        <v>0</v>
      </c>
      <c r="BI351" s="228">
        <f>IF(N351="nulová",J351,0)</f>
        <v>0</v>
      </c>
      <c r="BJ351" s="21" t="s">
        <v>83</v>
      </c>
      <c r="BK351" s="228">
        <f>ROUND(I351*H351,2)</f>
        <v>0</v>
      </c>
      <c r="BL351" s="21" t="s">
        <v>299</v>
      </c>
      <c r="BM351" s="227" t="s">
        <v>3288</v>
      </c>
    </row>
    <row r="352" s="2" customFormat="1" ht="16.5" customHeight="1">
      <c r="A352" s="42"/>
      <c r="B352" s="43"/>
      <c r="C352" s="267" t="s">
        <v>1316</v>
      </c>
      <c r="D352" s="267" t="s">
        <v>349</v>
      </c>
      <c r="E352" s="268" t="s">
        <v>3289</v>
      </c>
      <c r="F352" s="269" t="s">
        <v>3290</v>
      </c>
      <c r="G352" s="270" t="s">
        <v>2491</v>
      </c>
      <c r="H352" s="271">
        <v>1</v>
      </c>
      <c r="I352" s="272"/>
      <c r="J352" s="273">
        <f>ROUND(I352*H352,2)</f>
        <v>0</v>
      </c>
      <c r="K352" s="269" t="s">
        <v>19</v>
      </c>
      <c r="L352" s="274"/>
      <c r="M352" s="275" t="s">
        <v>19</v>
      </c>
      <c r="N352" s="276" t="s">
        <v>47</v>
      </c>
      <c r="O352" s="88"/>
      <c r="P352" s="225">
        <f>O352*H352</f>
        <v>0</v>
      </c>
      <c r="Q352" s="225">
        <v>0</v>
      </c>
      <c r="R352" s="225">
        <f>Q352*H352</f>
        <v>0</v>
      </c>
      <c r="S352" s="225">
        <v>0</v>
      </c>
      <c r="T352" s="226">
        <f>S352*H352</f>
        <v>0</v>
      </c>
      <c r="U352" s="42"/>
      <c r="V352" s="42"/>
      <c r="W352" s="42"/>
      <c r="X352" s="42"/>
      <c r="Y352" s="42"/>
      <c r="Z352" s="42"/>
      <c r="AA352" s="42"/>
      <c r="AB352" s="42"/>
      <c r="AC352" s="42"/>
      <c r="AD352" s="42"/>
      <c r="AE352" s="42"/>
      <c r="AR352" s="227" t="s">
        <v>398</v>
      </c>
      <c r="AT352" s="227" t="s">
        <v>349</v>
      </c>
      <c r="AU352" s="227" t="s">
        <v>203</v>
      </c>
      <c r="AY352" s="21" t="s">
        <v>182</v>
      </c>
      <c r="BE352" s="228">
        <f>IF(N352="základní",J352,0)</f>
        <v>0</v>
      </c>
      <c r="BF352" s="228">
        <f>IF(N352="snížená",J352,0)</f>
        <v>0</v>
      </c>
      <c r="BG352" s="228">
        <f>IF(N352="zákl. přenesená",J352,0)</f>
        <v>0</v>
      </c>
      <c r="BH352" s="228">
        <f>IF(N352="sníž. přenesená",J352,0)</f>
        <v>0</v>
      </c>
      <c r="BI352" s="228">
        <f>IF(N352="nulová",J352,0)</f>
        <v>0</v>
      </c>
      <c r="BJ352" s="21" t="s">
        <v>83</v>
      </c>
      <c r="BK352" s="228">
        <f>ROUND(I352*H352,2)</f>
        <v>0</v>
      </c>
      <c r="BL352" s="21" t="s">
        <v>299</v>
      </c>
      <c r="BM352" s="227" t="s">
        <v>3291</v>
      </c>
    </row>
    <row r="353" s="2" customFormat="1" ht="16.5" customHeight="1">
      <c r="A353" s="42"/>
      <c r="B353" s="43"/>
      <c r="C353" s="267" t="s">
        <v>1324</v>
      </c>
      <c r="D353" s="267" t="s">
        <v>349</v>
      </c>
      <c r="E353" s="268" t="s">
        <v>3292</v>
      </c>
      <c r="F353" s="269" t="s">
        <v>3293</v>
      </c>
      <c r="G353" s="270" t="s">
        <v>2491</v>
      </c>
      <c r="H353" s="271">
        <v>1</v>
      </c>
      <c r="I353" s="272"/>
      <c r="J353" s="273">
        <f>ROUND(I353*H353,2)</f>
        <v>0</v>
      </c>
      <c r="K353" s="269" t="s">
        <v>19</v>
      </c>
      <c r="L353" s="274"/>
      <c r="M353" s="275" t="s">
        <v>19</v>
      </c>
      <c r="N353" s="276" t="s">
        <v>47</v>
      </c>
      <c r="O353" s="88"/>
      <c r="P353" s="225">
        <f>O353*H353</f>
        <v>0</v>
      </c>
      <c r="Q353" s="225">
        <v>0</v>
      </c>
      <c r="R353" s="225">
        <f>Q353*H353</f>
        <v>0</v>
      </c>
      <c r="S353" s="225">
        <v>0</v>
      </c>
      <c r="T353" s="226">
        <f>S353*H353</f>
        <v>0</v>
      </c>
      <c r="U353" s="42"/>
      <c r="V353" s="42"/>
      <c r="W353" s="42"/>
      <c r="X353" s="42"/>
      <c r="Y353" s="42"/>
      <c r="Z353" s="42"/>
      <c r="AA353" s="42"/>
      <c r="AB353" s="42"/>
      <c r="AC353" s="42"/>
      <c r="AD353" s="42"/>
      <c r="AE353" s="42"/>
      <c r="AR353" s="227" t="s">
        <v>398</v>
      </c>
      <c r="AT353" s="227" t="s">
        <v>349</v>
      </c>
      <c r="AU353" s="227" t="s">
        <v>203</v>
      </c>
      <c r="AY353" s="21" t="s">
        <v>182</v>
      </c>
      <c r="BE353" s="228">
        <f>IF(N353="základní",J353,0)</f>
        <v>0</v>
      </c>
      <c r="BF353" s="228">
        <f>IF(N353="snížená",J353,0)</f>
        <v>0</v>
      </c>
      <c r="BG353" s="228">
        <f>IF(N353="zákl. přenesená",J353,0)</f>
        <v>0</v>
      </c>
      <c r="BH353" s="228">
        <f>IF(N353="sníž. přenesená",J353,0)</f>
        <v>0</v>
      </c>
      <c r="BI353" s="228">
        <f>IF(N353="nulová",J353,0)</f>
        <v>0</v>
      </c>
      <c r="BJ353" s="21" t="s">
        <v>83</v>
      </c>
      <c r="BK353" s="228">
        <f>ROUND(I353*H353,2)</f>
        <v>0</v>
      </c>
      <c r="BL353" s="21" t="s">
        <v>299</v>
      </c>
      <c r="BM353" s="227" t="s">
        <v>3294</v>
      </c>
    </row>
    <row r="354" s="2" customFormat="1" ht="16.5" customHeight="1">
      <c r="A354" s="42"/>
      <c r="B354" s="43"/>
      <c r="C354" s="267" t="s">
        <v>1330</v>
      </c>
      <c r="D354" s="267" t="s">
        <v>349</v>
      </c>
      <c r="E354" s="268" t="s">
        <v>3295</v>
      </c>
      <c r="F354" s="269" t="s">
        <v>3296</v>
      </c>
      <c r="G354" s="270" t="s">
        <v>2491</v>
      </c>
      <c r="H354" s="271">
        <v>4</v>
      </c>
      <c r="I354" s="272"/>
      <c r="J354" s="273">
        <f>ROUND(I354*H354,2)</f>
        <v>0</v>
      </c>
      <c r="K354" s="269" t="s">
        <v>19</v>
      </c>
      <c r="L354" s="274"/>
      <c r="M354" s="275" t="s">
        <v>19</v>
      </c>
      <c r="N354" s="276" t="s">
        <v>47</v>
      </c>
      <c r="O354" s="88"/>
      <c r="P354" s="225">
        <f>O354*H354</f>
        <v>0</v>
      </c>
      <c r="Q354" s="225">
        <v>0</v>
      </c>
      <c r="R354" s="225">
        <f>Q354*H354</f>
        <v>0</v>
      </c>
      <c r="S354" s="225">
        <v>0</v>
      </c>
      <c r="T354" s="226">
        <f>S354*H354</f>
        <v>0</v>
      </c>
      <c r="U354" s="42"/>
      <c r="V354" s="42"/>
      <c r="W354" s="42"/>
      <c r="X354" s="42"/>
      <c r="Y354" s="42"/>
      <c r="Z354" s="42"/>
      <c r="AA354" s="42"/>
      <c r="AB354" s="42"/>
      <c r="AC354" s="42"/>
      <c r="AD354" s="42"/>
      <c r="AE354" s="42"/>
      <c r="AR354" s="227" t="s">
        <v>398</v>
      </c>
      <c r="AT354" s="227" t="s">
        <v>349</v>
      </c>
      <c r="AU354" s="227" t="s">
        <v>203</v>
      </c>
      <c r="AY354" s="21" t="s">
        <v>182</v>
      </c>
      <c r="BE354" s="228">
        <f>IF(N354="základní",J354,0)</f>
        <v>0</v>
      </c>
      <c r="BF354" s="228">
        <f>IF(N354="snížená",J354,0)</f>
        <v>0</v>
      </c>
      <c r="BG354" s="228">
        <f>IF(N354="zákl. přenesená",J354,0)</f>
        <v>0</v>
      </c>
      <c r="BH354" s="228">
        <f>IF(N354="sníž. přenesená",J354,0)</f>
        <v>0</v>
      </c>
      <c r="BI354" s="228">
        <f>IF(N354="nulová",J354,0)</f>
        <v>0</v>
      </c>
      <c r="BJ354" s="21" t="s">
        <v>83</v>
      </c>
      <c r="BK354" s="228">
        <f>ROUND(I354*H354,2)</f>
        <v>0</v>
      </c>
      <c r="BL354" s="21" t="s">
        <v>299</v>
      </c>
      <c r="BM354" s="227" t="s">
        <v>3297</v>
      </c>
    </row>
    <row r="355" s="2" customFormat="1" ht="16.5" customHeight="1">
      <c r="A355" s="42"/>
      <c r="B355" s="43"/>
      <c r="C355" s="267" t="s">
        <v>1336</v>
      </c>
      <c r="D355" s="267" t="s">
        <v>349</v>
      </c>
      <c r="E355" s="268" t="s">
        <v>3298</v>
      </c>
      <c r="F355" s="269" t="s">
        <v>3299</v>
      </c>
      <c r="G355" s="270" t="s">
        <v>598</v>
      </c>
      <c r="H355" s="271">
        <v>6</v>
      </c>
      <c r="I355" s="272"/>
      <c r="J355" s="273">
        <f>ROUND(I355*H355,2)</f>
        <v>0</v>
      </c>
      <c r="K355" s="269" t="s">
        <v>188</v>
      </c>
      <c r="L355" s="274"/>
      <c r="M355" s="275" t="s">
        <v>19</v>
      </c>
      <c r="N355" s="276" t="s">
        <v>47</v>
      </c>
      <c r="O355" s="88"/>
      <c r="P355" s="225">
        <f>O355*H355</f>
        <v>0</v>
      </c>
      <c r="Q355" s="225">
        <v>4.0000000000000003E-05</v>
      </c>
      <c r="R355" s="225">
        <f>Q355*H355</f>
        <v>0.00024000000000000003</v>
      </c>
      <c r="S355" s="225">
        <v>0</v>
      </c>
      <c r="T355" s="226">
        <f>S355*H355</f>
        <v>0</v>
      </c>
      <c r="U355" s="42"/>
      <c r="V355" s="42"/>
      <c r="W355" s="42"/>
      <c r="X355" s="42"/>
      <c r="Y355" s="42"/>
      <c r="Z355" s="42"/>
      <c r="AA355" s="42"/>
      <c r="AB355" s="42"/>
      <c r="AC355" s="42"/>
      <c r="AD355" s="42"/>
      <c r="AE355" s="42"/>
      <c r="AR355" s="227" t="s">
        <v>398</v>
      </c>
      <c r="AT355" s="227" t="s">
        <v>349</v>
      </c>
      <c r="AU355" s="227" t="s">
        <v>203</v>
      </c>
      <c r="AY355" s="21" t="s">
        <v>182</v>
      </c>
      <c r="BE355" s="228">
        <f>IF(N355="základní",J355,0)</f>
        <v>0</v>
      </c>
      <c r="BF355" s="228">
        <f>IF(N355="snížená",J355,0)</f>
        <v>0</v>
      </c>
      <c r="BG355" s="228">
        <f>IF(N355="zákl. přenesená",J355,0)</f>
        <v>0</v>
      </c>
      <c r="BH355" s="228">
        <f>IF(N355="sníž. přenesená",J355,0)</f>
        <v>0</v>
      </c>
      <c r="BI355" s="228">
        <f>IF(N355="nulová",J355,0)</f>
        <v>0</v>
      </c>
      <c r="BJ355" s="21" t="s">
        <v>83</v>
      </c>
      <c r="BK355" s="228">
        <f>ROUND(I355*H355,2)</f>
        <v>0</v>
      </c>
      <c r="BL355" s="21" t="s">
        <v>299</v>
      </c>
      <c r="BM355" s="227" t="s">
        <v>3300</v>
      </c>
    </row>
    <row r="356" s="2" customFormat="1" ht="16.5" customHeight="1">
      <c r="A356" s="42"/>
      <c r="B356" s="43"/>
      <c r="C356" s="267" t="s">
        <v>1343</v>
      </c>
      <c r="D356" s="267" t="s">
        <v>349</v>
      </c>
      <c r="E356" s="268" t="s">
        <v>3301</v>
      </c>
      <c r="F356" s="269" t="s">
        <v>3302</v>
      </c>
      <c r="G356" s="270" t="s">
        <v>560</v>
      </c>
      <c r="H356" s="271">
        <v>62</v>
      </c>
      <c r="I356" s="272"/>
      <c r="J356" s="273">
        <f>ROUND(I356*H356,2)</f>
        <v>0</v>
      </c>
      <c r="K356" s="269" t="s">
        <v>188</v>
      </c>
      <c r="L356" s="274"/>
      <c r="M356" s="275" t="s">
        <v>19</v>
      </c>
      <c r="N356" s="276" t="s">
        <v>47</v>
      </c>
      <c r="O356" s="88"/>
      <c r="P356" s="225">
        <f>O356*H356</f>
        <v>0</v>
      </c>
      <c r="Q356" s="225">
        <v>6.9999999999999994E-05</v>
      </c>
      <c r="R356" s="225">
        <f>Q356*H356</f>
        <v>0.0043399999999999992</v>
      </c>
      <c r="S356" s="225">
        <v>0</v>
      </c>
      <c r="T356" s="226">
        <f>S356*H356</f>
        <v>0</v>
      </c>
      <c r="U356" s="42"/>
      <c r="V356" s="42"/>
      <c r="W356" s="42"/>
      <c r="X356" s="42"/>
      <c r="Y356" s="42"/>
      <c r="Z356" s="42"/>
      <c r="AA356" s="42"/>
      <c r="AB356" s="42"/>
      <c r="AC356" s="42"/>
      <c r="AD356" s="42"/>
      <c r="AE356" s="42"/>
      <c r="AR356" s="227" t="s">
        <v>398</v>
      </c>
      <c r="AT356" s="227" t="s">
        <v>349</v>
      </c>
      <c r="AU356" s="227" t="s">
        <v>203</v>
      </c>
      <c r="AY356" s="21" t="s">
        <v>182</v>
      </c>
      <c r="BE356" s="228">
        <f>IF(N356="základní",J356,0)</f>
        <v>0</v>
      </c>
      <c r="BF356" s="228">
        <f>IF(N356="snížená",J356,0)</f>
        <v>0</v>
      </c>
      <c r="BG356" s="228">
        <f>IF(N356="zákl. přenesená",J356,0)</f>
        <v>0</v>
      </c>
      <c r="BH356" s="228">
        <f>IF(N356="sníž. přenesená",J356,0)</f>
        <v>0</v>
      </c>
      <c r="BI356" s="228">
        <f>IF(N356="nulová",J356,0)</f>
        <v>0</v>
      </c>
      <c r="BJ356" s="21" t="s">
        <v>83</v>
      </c>
      <c r="BK356" s="228">
        <f>ROUND(I356*H356,2)</f>
        <v>0</v>
      </c>
      <c r="BL356" s="21" t="s">
        <v>299</v>
      </c>
      <c r="BM356" s="227" t="s">
        <v>3303</v>
      </c>
    </row>
    <row r="357" s="2" customFormat="1" ht="16.5" customHeight="1">
      <c r="A357" s="42"/>
      <c r="B357" s="43"/>
      <c r="C357" s="267" t="s">
        <v>1350</v>
      </c>
      <c r="D357" s="267" t="s">
        <v>349</v>
      </c>
      <c r="E357" s="268" t="s">
        <v>3304</v>
      </c>
      <c r="F357" s="269" t="s">
        <v>3305</v>
      </c>
      <c r="G357" s="270" t="s">
        <v>560</v>
      </c>
      <c r="H357" s="271">
        <v>28</v>
      </c>
      <c r="I357" s="272"/>
      <c r="J357" s="273">
        <f>ROUND(I357*H357,2)</f>
        <v>0</v>
      </c>
      <c r="K357" s="269" t="s">
        <v>188</v>
      </c>
      <c r="L357" s="274"/>
      <c r="M357" s="275" t="s">
        <v>19</v>
      </c>
      <c r="N357" s="276" t="s">
        <v>47</v>
      </c>
      <c r="O357" s="88"/>
      <c r="P357" s="225">
        <f>O357*H357</f>
        <v>0</v>
      </c>
      <c r="Q357" s="225">
        <v>0.00010000000000000001</v>
      </c>
      <c r="R357" s="225">
        <f>Q357*H357</f>
        <v>0.0028</v>
      </c>
      <c r="S357" s="225">
        <v>0</v>
      </c>
      <c r="T357" s="226">
        <f>S357*H357</f>
        <v>0</v>
      </c>
      <c r="U357" s="42"/>
      <c r="V357" s="42"/>
      <c r="W357" s="42"/>
      <c r="X357" s="42"/>
      <c r="Y357" s="42"/>
      <c r="Z357" s="42"/>
      <c r="AA357" s="42"/>
      <c r="AB357" s="42"/>
      <c r="AC357" s="42"/>
      <c r="AD357" s="42"/>
      <c r="AE357" s="42"/>
      <c r="AR357" s="227" t="s">
        <v>398</v>
      </c>
      <c r="AT357" s="227" t="s">
        <v>349</v>
      </c>
      <c r="AU357" s="227" t="s">
        <v>203</v>
      </c>
      <c r="AY357" s="21" t="s">
        <v>182</v>
      </c>
      <c r="BE357" s="228">
        <f>IF(N357="základní",J357,0)</f>
        <v>0</v>
      </c>
      <c r="BF357" s="228">
        <f>IF(N357="snížená",J357,0)</f>
        <v>0</v>
      </c>
      <c r="BG357" s="228">
        <f>IF(N357="zákl. přenesená",J357,0)</f>
        <v>0</v>
      </c>
      <c r="BH357" s="228">
        <f>IF(N357="sníž. přenesená",J357,0)</f>
        <v>0</v>
      </c>
      <c r="BI357" s="228">
        <f>IF(N357="nulová",J357,0)</f>
        <v>0</v>
      </c>
      <c r="BJ357" s="21" t="s">
        <v>83</v>
      </c>
      <c r="BK357" s="228">
        <f>ROUND(I357*H357,2)</f>
        <v>0</v>
      </c>
      <c r="BL357" s="21" t="s">
        <v>299</v>
      </c>
      <c r="BM357" s="227" t="s">
        <v>3306</v>
      </c>
    </row>
    <row r="358" s="2" customFormat="1" ht="16.5" customHeight="1">
      <c r="A358" s="42"/>
      <c r="B358" s="43"/>
      <c r="C358" s="267" t="s">
        <v>1360</v>
      </c>
      <c r="D358" s="267" t="s">
        <v>349</v>
      </c>
      <c r="E358" s="268" t="s">
        <v>3307</v>
      </c>
      <c r="F358" s="269" t="s">
        <v>3308</v>
      </c>
      <c r="G358" s="270" t="s">
        <v>560</v>
      </c>
      <c r="H358" s="271">
        <v>14</v>
      </c>
      <c r="I358" s="272"/>
      <c r="J358" s="273">
        <f>ROUND(I358*H358,2)</f>
        <v>0</v>
      </c>
      <c r="K358" s="269" t="s">
        <v>19</v>
      </c>
      <c r="L358" s="274"/>
      <c r="M358" s="275" t="s">
        <v>19</v>
      </c>
      <c r="N358" s="276" t="s">
        <v>47</v>
      </c>
      <c r="O358" s="88"/>
      <c r="P358" s="225">
        <f>O358*H358</f>
        <v>0</v>
      </c>
      <c r="Q358" s="225">
        <v>0</v>
      </c>
      <c r="R358" s="225">
        <f>Q358*H358</f>
        <v>0</v>
      </c>
      <c r="S358" s="225">
        <v>0</v>
      </c>
      <c r="T358" s="226">
        <f>S358*H358</f>
        <v>0</v>
      </c>
      <c r="U358" s="42"/>
      <c r="V358" s="42"/>
      <c r="W358" s="42"/>
      <c r="X358" s="42"/>
      <c r="Y358" s="42"/>
      <c r="Z358" s="42"/>
      <c r="AA358" s="42"/>
      <c r="AB358" s="42"/>
      <c r="AC358" s="42"/>
      <c r="AD358" s="42"/>
      <c r="AE358" s="42"/>
      <c r="AR358" s="227" t="s">
        <v>398</v>
      </c>
      <c r="AT358" s="227" t="s">
        <v>349</v>
      </c>
      <c r="AU358" s="227" t="s">
        <v>203</v>
      </c>
      <c r="AY358" s="21" t="s">
        <v>182</v>
      </c>
      <c r="BE358" s="228">
        <f>IF(N358="základní",J358,0)</f>
        <v>0</v>
      </c>
      <c r="BF358" s="228">
        <f>IF(N358="snížená",J358,0)</f>
        <v>0</v>
      </c>
      <c r="BG358" s="228">
        <f>IF(N358="zákl. přenesená",J358,0)</f>
        <v>0</v>
      </c>
      <c r="BH358" s="228">
        <f>IF(N358="sníž. přenesená",J358,0)</f>
        <v>0</v>
      </c>
      <c r="BI358" s="228">
        <f>IF(N358="nulová",J358,0)</f>
        <v>0</v>
      </c>
      <c r="BJ358" s="21" t="s">
        <v>83</v>
      </c>
      <c r="BK358" s="228">
        <f>ROUND(I358*H358,2)</f>
        <v>0</v>
      </c>
      <c r="BL358" s="21" t="s">
        <v>299</v>
      </c>
      <c r="BM358" s="227" t="s">
        <v>3309</v>
      </c>
    </row>
    <row r="359" s="2" customFormat="1" ht="16.5" customHeight="1">
      <c r="A359" s="42"/>
      <c r="B359" s="43"/>
      <c r="C359" s="267" t="s">
        <v>1366</v>
      </c>
      <c r="D359" s="267" t="s">
        <v>349</v>
      </c>
      <c r="E359" s="268" t="s">
        <v>3310</v>
      </c>
      <c r="F359" s="269" t="s">
        <v>3311</v>
      </c>
      <c r="G359" s="270" t="s">
        <v>560</v>
      </c>
      <c r="H359" s="271">
        <v>30</v>
      </c>
      <c r="I359" s="272"/>
      <c r="J359" s="273">
        <f>ROUND(I359*H359,2)</f>
        <v>0</v>
      </c>
      <c r="K359" s="269" t="s">
        <v>19</v>
      </c>
      <c r="L359" s="274"/>
      <c r="M359" s="275" t="s">
        <v>19</v>
      </c>
      <c r="N359" s="276" t="s">
        <v>47</v>
      </c>
      <c r="O359" s="88"/>
      <c r="P359" s="225">
        <f>O359*H359</f>
        <v>0</v>
      </c>
      <c r="Q359" s="225">
        <v>0</v>
      </c>
      <c r="R359" s="225">
        <f>Q359*H359</f>
        <v>0</v>
      </c>
      <c r="S359" s="225">
        <v>0</v>
      </c>
      <c r="T359" s="226">
        <f>S359*H359</f>
        <v>0</v>
      </c>
      <c r="U359" s="42"/>
      <c r="V359" s="42"/>
      <c r="W359" s="42"/>
      <c r="X359" s="42"/>
      <c r="Y359" s="42"/>
      <c r="Z359" s="42"/>
      <c r="AA359" s="42"/>
      <c r="AB359" s="42"/>
      <c r="AC359" s="42"/>
      <c r="AD359" s="42"/>
      <c r="AE359" s="42"/>
      <c r="AR359" s="227" t="s">
        <v>398</v>
      </c>
      <c r="AT359" s="227" t="s">
        <v>349</v>
      </c>
      <c r="AU359" s="227" t="s">
        <v>203</v>
      </c>
      <c r="AY359" s="21" t="s">
        <v>182</v>
      </c>
      <c r="BE359" s="228">
        <f>IF(N359="základní",J359,0)</f>
        <v>0</v>
      </c>
      <c r="BF359" s="228">
        <f>IF(N359="snížená",J359,0)</f>
        <v>0</v>
      </c>
      <c r="BG359" s="228">
        <f>IF(N359="zákl. přenesená",J359,0)</f>
        <v>0</v>
      </c>
      <c r="BH359" s="228">
        <f>IF(N359="sníž. přenesená",J359,0)</f>
        <v>0</v>
      </c>
      <c r="BI359" s="228">
        <f>IF(N359="nulová",J359,0)</f>
        <v>0</v>
      </c>
      <c r="BJ359" s="21" t="s">
        <v>83</v>
      </c>
      <c r="BK359" s="228">
        <f>ROUND(I359*H359,2)</f>
        <v>0</v>
      </c>
      <c r="BL359" s="21" t="s">
        <v>299</v>
      </c>
      <c r="BM359" s="227" t="s">
        <v>3312</v>
      </c>
    </row>
    <row r="360" s="2" customFormat="1" ht="16.5" customHeight="1">
      <c r="A360" s="42"/>
      <c r="B360" s="43"/>
      <c r="C360" s="267" t="s">
        <v>1371</v>
      </c>
      <c r="D360" s="267" t="s">
        <v>349</v>
      </c>
      <c r="E360" s="268" t="s">
        <v>3313</v>
      </c>
      <c r="F360" s="269" t="s">
        <v>3314</v>
      </c>
      <c r="G360" s="270" t="s">
        <v>560</v>
      </c>
      <c r="H360" s="271">
        <v>2</v>
      </c>
      <c r="I360" s="272"/>
      <c r="J360" s="273">
        <f>ROUND(I360*H360,2)</f>
        <v>0</v>
      </c>
      <c r="K360" s="269" t="s">
        <v>19</v>
      </c>
      <c r="L360" s="274"/>
      <c r="M360" s="275" t="s">
        <v>19</v>
      </c>
      <c r="N360" s="276" t="s">
        <v>47</v>
      </c>
      <c r="O360" s="88"/>
      <c r="P360" s="225">
        <f>O360*H360</f>
        <v>0</v>
      </c>
      <c r="Q360" s="225">
        <v>0</v>
      </c>
      <c r="R360" s="225">
        <f>Q360*H360</f>
        <v>0</v>
      </c>
      <c r="S360" s="225">
        <v>0</v>
      </c>
      <c r="T360" s="226">
        <f>S360*H360</f>
        <v>0</v>
      </c>
      <c r="U360" s="42"/>
      <c r="V360" s="42"/>
      <c r="W360" s="42"/>
      <c r="X360" s="42"/>
      <c r="Y360" s="42"/>
      <c r="Z360" s="42"/>
      <c r="AA360" s="42"/>
      <c r="AB360" s="42"/>
      <c r="AC360" s="42"/>
      <c r="AD360" s="42"/>
      <c r="AE360" s="42"/>
      <c r="AR360" s="227" t="s">
        <v>398</v>
      </c>
      <c r="AT360" s="227" t="s">
        <v>349</v>
      </c>
      <c r="AU360" s="227" t="s">
        <v>203</v>
      </c>
      <c r="AY360" s="21" t="s">
        <v>182</v>
      </c>
      <c r="BE360" s="228">
        <f>IF(N360="základní",J360,0)</f>
        <v>0</v>
      </c>
      <c r="BF360" s="228">
        <f>IF(N360="snížená",J360,0)</f>
        <v>0</v>
      </c>
      <c r="BG360" s="228">
        <f>IF(N360="zákl. přenesená",J360,0)</f>
        <v>0</v>
      </c>
      <c r="BH360" s="228">
        <f>IF(N360="sníž. přenesená",J360,0)</f>
        <v>0</v>
      </c>
      <c r="BI360" s="228">
        <f>IF(N360="nulová",J360,0)</f>
        <v>0</v>
      </c>
      <c r="BJ360" s="21" t="s">
        <v>83</v>
      </c>
      <c r="BK360" s="228">
        <f>ROUND(I360*H360,2)</f>
        <v>0</v>
      </c>
      <c r="BL360" s="21" t="s">
        <v>299</v>
      </c>
      <c r="BM360" s="227" t="s">
        <v>3315</v>
      </c>
    </row>
    <row r="361" s="2" customFormat="1" ht="16.5" customHeight="1">
      <c r="A361" s="42"/>
      <c r="B361" s="43"/>
      <c r="C361" s="267" t="s">
        <v>1385</v>
      </c>
      <c r="D361" s="267" t="s">
        <v>349</v>
      </c>
      <c r="E361" s="268" t="s">
        <v>3316</v>
      </c>
      <c r="F361" s="269" t="s">
        <v>3317</v>
      </c>
      <c r="G361" s="270" t="s">
        <v>560</v>
      </c>
      <c r="H361" s="271">
        <v>18</v>
      </c>
      <c r="I361" s="272"/>
      <c r="J361" s="273">
        <f>ROUND(I361*H361,2)</f>
        <v>0</v>
      </c>
      <c r="K361" s="269" t="s">
        <v>19</v>
      </c>
      <c r="L361" s="274"/>
      <c r="M361" s="275" t="s">
        <v>19</v>
      </c>
      <c r="N361" s="276" t="s">
        <v>47</v>
      </c>
      <c r="O361" s="88"/>
      <c r="P361" s="225">
        <f>O361*H361</f>
        <v>0</v>
      </c>
      <c r="Q361" s="225">
        <v>0.00025000000000000001</v>
      </c>
      <c r="R361" s="225">
        <f>Q361*H361</f>
        <v>0.0045000000000000005</v>
      </c>
      <c r="S361" s="225">
        <v>0</v>
      </c>
      <c r="T361" s="226">
        <f>S361*H361</f>
        <v>0</v>
      </c>
      <c r="U361" s="42"/>
      <c r="V361" s="42"/>
      <c r="W361" s="42"/>
      <c r="X361" s="42"/>
      <c r="Y361" s="42"/>
      <c r="Z361" s="42"/>
      <c r="AA361" s="42"/>
      <c r="AB361" s="42"/>
      <c r="AC361" s="42"/>
      <c r="AD361" s="42"/>
      <c r="AE361" s="42"/>
      <c r="AR361" s="227" t="s">
        <v>398</v>
      </c>
      <c r="AT361" s="227" t="s">
        <v>349</v>
      </c>
      <c r="AU361" s="227" t="s">
        <v>203</v>
      </c>
      <c r="AY361" s="21" t="s">
        <v>182</v>
      </c>
      <c r="BE361" s="228">
        <f>IF(N361="základní",J361,0)</f>
        <v>0</v>
      </c>
      <c r="BF361" s="228">
        <f>IF(N361="snížená",J361,0)</f>
        <v>0</v>
      </c>
      <c r="BG361" s="228">
        <f>IF(N361="zákl. přenesená",J361,0)</f>
        <v>0</v>
      </c>
      <c r="BH361" s="228">
        <f>IF(N361="sníž. přenesená",J361,0)</f>
        <v>0</v>
      </c>
      <c r="BI361" s="228">
        <f>IF(N361="nulová",J361,0)</f>
        <v>0</v>
      </c>
      <c r="BJ361" s="21" t="s">
        <v>83</v>
      </c>
      <c r="BK361" s="228">
        <f>ROUND(I361*H361,2)</f>
        <v>0</v>
      </c>
      <c r="BL361" s="21" t="s">
        <v>299</v>
      </c>
      <c r="BM361" s="227" t="s">
        <v>3318</v>
      </c>
    </row>
    <row r="362" s="12" customFormat="1" ht="20.88" customHeight="1">
      <c r="A362" s="12"/>
      <c r="B362" s="200"/>
      <c r="C362" s="201"/>
      <c r="D362" s="202" t="s">
        <v>75</v>
      </c>
      <c r="E362" s="214" t="s">
        <v>3319</v>
      </c>
      <c r="F362" s="214" t="s">
        <v>3320</v>
      </c>
      <c r="G362" s="201"/>
      <c r="H362" s="201"/>
      <c r="I362" s="204"/>
      <c r="J362" s="215">
        <f>BK362</f>
        <v>0</v>
      </c>
      <c r="K362" s="201"/>
      <c r="L362" s="206"/>
      <c r="M362" s="207"/>
      <c r="N362" s="208"/>
      <c r="O362" s="208"/>
      <c r="P362" s="209">
        <f>SUM(P363:P424)</f>
        <v>0</v>
      </c>
      <c r="Q362" s="208"/>
      <c r="R362" s="209">
        <f>SUM(R363:R424)</f>
        <v>0.016</v>
      </c>
      <c r="S362" s="208"/>
      <c r="T362" s="210">
        <f>SUM(T363:T424)</f>
        <v>0.244</v>
      </c>
      <c r="U362" s="12"/>
      <c r="V362" s="12"/>
      <c r="W362" s="12"/>
      <c r="X362" s="12"/>
      <c r="Y362" s="12"/>
      <c r="Z362" s="12"/>
      <c r="AA362" s="12"/>
      <c r="AB362" s="12"/>
      <c r="AC362" s="12"/>
      <c r="AD362" s="12"/>
      <c r="AE362" s="12"/>
      <c r="AR362" s="211" t="s">
        <v>86</v>
      </c>
      <c r="AT362" s="212" t="s">
        <v>75</v>
      </c>
      <c r="AU362" s="212" t="s">
        <v>86</v>
      </c>
      <c r="AY362" s="211" t="s">
        <v>182</v>
      </c>
      <c r="BK362" s="213">
        <f>SUM(BK363:BK424)</f>
        <v>0</v>
      </c>
    </row>
    <row r="363" s="2" customFormat="1" ht="16.5" customHeight="1">
      <c r="A363" s="42"/>
      <c r="B363" s="43"/>
      <c r="C363" s="216" t="s">
        <v>1390</v>
      </c>
      <c r="D363" s="216" t="s">
        <v>184</v>
      </c>
      <c r="E363" s="217" t="s">
        <v>3321</v>
      </c>
      <c r="F363" s="218" t="s">
        <v>3322</v>
      </c>
      <c r="G363" s="219" t="s">
        <v>560</v>
      </c>
      <c r="H363" s="220">
        <v>22</v>
      </c>
      <c r="I363" s="221"/>
      <c r="J363" s="222">
        <f>ROUND(I363*H363,2)</f>
        <v>0</v>
      </c>
      <c r="K363" s="218" t="s">
        <v>19</v>
      </c>
      <c r="L363" s="48"/>
      <c r="M363" s="223" t="s">
        <v>19</v>
      </c>
      <c r="N363" s="224" t="s">
        <v>47</v>
      </c>
      <c r="O363" s="88"/>
      <c r="P363" s="225">
        <f>O363*H363</f>
        <v>0</v>
      </c>
      <c r="Q363" s="225">
        <v>0</v>
      </c>
      <c r="R363" s="225">
        <f>Q363*H363</f>
        <v>0</v>
      </c>
      <c r="S363" s="225">
        <v>0</v>
      </c>
      <c r="T363" s="226">
        <f>S363*H363</f>
        <v>0</v>
      </c>
      <c r="U363" s="42"/>
      <c r="V363" s="42"/>
      <c r="W363" s="42"/>
      <c r="X363" s="42"/>
      <c r="Y363" s="42"/>
      <c r="Z363" s="42"/>
      <c r="AA363" s="42"/>
      <c r="AB363" s="42"/>
      <c r="AC363" s="42"/>
      <c r="AD363" s="42"/>
      <c r="AE363" s="42"/>
      <c r="AR363" s="227" t="s">
        <v>299</v>
      </c>
      <c r="AT363" s="227" t="s">
        <v>184</v>
      </c>
      <c r="AU363" s="227" t="s">
        <v>203</v>
      </c>
      <c r="AY363" s="21" t="s">
        <v>182</v>
      </c>
      <c r="BE363" s="228">
        <f>IF(N363="základní",J363,0)</f>
        <v>0</v>
      </c>
      <c r="BF363" s="228">
        <f>IF(N363="snížená",J363,0)</f>
        <v>0</v>
      </c>
      <c r="BG363" s="228">
        <f>IF(N363="zákl. přenesená",J363,0)</f>
        <v>0</v>
      </c>
      <c r="BH363" s="228">
        <f>IF(N363="sníž. přenesená",J363,0)</f>
        <v>0</v>
      </c>
      <c r="BI363" s="228">
        <f>IF(N363="nulová",J363,0)</f>
        <v>0</v>
      </c>
      <c r="BJ363" s="21" t="s">
        <v>83</v>
      </c>
      <c r="BK363" s="228">
        <f>ROUND(I363*H363,2)</f>
        <v>0</v>
      </c>
      <c r="BL363" s="21" t="s">
        <v>299</v>
      </c>
      <c r="BM363" s="227" t="s">
        <v>3323</v>
      </c>
    </row>
    <row r="364" s="2" customFormat="1" ht="16.5" customHeight="1">
      <c r="A364" s="42"/>
      <c r="B364" s="43"/>
      <c r="C364" s="216" t="s">
        <v>1396</v>
      </c>
      <c r="D364" s="216" t="s">
        <v>184</v>
      </c>
      <c r="E364" s="217" t="s">
        <v>3324</v>
      </c>
      <c r="F364" s="218" t="s">
        <v>3325</v>
      </c>
      <c r="G364" s="219" t="s">
        <v>560</v>
      </c>
      <c r="H364" s="220">
        <v>48</v>
      </c>
      <c r="I364" s="221"/>
      <c r="J364" s="222">
        <f>ROUND(I364*H364,2)</f>
        <v>0</v>
      </c>
      <c r="K364" s="218" t="s">
        <v>19</v>
      </c>
      <c r="L364" s="48"/>
      <c r="M364" s="223" t="s">
        <v>19</v>
      </c>
      <c r="N364" s="224" t="s">
        <v>47</v>
      </c>
      <c r="O364" s="88"/>
      <c r="P364" s="225">
        <f>O364*H364</f>
        <v>0</v>
      </c>
      <c r="Q364" s="225">
        <v>0</v>
      </c>
      <c r="R364" s="225">
        <f>Q364*H364</f>
        <v>0</v>
      </c>
      <c r="S364" s="225">
        <v>0</v>
      </c>
      <c r="T364" s="226">
        <f>S364*H364</f>
        <v>0</v>
      </c>
      <c r="U364" s="42"/>
      <c r="V364" s="42"/>
      <c r="W364" s="42"/>
      <c r="X364" s="42"/>
      <c r="Y364" s="42"/>
      <c r="Z364" s="42"/>
      <c r="AA364" s="42"/>
      <c r="AB364" s="42"/>
      <c r="AC364" s="42"/>
      <c r="AD364" s="42"/>
      <c r="AE364" s="42"/>
      <c r="AR364" s="227" t="s">
        <v>299</v>
      </c>
      <c r="AT364" s="227" t="s">
        <v>184</v>
      </c>
      <c r="AU364" s="227" t="s">
        <v>203</v>
      </c>
      <c r="AY364" s="21" t="s">
        <v>182</v>
      </c>
      <c r="BE364" s="228">
        <f>IF(N364="základní",J364,0)</f>
        <v>0</v>
      </c>
      <c r="BF364" s="228">
        <f>IF(N364="snížená",J364,0)</f>
        <v>0</v>
      </c>
      <c r="BG364" s="228">
        <f>IF(N364="zákl. přenesená",J364,0)</f>
        <v>0</v>
      </c>
      <c r="BH364" s="228">
        <f>IF(N364="sníž. přenesená",J364,0)</f>
        <v>0</v>
      </c>
      <c r="BI364" s="228">
        <f>IF(N364="nulová",J364,0)</f>
        <v>0</v>
      </c>
      <c r="BJ364" s="21" t="s">
        <v>83</v>
      </c>
      <c r="BK364" s="228">
        <f>ROUND(I364*H364,2)</f>
        <v>0</v>
      </c>
      <c r="BL364" s="21" t="s">
        <v>299</v>
      </c>
      <c r="BM364" s="227" t="s">
        <v>3326</v>
      </c>
    </row>
    <row r="365" s="2" customFormat="1" ht="16.5" customHeight="1">
      <c r="A365" s="42"/>
      <c r="B365" s="43"/>
      <c r="C365" s="216" t="s">
        <v>1404</v>
      </c>
      <c r="D365" s="216" t="s">
        <v>184</v>
      </c>
      <c r="E365" s="217" t="s">
        <v>3327</v>
      </c>
      <c r="F365" s="218" t="s">
        <v>3328</v>
      </c>
      <c r="G365" s="219" t="s">
        <v>560</v>
      </c>
      <c r="H365" s="220">
        <v>22</v>
      </c>
      <c r="I365" s="221"/>
      <c r="J365" s="222">
        <f>ROUND(I365*H365,2)</f>
        <v>0</v>
      </c>
      <c r="K365" s="218" t="s">
        <v>188</v>
      </c>
      <c r="L365" s="48"/>
      <c r="M365" s="223" t="s">
        <v>19</v>
      </c>
      <c r="N365" s="224" t="s">
        <v>47</v>
      </c>
      <c r="O365" s="88"/>
      <c r="P365" s="225">
        <f>O365*H365</f>
        <v>0</v>
      </c>
      <c r="Q365" s="225">
        <v>0</v>
      </c>
      <c r="R365" s="225">
        <f>Q365*H365</f>
        <v>0</v>
      </c>
      <c r="S365" s="225">
        <v>0</v>
      </c>
      <c r="T365" s="226">
        <f>S365*H365</f>
        <v>0</v>
      </c>
      <c r="U365" s="42"/>
      <c r="V365" s="42"/>
      <c r="W365" s="42"/>
      <c r="X365" s="42"/>
      <c r="Y365" s="42"/>
      <c r="Z365" s="42"/>
      <c r="AA365" s="42"/>
      <c r="AB365" s="42"/>
      <c r="AC365" s="42"/>
      <c r="AD365" s="42"/>
      <c r="AE365" s="42"/>
      <c r="AR365" s="227" t="s">
        <v>299</v>
      </c>
      <c r="AT365" s="227" t="s">
        <v>184</v>
      </c>
      <c r="AU365" s="227" t="s">
        <v>203</v>
      </c>
      <c r="AY365" s="21" t="s">
        <v>182</v>
      </c>
      <c r="BE365" s="228">
        <f>IF(N365="základní",J365,0)</f>
        <v>0</v>
      </c>
      <c r="BF365" s="228">
        <f>IF(N365="snížená",J365,0)</f>
        <v>0</v>
      </c>
      <c r="BG365" s="228">
        <f>IF(N365="zákl. přenesená",J365,0)</f>
        <v>0</v>
      </c>
      <c r="BH365" s="228">
        <f>IF(N365="sníž. přenesená",J365,0)</f>
        <v>0</v>
      </c>
      <c r="BI365" s="228">
        <f>IF(N365="nulová",J365,0)</f>
        <v>0</v>
      </c>
      <c r="BJ365" s="21" t="s">
        <v>83</v>
      </c>
      <c r="BK365" s="228">
        <f>ROUND(I365*H365,2)</f>
        <v>0</v>
      </c>
      <c r="BL365" s="21" t="s">
        <v>299</v>
      </c>
      <c r="BM365" s="227" t="s">
        <v>3329</v>
      </c>
    </row>
    <row r="366" s="2" customFormat="1">
      <c r="A366" s="42"/>
      <c r="B366" s="43"/>
      <c r="C366" s="44"/>
      <c r="D366" s="229" t="s">
        <v>191</v>
      </c>
      <c r="E366" s="44"/>
      <c r="F366" s="230" t="s">
        <v>3330</v>
      </c>
      <c r="G366" s="44"/>
      <c r="H366" s="44"/>
      <c r="I366" s="231"/>
      <c r="J366" s="44"/>
      <c r="K366" s="44"/>
      <c r="L366" s="48"/>
      <c r="M366" s="232"/>
      <c r="N366" s="233"/>
      <c r="O366" s="88"/>
      <c r="P366" s="88"/>
      <c r="Q366" s="88"/>
      <c r="R366" s="88"/>
      <c r="S366" s="88"/>
      <c r="T366" s="89"/>
      <c r="U366" s="42"/>
      <c r="V366" s="42"/>
      <c r="W366" s="42"/>
      <c r="X366" s="42"/>
      <c r="Y366" s="42"/>
      <c r="Z366" s="42"/>
      <c r="AA366" s="42"/>
      <c r="AB366" s="42"/>
      <c r="AC366" s="42"/>
      <c r="AD366" s="42"/>
      <c r="AE366" s="42"/>
      <c r="AT366" s="21" t="s">
        <v>191</v>
      </c>
      <c r="AU366" s="21" t="s">
        <v>203</v>
      </c>
    </row>
    <row r="367" s="2" customFormat="1" ht="24.15" customHeight="1">
      <c r="A367" s="42"/>
      <c r="B367" s="43"/>
      <c r="C367" s="216" t="s">
        <v>1409</v>
      </c>
      <c r="D367" s="216" t="s">
        <v>184</v>
      </c>
      <c r="E367" s="217" t="s">
        <v>3331</v>
      </c>
      <c r="F367" s="218" t="s">
        <v>3332</v>
      </c>
      <c r="G367" s="219" t="s">
        <v>2491</v>
      </c>
      <c r="H367" s="220">
        <v>1</v>
      </c>
      <c r="I367" s="221"/>
      <c r="J367" s="222">
        <f>ROUND(I367*H367,2)</f>
        <v>0</v>
      </c>
      <c r="K367" s="218" t="s">
        <v>19</v>
      </c>
      <c r="L367" s="48"/>
      <c r="M367" s="223" t="s">
        <v>19</v>
      </c>
      <c r="N367" s="224" t="s">
        <v>47</v>
      </c>
      <c r="O367" s="88"/>
      <c r="P367" s="225">
        <f>O367*H367</f>
        <v>0</v>
      </c>
      <c r="Q367" s="225">
        <v>0</v>
      </c>
      <c r="R367" s="225">
        <f>Q367*H367</f>
        <v>0</v>
      </c>
      <c r="S367" s="225">
        <v>0</v>
      </c>
      <c r="T367" s="226">
        <f>S367*H367</f>
        <v>0</v>
      </c>
      <c r="U367" s="42"/>
      <c r="V367" s="42"/>
      <c r="W367" s="42"/>
      <c r="X367" s="42"/>
      <c r="Y367" s="42"/>
      <c r="Z367" s="42"/>
      <c r="AA367" s="42"/>
      <c r="AB367" s="42"/>
      <c r="AC367" s="42"/>
      <c r="AD367" s="42"/>
      <c r="AE367" s="42"/>
      <c r="AR367" s="227" t="s">
        <v>299</v>
      </c>
      <c r="AT367" s="227" t="s">
        <v>184</v>
      </c>
      <c r="AU367" s="227" t="s">
        <v>203</v>
      </c>
      <c r="AY367" s="21" t="s">
        <v>182</v>
      </c>
      <c r="BE367" s="228">
        <f>IF(N367="základní",J367,0)</f>
        <v>0</v>
      </c>
      <c r="BF367" s="228">
        <f>IF(N367="snížená",J367,0)</f>
        <v>0</v>
      </c>
      <c r="BG367" s="228">
        <f>IF(N367="zákl. přenesená",J367,0)</f>
        <v>0</v>
      </c>
      <c r="BH367" s="228">
        <f>IF(N367="sníž. přenesená",J367,0)</f>
        <v>0</v>
      </c>
      <c r="BI367" s="228">
        <f>IF(N367="nulová",J367,0)</f>
        <v>0</v>
      </c>
      <c r="BJ367" s="21" t="s">
        <v>83</v>
      </c>
      <c r="BK367" s="228">
        <f>ROUND(I367*H367,2)</f>
        <v>0</v>
      </c>
      <c r="BL367" s="21" t="s">
        <v>299</v>
      </c>
      <c r="BM367" s="227" t="s">
        <v>3333</v>
      </c>
    </row>
    <row r="368" s="2" customFormat="1" ht="16.5" customHeight="1">
      <c r="A368" s="42"/>
      <c r="B368" s="43"/>
      <c r="C368" s="216" t="s">
        <v>1419</v>
      </c>
      <c r="D368" s="216" t="s">
        <v>184</v>
      </c>
      <c r="E368" s="217" t="s">
        <v>3334</v>
      </c>
      <c r="F368" s="218" t="s">
        <v>3335</v>
      </c>
      <c r="G368" s="219" t="s">
        <v>2491</v>
      </c>
      <c r="H368" s="220">
        <v>1</v>
      </c>
      <c r="I368" s="221"/>
      <c r="J368" s="222">
        <f>ROUND(I368*H368,2)</f>
        <v>0</v>
      </c>
      <c r="K368" s="218" t="s">
        <v>19</v>
      </c>
      <c r="L368" s="48"/>
      <c r="M368" s="223" t="s">
        <v>19</v>
      </c>
      <c r="N368" s="224" t="s">
        <v>47</v>
      </c>
      <c r="O368" s="88"/>
      <c r="P368" s="225">
        <f>O368*H368</f>
        <v>0</v>
      </c>
      <c r="Q368" s="225">
        <v>0</v>
      </c>
      <c r="R368" s="225">
        <f>Q368*H368</f>
        <v>0</v>
      </c>
      <c r="S368" s="225">
        <v>0</v>
      </c>
      <c r="T368" s="226">
        <f>S368*H368</f>
        <v>0</v>
      </c>
      <c r="U368" s="42"/>
      <c r="V368" s="42"/>
      <c r="W368" s="42"/>
      <c r="X368" s="42"/>
      <c r="Y368" s="42"/>
      <c r="Z368" s="42"/>
      <c r="AA368" s="42"/>
      <c r="AB368" s="42"/>
      <c r="AC368" s="42"/>
      <c r="AD368" s="42"/>
      <c r="AE368" s="42"/>
      <c r="AR368" s="227" t="s">
        <v>299</v>
      </c>
      <c r="AT368" s="227" t="s">
        <v>184</v>
      </c>
      <c r="AU368" s="227" t="s">
        <v>203</v>
      </c>
      <c r="AY368" s="21" t="s">
        <v>182</v>
      </c>
      <c r="BE368" s="228">
        <f>IF(N368="základní",J368,0)</f>
        <v>0</v>
      </c>
      <c r="BF368" s="228">
        <f>IF(N368="snížená",J368,0)</f>
        <v>0</v>
      </c>
      <c r="BG368" s="228">
        <f>IF(N368="zákl. přenesená",J368,0)</f>
        <v>0</v>
      </c>
      <c r="BH368" s="228">
        <f>IF(N368="sníž. přenesená",J368,0)</f>
        <v>0</v>
      </c>
      <c r="BI368" s="228">
        <f>IF(N368="nulová",J368,0)</f>
        <v>0</v>
      </c>
      <c r="BJ368" s="21" t="s">
        <v>83</v>
      </c>
      <c r="BK368" s="228">
        <f>ROUND(I368*H368,2)</f>
        <v>0</v>
      </c>
      <c r="BL368" s="21" t="s">
        <v>299</v>
      </c>
      <c r="BM368" s="227" t="s">
        <v>3336</v>
      </c>
    </row>
    <row r="369" s="2" customFormat="1" ht="16.5" customHeight="1">
      <c r="A369" s="42"/>
      <c r="B369" s="43"/>
      <c r="C369" s="216" t="s">
        <v>1425</v>
      </c>
      <c r="D369" s="216" t="s">
        <v>184</v>
      </c>
      <c r="E369" s="217" t="s">
        <v>3337</v>
      </c>
      <c r="F369" s="218" t="s">
        <v>3263</v>
      </c>
      <c r="G369" s="219" t="s">
        <v>2491</v>
      </c>
      <c r="H369" s="220">
        <v>1</v>
      </c>
      <c r="I369" s="221"/>
      <c r="J369" s="222">
        <f>ROUND(I369*H369,2)</f>
        <v>0</v>
      </c>
      <c r="K369" s="218" t="s">
        <v>19</v>
      </c>
      <c r="L369" s="48"/>
      <c r="M369" s="223" t="s">
        <v>19</v>
      </c>
      <c r="N369" s="224" t="s">
        <v>47</v>
      </c>
      <c r="O369" s="88"/>
      <c r="P369" s="225">
        <f>O369*H369</f>
        <v>0</v>
      </c>
      <c r="Q369" s="225">
        <v>0</v>
      </c>
      <c r="R369" s="225">
        <f>Q369*H369</f>
        <v>0</v>
      </c>
      <c r="S369" s="225">
        <v>0</v>
      </c>
      <c r="T369" s="226">
        <f>S369*H369</f>
        <v>0</v>
      </c>
      <c r="U369" s="42"/>
      <c r="V369" s="42"/>
      <c r="W369" s="42"/>
      <c r="X369" s="42"/>
      <c r="Y369" s="42"/>
      <c r="Z369" s="42"/>
      <c r="AA369" s="42"/>
      <c r="AB369" s="42"/>
      <c r="AC369" s="42"/>
      <c r="AD369" s="42"/>
      <c r="AE369" s="42"/>
      <c r="AR369" s="227" t="s">
        <v>299</v>
      </c>
      <c r="AT369" s="227" t="s">
        <v>184</v>
      </c>
      <c r="AU369" s="227" t="s">
        <v>203</v>
      </c>
      <c r="AY369" s="21" t="s">
        <v>182</v>
      </c>
      <c r="BE369" s="228">
        <f>IF(N369="základní",J369,0)</f>
        <v>0</v>
      </c>
      <c r="BF369" s="228">
        <f>IF(N369="snížená",J369,0)</f>
        <v>0</v>
      </c>
      <c r="BG369" s="228">
        <f>IF(N369="zákl. přenesená",J369,0)</f>
        <v>0</v>
      </c>
      <c r="BH369" s="228">
        <f>IF(N369="sníž. přenesená",J369,0)</f>
        <v>0</v>
      </c>
      <c r="BI369" s="228">
        <f>IF(N369="nulová",J369,0)</f>
        <v>0</v>
      </c>
      <c r="BJ369" s="21" t="s">
        <v>83</v>
      </c>
      <c r="BK369" s="228">
        <f>ROUND(I369*H369,2)</f>
        <v>0</v>
      </c>
      <c r="BL369" s="21" t="s">
        <v>299</v>
      </c>
      <c r="BM369" s="227" t="s">
        <v>3338</v>
      </c>
    </row>
    <row r="370" s="2" customFormat="1" ht="16.5" customHeight="1">
      <c r="A370" s="42"/>
      <c r="B370" s="43"/>
      <c r="C370" s="216" t="s">
        <v>1431</v>
      </c>
      <c r="D370" s="216" t="s">
        <v>184</v>
      </c>
      <c r="E370" s="217" t="s">
        <v>3339</v>
      </c>
      <c r="F370" s="218" t="s">
        <v>3266</v>
      </c>
      <c r="G370" s="219" t="s">
        <v>2491</v>
      </c>
      <c r="H370" s="220">
        <v>1</v>
      </c>
      <c r="I370" s="221"/>
      <c r="J370" s="222">
        <f>ROUND(I370*H370,2)</f>
        <v>0</v>
      </c>
      <c r="K370" s="218" t="s">
        <v>19</v>
      </c>
      <c r="L370" s="48"/>
      <c r="M370" s="223" t="s">
        <v>19</v>
      </c>
      <c r="N370" s="224" t="s">
        <v>47</v>
      </c>
      <c r="O370" s="88"/>
      <c r="P370" s="225">
        <f>O370*H370</f>
        <v>0</v>
      </c>
      <c r="Q370" s="225">
        <v>0</v>
      </c>
      <c r="R370" s="225">
        <f>Q370*H370</f>
        <v>0</v>
      </c>
      <c r="S370" s="225">
        <v>0</v>
      </c>
      <c r="T370" s="226">
        <f>S370*H370</f>
        <v>0</v>
      </c>
      <c r="U370" s="42"/>
      <c r="V370" s="42"/>
      <c r="W370" s="42"/>
      <c r="X370" s="42"/>
      <c r="Y370" s="42"/>
      <c r="Z370" s="42"/>
      <c r="AA370" s="42"/>
      <c r="AB370" s="42"/>
      <c r="AC370" s="42"/>
      <c r="AD370" s="42"/>
      <c r="AE370" s="42"/>
      <c r="AR370" s="227" t="s">
        <v>299</v>
      </c>
      <c r="AT370" s="227" t="s">
        <v>184</v>
      </c>
      <c r="AU370" s="227" t="s">
        <v>203</v>
      </c>
      <c r="AY370" s="21" t="s">
        <v>182</v>
      </c>
      <c r="BE370" s="228">
        <f>IF(N370="základní",J370,0)</f>
        <v>0</v>
      </c>
      <c r="BF370" s="228">
        <f>IF(N370="snížená",J370,0)</f>
        <v>0</v>
      </c>
      <c r="BG370" s="228">
        <f>IF(N370="zákl. přenesená",J370,0)</f>
        <v>0</v>
      </c>
      <c r="BH370" s="228">
        <f>IF(N370="sníž. přenesená",J370,0)</f>
        <v>0</v>
      </c>
      <c r="BI370" s="228">
        <f>IF(N370="nulová",J370,0)</f>
        <v>0</v>
      </c>
      <c r="BJ370" s="21" t="s">
        <v>83</v>
      </c>
      <c r="BK370" s="228">
        <f>ROUND(I370*H370,2)</f>
        <v>0</v>
      </c>
      <c r="BL370" s="21" t="s">
        <v>299</v>
      </c>
      <c r="BM370" s="227" t="s">
        <v>3340</v>
      </c>
    </row>
    <row r="371" s="2" customFormat="1" ht="16.5" customHeight="1">
      <c r="A371" s="42"/>
      <c r="B371" s="43"/>
      <c r="C371" s="216" t="s">
        <v>1435</v>
      </c>
      <c r="D371" s="216" t="s">
        <v>184</v>
      </c>
      <c r="E371" s="217" t="s">
        <v>3341</v>
      </c>
      <c r="F371" s="218" t="s">
        <v>3342</v>
      </c>
      <c r="G371" s="219" t="s">
        <v>2953</v>
      </c>
      <c r="H371" s="220">
        <v>16</v>
      </c>
      <c r="I371" s="221"/>
      <c r="J371" s="222">
        <f>ROUND(I371*H371,2)</f>
        <v>0</v>
      </c>
      <c r="K371" s="218" t="s">
        <v>19</v>
      </c>
      <c r="L371" s="48"/>
      <c r="M371" s="223" t="s">
        <v>19</v>
      </c>
      <c r="N371" s="224" t="s">
        <v>47</v>
      </c>
      <c r="O371" s="88"/>
      <c r="P371" s="225">
        <f>O371*H371</f>
        <v>0</v>
      </c>
      <c r="Q371" s="225">
        <v>0</v>
      </c>
      <c r="R371" s="225">
        <f>Q371*H371</f>
        <v>0</v>
      </c>
      <c r="S371" s="225">
        <v>0</v>
      </c>
      <c r="T371" s="226">
        <f>S371*H371</f>
        <v>0</v>
      </c>
      <c r="U371" s="42"/>
      <c r="V371" s="42"/>
      <c r="W371" s="42"/>
      <c r="X371" s="42"/>
      <c r="Y371" s="42"/>
      <c r="Z371" s="42"/>
      <c r="AA371" s="42"/>
      <c r="AB371" s="42"/>
      <c r="AC371" s="42"/>
      <c r="AD371" s="42"/>
      <c r="AE371" s="42"/>
      <c r="AR371" s="227" t="s">
        <v>299</v>
      </c>
      <c r="AT371" s="227" t="s">
        <v>184</v>
      </c>
      <c r="AU371" s="227" t="s">
        <v>203</v>
      </c>
      <c r="AY371" s="21" t="s">
        <v>182</v>
      </c>
      <c r="BE371" s="228">
        <f>IF(N371="základní",J371,0)</f>
        <v>0</v>
      </c>
      <c r="BF371" s="228">
        <f>IF(N371="snížená",J371,0)</f>
        <v>0</v>
      </c>
      <c r="BG371" s="228">
        <f>IF(N371="zákl. přenesená",J371,0)</f>
        <v>0</v>
      </c>
      <c r="BH371" s="228">
        <f>IF(N371="sníž. přenesená",J371,0)</f>
        <v>0</v>
      </c>
      <c r="BI371" s="228">
        <f>IF(N371="nulová",J371,0)</f>
        <v>0</v>
      </c>
      <c r="BJ371" s="21" t="s">
        <v>83</v>
      </c>
      <c r="BK371" s="228">
        <f>ROUND(I371*H371,2)</f>
        <v>0</v>
      </c>
      <c r="BL371" s="21" t="s">
        <v>299</v>
      </c>
      <c r="BM371" s="227" t="s">
        <v>3343</v>
      </c>
    </row>
    <row r="372" s="2" customFormat="1" ht="33" customHeight="1">
      <c r="A372" s="42"/>
      <c r="B372" s="43"/>
      <c r="C372" s="216" t="s">
        <v>1439</v>
      </c>
      <c r="D372" s="216" t="s">
        <v>184</v>
      </c>
      <c r="E372" s="217" t="s">
        <v>3344</v>
      </c>
      <c r="F372" s="218" t="s">
        <v>3345</v>
      </c>
      <c r="G372" s="219" t="s">
        <v>2491</v>
      </c>
      <c r="H372" s="220">
        <v>1</v>
      </c>
      <c r="I372" s="221"/>
      <c r="J372" s="222">
        <f>ROUND(I372*H372,2)</f>
        <v>0</v>
      </c>
      <c r="K372" s="218" t="s">
        <v>19</v>
      </c>
      <c r="L372" s="48"/>
      <c r="M372" s="223" t="s">
        <v>19</v>
      </c>
      <c r="N372" s="224" t="s">
        <v>47</v>
      </c>
      <c r="O372" s="88"/>
      <c r="P372" s="225">
        <f>O372*H372</f>
        <v>0</v>
      </c>
      <c r="Q372" s="225">
        <v>0</v>
      </c>
      <c r="R372" s="225">
        <f>Q372*H372</f>
        <v>0</v>
      </c>
      <c r="S372" s="225">
        <v>0</v>
      </c>
      <c r="T372" s="226">
        <f>S372*H372</f>
        <v>0</v>
      </c>
      <c r="U372" s="42"/>
      <c r="V372" s="42"/>
      <c r="W372" s="42"/>
      <c r="X372" s="42"/>
      <c r="Y372" s="42"/>
      <c r="Z372" s="42"/>
      <c r="AA372" s="42"/>
      <c r="AB372" s="42"/>
      <c r="AC372" s="42"/>
      <c r="AD372" s="42"/>
      <c r="AE372" s="42"/>
      <c r="AR372" s="227" t="s">
        <v>299</v>
      </c>
      <c r="AT372" s="227" t="s">
        <v>184</v>
      </c>
      <c r="AU372" s="227" t="s">
        <v>203</v>
      </c>
      <c r="AY372" s="21" t="s">
        <v>182</v>
      </c>
      <c r="BE372" s="228">
        <f>IF(N372="základní",J372,0)</f>
        <v>0</v>
      </c>
      <c r="BF372" s="228">
        <f>IF(N372="snížená",J372,0)</f>
        <v>0</v>
      </c>
      <c r="BG372" s="228">
        <f>IF(N372="zákl. přenesená",J372,0)</f>
        <v>0</v>
      </c>
      <c r="BH372" s="228">
        <f>IF(N372="sníž. přenesená",J372,0)</f>
        <v>0</v>
      </c>
      <c r="BI372" s="228">
        <f>IF(N372="nulová",J372,0)</f>
        <v>0</v>
      </c>
      <c r="BJ372" s="21" t="s">
        <v>83</v>
      </c>
      <c r="BK372" s="228">
        <f>ROUND(I372*H372,2)</f>
        <v>0</v>
      </c>
      <c r="BL372" s="21" t="s">
        <v>299</v>
      </c>
      <c r="BM372" s="227" t="s">
        <v>3346</v>
      </c>
    </row>
    <row r="373" s="2" customFormat="1" ht="16.5" customHeight="1">
      <c r="A373" s="42"/>
      <c r="B373" s="43"/>
      <c r="C373" s="216" t="s">
        <v>1445</v>
      </c>
      <c r="D373" s="216" t="s">
        <v>184</v>
      </c>
      <c r="E373" s="217" t="s">
        <v>3347</v>
      </c>
      <c r="F373" s="218" t="s">
        <v>3348</v>
      </c>
      <c r="G373" s="219" t="s">
        <v>2491</v>
      </c>
      <c r="H373" s="220">
        <v>1</v>
      </c>
      <c r="I373" s="221"/>
      <c r="J373" s="222">
        <f>ROUND(I373*H373,2)</f>
        <v>0</v>
      </c>
      <c r="K373" s="218" t="s">
        <v>19</v>
      </c>
      <c r="L373" s="48"/>
      <c r="M373" s="223" t="s">
        <v>19</v>
      </c>
      <c r="N373" s="224" t="s">
        <v>47</v>
      </c>
      <c r="O373" s="88"/>
      <c r="P373" s="225">
        <f>O373*H373</f>
        <v>0</v>
      </c>
      <c r="Q373" s="225">
        <v>0</v>
      </c>
      <c r="R373" s="225">
        <f>Q373*H373</f>
        <v>0</v>
      </c>
      <c r="S373" s="225">
        <v>0</v>
      </c>
      <c r="T373" s="226">
        <f>S373*H373</f>
        <v>0</v>
      </c>
      <c r="U373" s="42"/>
      <c r="V373" s="42"/>
      <c r="W373" s="42"/>
      <c r="X373" s="42"/>
      <c r="Y373" s="42"/>
      <c r="Z373" s="42"/>
      <c r="AA373" s="42"/>
      <c r="AB373" s="42"/>
      <c r="AC373" s="42"/>
      <c r="AD373" s="42"/>
      <c r="AE373" s="42"/>
      <c r="AR373" s="227" t="s">
        <v>299</v>
      </c>
      <c r="AT373" s="227" t="s">
        <v>184</v>
      </c>
      <c r="AU373" s="227" t="s">
        <v>203</v>
      </c>
      <c r="AY373" s="21" t="s">
        <v>182</v>
      </c>
      <c r="BE373" s="228">
        <f>IF(N373="základní",J373,0)</f>
        <v>0</v>
      </c>
      <c r="BF373" s="228">
        <f>IF(N373="snížená",J373,0)</f>
        <v>0</v>
      </c>
      <c r="BG373" s="228">
        <f>IF(N373="zákl. přenesená",J373,0)</f>
        <v>0</v>
      </c>
      <c r="BH373" s="228">
        <f>IF(N373="sníž. přenesená",J373,0)</f>
        <v>0</v>
      </c>
      <c r="BI373" s="228">
        <f>IF(N373="nulová",J373,0)</f>
        <v>0</v>
      </c>
      <c r="BJ373" s="21" t="s">
        <v>83</v>
      </c>
      <c r="BK373" s="228">
        <f>ROUND(I373*H373,2)</f>
        <v>0</v>
      </c>
      <c r="BL373" s="21" t="s">
        <v>299</v>
      </c>
      <c r="BM373" s="227" t="s">
        <v>3349</v>
      </c>
    </row>
    <row r="374" s="2" customFormat="1" ht="16.5" customHeight="1">
      <c r="A374" s="42"/>
      <c r="B374" s="43"/>
      <c r="C374" s="216" t="s">
        <v>1450</v>
      </c>
      <c r="D374" s="216" t="s">
        <v>184</v>
      </c>
      <c r="E374" s="217" t="s">
        <v>3350</v>
      </c>
      <c r="F374" s="218" t="s">
        <v>3275</v>
      </c>
      <c r="G374" s="219" t="s">
        <v>2491</v>
      </c>
      <c r="H374" s="220">
        <v>1</v>
      </c>
      <c r="I374" s="221"/>
      <c r="J374" s="222">
        <f>ROUND(I374*H374,2)</f>
        <v>0</v>
      </c>
      <c r="K374" s="218" t="s">
        <v>19</v>
      </c>
      <c r="L374" s="48"/>
      <c r="M374" s="223" t="s">
        <v>19</v>
      </c>
      <c r="N374" s="224" t="s">
        <v>47</v>
      </c>
      <c r="O374" s="88"/>
      <c r="P374" s="225">
        <f>O374*H374</f>
        <v>0</v>
      </c>
      <c r="Q374" s="225">
        <v>0</v>
      </c>
      <c r="R374" s="225">
        <f>Q374*H374</f>
        <v>0</v>
      </c>
      <c r="S374" s="225">
        <v>0</v>
      </c>
      <c r="T374" s="226">
        <f>S374*H374</f>
        <v>0</v>
      </c>
      <c r="U374" s="42"/>
      <c r="V374" s="42"/>
      <c r="W374" s="42"/>
      <c r="X374" s="42"/>
      <c r="Y374" s="42"/>
      <c r="Z374" s="42"/>
      <c r="AA374" s="42"/>
      <c r="AB374" s="42"/>
      <c r="AC374" s="42"/>
      <c r="AD374" s="42"/>
      <c r="AE374" s="42"/>
      <c r="AR374" s="227" t="s">
        <v>299</v>
      </c>
      <c r="AT374" s="227" t="s">
        <v>184</v>
      </c>
      <c r="AU374" s="227" t="s">
        <v>203</v>
      </c>
      <c r="AY374" s="21" t="s">
        <v>182</v>
      </c>
      <c r="BE374" s="228">
        <f>IF(N374="základní",J374,0)</f>
        <v>0</v>
      </c>
      <c r="BF374" s="228">
        <f>IF(N374="snížená",J374,0)</f>
        <v>0</v>
      </c>
      <c r="BG374" s="228">
        <f>IF(N374="zákl. přenesená",J374,0)</f>
        <v>0</v>
      </c>
      <c r="BH374" s="228">
        <f>IF(N374="sníž. přenesená",J374,0)</f>
        <v>0</v>
      </c>
      <c r="BI374" s="228">
        <f>IF(N374="nulová",J374,0)</f>
        <v>0</v>
      </c>
      <c r="BJ374" s="21" t="s">
        <v>83</v>
      </c>
      <c r="BK374" s="228">
        <f>ROUND(I374*H374,2)</f>
        <v>0</v>
      </c>
      <c r="BL374" s="21" t="s">
        <v>299</v>
      </c>
      <c r="BM374" s="227" t="s">
        <v>3351</v>
      </c>
    </row>
    <row r="375" s="2" customFormat="1" ht="16.5" customHeight="1">
      <c r="A375" s="42"/>
      <c r="B375" s="43"/>
      <c r="C375" s="216" t="s">
        <v>1456</v>
      </c>
      <c r="D375" s="216" t="s">
        <v>184</v>
      </c>
      <c r="E375" s="217" t="s">
        <v>3352</v>
      </c>
      <c r="F375" s="218" t="s">
        <v>3278</v>
      </c>
      <c r="G375" s="219" t="s">
        <v>2491</v>
      </c>
      <c r="H375" s="220">
        <v>1</v>
      </c>
      <c r="I375" s="221"/>
      <c r="J375" s="222">
        <f>ROUND(I375*H375,2)</f>
        <v>0</v>
      </c>
      <c r="K375" s="218" t="s">
        <v>19</v>
      </c>
      <c r="L375" s="48"/>
      <c r="M375" s="223" t="s">
        <v>19</v>
      </c>
      <c r="N375" s="224" t="s">
        <v>47</v>
      </c>
      <c r="O375" s="88"/>
      <c r="P375" s="225">
        <f>O375*H375</f>
        <v>0</v>
      </c>
      <c r="Q375" s="225">
        <v>0</v>
      </c>
      <c r="R375" s="225">
        <f>Q375*H375</f>
        <v>0</v>
      </c>
      <c r="S375" s="225">
        <v>0</v>
      </c>
      <c r="T375" s="226">
        <f>S375*H375</f>
        <v>0</v>
      </c>
      <c r="U375" s="42"/>
      <c r="V375" s="42"/>
      <c r="W375" s="42"/>
      <c r="X375" s="42"/>
      <c r="Y375" s="42"/>
      <c r="Z375" s="42"/>
      <c r="AA375" s="42"/>
      <c r="AB375" s="42"/>
      <c r="AC375" s="42"/>
      <c r="AD375" s="42"/>
      <c r="AE375" s="42"/>
      <c r="AR375" s="227" t="s">
        <v>299</v>
      </c>
      <c r="AT375" s="227" t="s">
        <v>184</v>
      </c>
      <c r="AU375" s="227" t="s">
        <v>203</v>
      </c>
      <c r="AY375" s="21" t="s">
        <v>182</v>
      </c>
      <c r="BE375" s="228">
        <f>IF(N375="základní",J375,0)</f>
        <v>0</v>
      </c>
      <c r="BF375" s="228">
        <f>IF(N375="snížená",J375,0)</f>
        <v>0</v>
      </c>
      <c r="BG375" s="228">
        <f>IF(N375="zákl. přenesená",J375,0)</f>
        <v>0</v>
      </c>
      <c r="BH375" s="228">
        <f>IF(N375="sníž. přenesená",J375,0)</f>
        <v>0</v>
      </c>
      <c r="BI375" s="228">
        <f>IF(N375="nulová",J375,0)</f>
        <v>0</v>
      </c>
      <c r="BJ375" s="21" t="s">
        <v>83</v>
      </c>
      <c r="BK375" s="228">
        <f>ROUND(I375*H375,2)</f>
        <v>0</v>
      </c>
      <c r="BL375" s="21" t="s">
        <v>299</v>
      </c>
      <c r="BM375" s="227" t="s">
        <v>3353</v>
      </c>
    </row>
    <row r="376" s="2" customFormat="1" ht="16.5" customHeight="1">
      <c r="A376" s="42"/>
      <c r="B376" s="43"/>
      <c r="C376" s="216" t="s">
        <v>1461</v>
      </c>
      <c r="D376" s="216" t="s">
        <v>184</v>
      </c>
      <c r="E376" s="217" t="s">
        <v>3354</v>
      </c>
      <c r="F376" s="218" t="s">
        <v>3281</v>
      </c>
      <c r="G376" s="219" t="s">
        <v>2491</v>
      </c>
      <c r="H376" s="220">
        <v>2</v>
      </c>
      <c r="I376" s="221"/>
      <c r="J376" s="222">
        <f>ROUND(I376*H376,2)</f>
        <v>0</v>
      </c>
      <c r="K376" s="218" t="s">
        <v>19</v>
      </c>
      <c r="L376" s="48"/>
      <c r="M376" s="223" t="s">
        <v>19</v>
      </c>
      <c r="N376" s="224" t="s">
        <v>47</v>
      </c>
      <c r="O376" s="88"/>
      <c r="P376" s="225">
        <f>O376*H376</f>
        <v>0</v>
      </c>
      <c r="Q376" s="225">
        <v>0</v>
      </c>
      <c r="R376" s="225">
        <f>Q376*H376</f>
        <v>0</v>
      </c>
      <c r="S376" s="225">
        <v>0</v>
      </c>
      <c r="T376" s="226">
        <f>S376*H376</f>
        <v>0</v>
      </c>
      <c r="U376" s="42"/>
      <c r="V376" s="42"/>
      <c r="W376" s="42"/>
      <c r="X376" s="42"/>
      <c r="Y376" s="42"/>
      <c r="Z376" s="42"/>
      <c r="AA376" s="42"/>
      <c r="AB376" s="42"/>
      <c r="AC376" s="42"/>
      <c r="AD376" s="42"/>
      <c r="AE376" s="42"/>
      <c r="AR376" s="227" t="s">
        <v>299</v>
      </c>
      <c r="AT376" s="227" t="s">
        <v>184</v>
      </c>
      <c r="AU376" s="227" t="s">
        <v>203</v>
      </c>
      <c r="AY376" s="21" t="s">
        <v>182</v>
      </c>
      <c r="BE376" s="228">
        <f>IF(N376="základní",J376,0)</f>
        <v>0</v>
      </c>
      <c r="BF376" s="228">
        <f>IF(N376="snížená",J376,0)</f>
        <v>0</v>
      </c>
      <c r="BG376" s="228">
        <f>IF(N376="zákl. přenesená",J376,0)</f>
        <v>0</v>
      </c>
      <c r="BH376" s="228">
        <f>IF(N376="sníž. přenesená",J376,0)</f>
        <v>0</v>
      </c>
      <c r="BI376" s="228">
        <f>IF(N376="nulová",J376,0)</f>
        <v>0</v>
      </c>
      <c r="BJ376" s="21" t="s">
        <v>83</v>
      </c>
      <c r="BK376" s="228">
        <f>ROUND(I376*H376,2)</f>
        <v>0</v>
      </c>
      <c r="BL376" s="21" t="s">
        <v>299</v>
      </c>
      <c r="BM376" s="227" t="s">
        <v>3355</v>
      </c>
    </row>
    <row r="377" s="2" customFormat="1" ht="16.5" customHeight="1">
      <c r="A377" s="42"/>
      <c r="B377" s="43"/>
      <c r="C377" s="216" t="s">
        <v>1466</v>
      </c>
      <c r="D377" s="216" t="s">
        <v>184</v>
      </c>
      <c r="E377" s="217" t="s">
        <v>3356</v>
      </c>
      <c r="F377" s="218" t="s">
        <v>3284</v>
      </c>
      <c r="G377" s="219" t="s">
        <v>2491</v>
      </c>
      <c r="H377" s="220">
        <v>1</v>
      </c>
      <c r="I377" s="221"/>
      <c r="J377" s="222">
        <f>ROUND(I377*H377,2)</f>
        <v>0</v>
      </c>
      <c r="K377" s="218" t="s">
        <v>19</v>
      </c>
      <c r="L377" s="48"/>
      <c r="M377" s="223" t="s">
        <v>19</v>
      </c>
      <c r="N377" s="224" t="s">
        <v>47</v>
      </c>
      <c r="O377" s="88"/>
      <c r="P377" s="225">
        <f>O377*H377</f>
        <v>0</v>
      </c>
      <c r="Q377" s="225">
        <v>0</v>
      </c>
      <c r="R377" s="225">
        <f>Q377*H377</f>
        <v>0</v>
      </c>
      <c r="S377" s="225">
        <v>0</v>
      </c>
      <c r="T377" s="226">
        <f>S377*H377</f>
        <v>0</v>
      </c>
      <c r="U377" s="42"/>
      <c r="V377" s="42"/>
      <c r="W377" s="42"/>
      <c r="X377" s="42"/>
      <c r="Y377" s="42"/>
      <c r="Z377" s="42"/>
      <c r="AA377" s="42"/>
      <c r="AB377" s="42"/>
      <c r="AC377" s="42"/>
      <c r="AD377" s="42"/>
      <c r="AE377" s="42"/>
      <c r="AR377" s="227" t="s">
        <v>299</v>
      </c>
      <c r="AT377" s="227" t="s">
        <v>184</v>
      </c>
      <c r="AU377" s="227" t="s">
        <v>203</v>
      </c>
      <c r="AY377" s="21" t="s">
        <v>182</v>
      </c>
      <c r="BE377" s="228">
        <f>IF(N377="základní",J377,0)</f>
        <v>0</v>
      </c>
      <c r="BF377" s="228">
        <f>IF(N377="snížená",J377,0)</f>
        <v>0</v>
      </c>
      <c r="BG377" s="228">
        <f>IF(N377="zákl. přenesená",J377,0)</f>
        <v>0</v>
      </c>
      <c r="BH377" s="228">
        <f>IF(N377="sníž. přenesená",J377,0)</f>
        <v>0</v>
      </c>
      <c r="BI377" s="228">
        <f>IF(N377="nulová",J377,0)</f>
        <v>0</v>
      </c>
      <c r="BJ377" s="21" t="s">
        <v>83</v>
      </c>
      <c r="BK377" s="228">
        <f>ROUND(I377*H377,2)</f>
        <v>0</v>
      </c>
      <c r="BL377" s="21" t="s">
        <v>299</v>
      </c>
      <c r="BM377" s="227" t="s">
        <v>3357</v>
      </c>
    </row>
    <row r="378" s="2" customFormat="1" ht="16.5" customHeight="1">
      <c r="A378" s="42"/>
      <c r="B378" s="43"/>
      <c r="C378" s="216" t="s">
        <v>1471</v>
      </c>
      <c r="D378" s="216" t="s">
        <v>184</v>
      </c>
      <c r="E378" s="217" t="s">
        <v>3358</v>
      </c>
      <c r="F378" s="218" t="s">
        <v>3287</v>
      </c>
      <c r="G378" s="219" t="s">
        <v>2491</v>
      </c>
      <c r="H378" s="220">
        <v>1</v>
      </c>
      <c r="I378" s="221"/>
      <c r="J378" s="222">
        <f>ROUND(I378*H378,2)</f>
        <v>0</v>
      </c>
      <c r="K378" s="218" t="s">
        <v>19</v>
      </c>
      <c r="L378" s="48"/>
      <c r="M378" s="223" t="s">
        <v>19</v>
      </c>
      <c r="N378" s="224" t="s">
        <v>47</v>
      </c>
      <c r="O378" s="88"/>
      <c r="P378" s="225">
        <f>O378*H378</f>
        <v>0</v>
      </c>
      <c r="Q378" s="225">
        <v>0</v>
      </c>
      <c r="R378" s="225">
        <f>Q378*H378</f>
        <v>0</v>
      </c>
      <c r="S378" s="225">
        <v>0</v>
      </c>
      <c r="T378" s="226">
        <f>S378*H378</f>
        <v>0</v>
      </c>
      <c r="U378" s="42"/>
      <c r="V378" s="42"/>
      <c r="W378" s="42"/>
      <c r="X378" s="42"/>
      <c r="Y378" s="42"/>
      <c r="Z378" s="42"/>
      <c r="AA378" s="42"/>
      <c r="AB378" s="42"/>
      <c r="AC378" s="42"/>
      <c r="AD378" s="42"/>
      <c r="AE378" s="42"/>
      <c r="AR378" s="227" t="s">
        <v>299</v>
      </c>
      <c r="AT378" s="227" t="s">
        <v>184</v>
      </c>
      <c r="AU378" s="227" t="s">
        <v>203</v>
      </c>
      <c r="AY378" s="21" t="s">
        <v>182</v>
      </c>
      <c r="BE378" s="228">
        <f>IF(N378="základní",J378,0)</f>
        <v>0</v>
      </c>
      <c r="BF378" s="228">
        <f>IF(N378="snížená",J378,0)</f>
        <v>0</v>
      </c>
      <c r="BG378" s="228">
        <f>IF(N378="zákl. přenesená",J378,0)</f>
        <v>0</v>
      </c>
      <c r="BH378" s="228">
        <f>IF(N378="sníž. přenesená",J378,0)</f>
        <v>0</v>
      </c>
      <c r="BI378" s="228">
        <f>IF(N378="nulová",J378,0)</f>
        <v>0</v>
      </c>
      <c r="BJ378" s="21" t="s">
        <v>83</v>
      </c>
      <c r="BK378" s="228">
        <f>ROUND(I378*H378,2)</f>
        <v>0</v>
      </c>
      <c r="BL378" s="21" t="s">
        <v>299</v>
      </c>
      <c r="BM378" s="227" t="s">
        <v>3359</v>
      </c>
    </row>
    <row r="379" s="2" customFormat="1" ht="16.5" customHeight="1">
      <c r="A379" s="42"/>
      <c r="B379" s="43"/>
      <c r="C379" s="216" t="s">
        <v>1477</v>
      </c>
      <c r="D379" s="216" t="s">
        <v>184</v>
      </c>
      <c r="E379" s="217" t="s">
        <v>3360</v>
      </c>
      <c r="F379" s="218" t="s">
        <v>3290</v>
      </c>
      <c r="G379" s="219" t="s">
        <v>2491</v>
      </c>
      <c r="H379" s="220">
        <v>1</v>
      </c>
      <c r="I379" s="221"/>
      <c r="J379" s="222">
        <f>ROUND(I379*H379,2)</f>
        <v>0</v>
      </c>
      <c r="K379" s="218" t="s">
        <v>19</v>
      </c>
      <c r="L379" s="48"/>
      <c r="M379" s="223" t="s">
        <v>19</v>
      </c>
      <c r="N379" s="224" t="s">
        <v>47</v>
      </c>
      <c r="O379" s="88"/>
      <c r="P379" s="225">
        <f>O379*H379</f>
        <v>0</v>
      </c>
      <c r="Q379" s="225">
        <v>0</v>
      </c>
      <c r="R379" s="225">
        <f>Q379*H379</f>
        <v>0</v>
      </c>
      <c r="S379" s="225">
        <v>0</v>
      </c>
      <c r="T379" s="226">
        <f>S379*H379</f>
        <v>0</v>
      </c>
      <c r="U379" s="42"/>
      <c r="V379" s="42"/>
      <c r="W379" s="42"/>
      <c r="X379" s="42"/>
      <c r="Y379" s="42"/>
      <c r="Z379" s="42"/>
      <c r="AA379" s="42"/>
      <c r="AB379" s="42"/>
      <c r="AC379" s="42"/>
      <c r="AD379" s="42"/>
      <c r="AE379" s="42"/>
      <c r="AR379" s="227" t="s">
        <v>299</v>
      </c>
      <c r="AT379" s="227" t="s">
        <v>184</v>
      </c>
      <c r="AU379" s="227" t="s">
        <v>203</v>
      </c>
      <c r="AY379" s="21" t="s">
        <v>182</v>
      </c>
      <c r="BE379" s="228">
        <f>IF(N379="základní",J379,0)</f>
        <v>0</v>
      </c>
      <c r="BF379" s="228">
        <f>IF(N379="snížená",J379,0)</f>
        <v>0</v>
      </c>
      <c r="BG379" s="228">
        <f>IF(N379="zákl. přenesená",J379,0)</f>
        <v>0</v>
      </c>
      <c r="BH379" s="228">
        <f>IF(N379="sníž. přenesená",J379,0)</f>
        <v>0</v>
      </c>
      <c r="BI379" s="228">
        <f>IF(N379="nulová",J379,0)</f>
        <v>0</v>
      </c>
      <c r="BJ379" s="21" t="s">
        <v>83</v>
      </c>
      <c r="BK379" s="228">
        <f>ROUND(I379*H379,2)</f>
        <v>0</v>
      </c>
      <c r="BL379" s="21" t="s">
        <v>299</v>
      </c>
      <c r="BM379" s="227" t="s">
        <v>3361</v>
      </c>
    </row>
    <row r="380" s="2" customFormat="1" ht="16.5" customHeight="1">
      <c r="A380" s="42"/>
      <c r="B380" s="43"/>
      <c r="C380" s="216" t="s">
        <v>1482</v>
      </c>
      <c r="D380" s="216" t="s">
        <v>184</v>
      </c>
      <c r="E380" s="217" t="s">
        <v>3362</v>
      </c>
      <c r="F380" s="218" t="s">
        <v>3363</v>
      </c>
      <c r="G380" s="219" t="s">
        <v>2491</v>
      </c>
      <c r="H380" s="220">
        <v>1</v>
      </c>
      <c r="I380" s="221"/>
      <c r="J380" s="222">
        <f>ROUND(I380*H380,2)</f>
        <v>0</v>
      </c>
      <c r="K380" s="218" t="s">
        <v>19</v>
      </c>
      <c r="L380" s="48"/>
      <c r="M380" s="223" t="s">
        <v>19</v>
      </c>
      <c r="N380" s="224" t="s">
        <v>47</v>
      </c>
      <c r="O380" s="88"/>
      <c r="P380" s="225">
        <f>O380*H380</f>
        <v>0</v>
      </c>
      <c r="Q380" s="225">
        <v>0</v>
      </c>
      <c r="R380" s="225">
        <f>Q380*H380</f>
        <v>0</v>
      </c>
      <c r="S380" s="225">
        <v>0</v>
      </c>
      <c r="T380" s="226">
        <f>S380*H380</f>
        <v>0</v>
      </c>
      <c r="U380" s="42"/>
      <c r="V380" s="42"/>
      <c r="W380" s="42"/>
      <c r="X380" s="42"/>
      <c r="Y380" s="42"/>
      <c r="Z380" s="42"/>
      <c r="AA380" s="42"/>
      <c r="AB380" s="42"/>
      <c r="AC380" s="42"/>
      <c r="AD380" s="42"/>
      <c r="AE380" s="42"/>
      <c r="AR380" s="227" t="s">
        <v>299</v>
      </c>
      <c r="AT380" s="227" t="s">
        <v>184</v>
      </c>
      <c r="AU380" s="227" t="s">
        <v>203</v>
      </c>
      <c r="AY380" s="21" t="s">
        <v>182</v>
      </c>
      <c r="BE380" s="228">
        <f>IF(N380="základní",J380,0)</f>
        <v>0</v>
      </c>
      <c r="BF380" s="228">
        <f>IF(N380="snížená",J380,0)</f>
        <v>0</v>
      </c>
      <c r="BG380" s="228">
        <f>IF(N380="zákl. přenesená",J380,0)</f>
        <v>0</v>
      </c>
      <c r="BH380" s="228">
        <f>IF(N380="sníž. přenesená",J380,0)</f>
        <v>0</v>
      </c>
      <c r="BI380" s="228">
        <f>IF(N380="nulová",J380,0)</f>
        <v>0</v>
      </c>
      <c r="BJ380" s="21" t="s">
        <v>83</v>
      </c>
      <c r="BK380" s="228">
        <f>ROUND(I380*H380,2)</f>
        <v>0</v>
      </c>
      <c r="BL380" s="21" t="s">
        <v>299</v>
      </c>
      <c r="BM380" s="227" t="s">
        <v>3364</v>
      </c>
    </row>
    <row r="381" s="2" customFormat="1" ht="16.5" customHeight="1">
      <c r="A381" s="42"/>
      <c r="B381" s="43"/>
      <c r="C381" s="216" t="s">
        <v>1486</v>
      </c>
      <c r="D381" s="216" t="s">
        <v>184</v>
      </c>
      <c r="E381" s="217" t="s">
        <v>3365</v>
      </c>
      <c r="F381" s="218" t="s">
        <v>3366</v>
      </c>
      <c r="G381" s="219" t="s">
        <v>2491</v>
      </c>
      <c r="H381" s="220">
        <v>1</v>
      </c>
      <c r="I381" s="221"/>
      <c r="J381" s="222">
        <f>ROUND(I381*H381,2)</f>
        <v>0</v>
      </c>
      <c r="K381" s="218" t="s">
        <v>19</v>
      </c>
      <c r="L381" s="48"/>
      <c r="M381" s="223" t="s">
        <v>19</v>
      </c>
      <c r="N381" s="224" t="s">
        <v>47</v>
      </c>
      <c r="O381" s="88"/>
      <c r="P381" s="225">
        <f>O381*H381</f>
        <v>0</v>
      </c>
      <c r="Q381" s="225">
        <v>0</v>
      </c>
      <c r="R381" s="225">
        <f>Q381*H381</f>
        <v>0</v>
      </c>
      <c r="S381" s="225">
        <v>0</v>
      </c>
      <c r="T381" s="226">
        <f>S381*H381</f>
        <v>0</v>
      </c>
      <c r="U381" s="42"/>
      <c r="V381" s="42"/>
      <c r="W381" s="42"/>
      <c r="X381" s="42"/>
      <c r="Y381" s="42"/>
      <c r="Z381" s="42"/>
      <c r="AA381" s="42"/>
      <c r="AB381" s="42"/>
      <c r="AC381" s="42"/>
      <c r="AD381" s="42"/>
      <c r="AE381" s="42"/>
      <c r="AR381" s="227" t="s">
        <v>299</v>
      </c>
      <c r="AT381" s="227" t="s">
        <v>184</v>
      </c>
      <c r="AU381" s="227" t="s">
        <v>203</v>
      </c>
      <c r="AY381" s="21" t="s">
        <v>182</v>
      </c>
      <c r="BE381" s="228">
        <f>IF(N381="základní",J381,0)</f>
        <v>0</v>
      </c>
      <c r="BF381" s="228">
        <f>IF(N381="snížená",J381,0)</f>
        <v>0</v>
      </c>
      <c r="BG381" s="228">
        <f>IF(N381="zákl. přenesená",J381,0)</f>
        <v>0</v>
      </c>
      <c r="BH381" s="228">
        <f>IF(N381="sníž. přenesená",J381,0)</f>
        <v>0</v>
      </c>
      <c r="BI381" s="228">
        <f>IF(N381="nulová",J381,0)</f>
        <v>0</v>
      </c>
      <c r="BJ381" s="21" t="s">
        <v>83</v>
      </c>
      <c r="BK381" s="228">
        <f>ROUND(I381*H381,2)</f>
        <v>0</v>
      </c>
      <c r="BL381" s="21" t="s">
        <v>299</v>
      </c>
      <c r="BM381" s="227" t="s">
        <v>3367</v>
      </c>
    </row>
    <row r="382" s="2" customFormat="1" ht="16.5" customHeight="1">
      <c r="A382" s="42"/>
      <c r="B382" s="43"/>
      <c r="C382" s="216" t="s">
        <v>1494</v>
      </c>
      <c r="D382" s="216" t="s">
        <v>184</v>
      </c>
      <c r="E382" s="217" t="s">
        <v>3368</v>
      </c>
      <c r="F382" s="218" t="s">
        <v>3369</v>
      </c>
      <c r="G382" s="219" t="s">
        <v>2953</v>
      </c>
      <c r="H382" s="220">
        <v>8</v>
      </c>
      <c r="I382" s="221"/>
      <c r="J382" s="222">
        <f>ROUND(I382*H382,2)</f>
        <v>0</v>
      </c>
      <c r="K382" s="218" t="s">
        <v>19</v>
      </c>
      <c r="L382" s="48"/>
      <c r="M382" s="223" t="s">
        <v>19</v>
      </c>
      <c r="N382" s="224" t="s">
        <v>47</v>
      </c>
      <c r="O382" s="88"/>
      <c r="P382" s="225">
        <f>O382*H382</f>
        <v>0</v>
      </c>
      <c r="Q382" s="225">
        <v>0</v>
      </c>
      <c r="R382" s="225">
        <f>Q382*H382</f>
        <v>0</v>
      </c>
      <c r="S382" s="225">
        <v>0</v>
      </c>
      <c r="T382" s="226">
        <f>S382*H382</f>
        <v>0</v>
      </c>
      <c r="U382" s="42"/>
      <c r="V382" s="42"/>
      <c r="W382" s="42"/>
      <c r="X382" s="42"/>
      <c r="Y382" s="42"/>
      <c r="Z382" s="42"/>
      <c r="AA382" s="42"/>
      <c r="AB382" s="42"/>
      <c r="AC382" s="42"/>
      <c r="AD382" s="42"/>
      <c r="AE382" s="42"/>
      <c r="AR382" s="227" t="s">
        <v>299</v>
      </c>
      <c r="AT382" s="227" t="s">
        <v>184</v>
      </c>
      <c r="AU382" s="227" t="s">
        <v>203</v>
      </c>
      <c r="AY382" s="21" t="s">
        <v>182</v>
      </c>
      <c r="BE382" s="228">
        <f>IF(N382="základní",J382,0)</f>
        <v>0</v>
      </c>
      <c r="BF382" s="228">
        <f>IF(N382="snížená",J382,0)</f>
        <v>0</v>
      </c>
      <c r="BG382" s="228">
        <f>IF(N382="zákl. přenesená",J382,0)</f>
        <v>0</v>
      </c>
      <c r="BH382" s="228">
        <f>IF(N382="sníž. přenesená",J382,0)</f>
        <v>0</v>
      </c>
      <c r="BI382" s="228">
        <f>IF(N382="nulová",J382,0)</f>
        <v>0</v>
      </c>
      <c r="BJ382" s="21" t="s">
        <v>83</v>
      </c>
      <c r="BK382" s="228">
        <f>ROUND(I382*H382,2)</f>
        <v>0</v>
      </c>
      <c r="BL382" s="21" t="s">
        <v>299</v>
      </c>
      <c r="BM382" s="227" t="s">
        <v>3370</v>
      </c>
    </row>
    <row r="383" s="2" customFormat="1" ht="16.5" customHeight="1">
      <c r="A383" s="42"/>
      <c r="B383" s="43"/>
      <c r="C383" s="216" t="s">
        <v>1500</v>
      </c>
      <c r="D383" s="216" t="s">
        <v>184</v>
      </c>
      <c r="E383" s="217" t="s">
        <v>3371</v>
      </c>
      <c r="F383" s="218" t="s">
        <v>3372</v>
      </c>
      <c r="G383" s="219" t="s">
        <v>2491</v>
      </c>
      <c r="H383" s="220">
        <v>4</v>
      </c>
      <c r="I383" s="221"/>
      <c r="J383" s="222">
        <f>ROUND(I383*H383,2)</f>
        <v>0</v>
      </c>
      <c r="K383" s="218" t="s">
        <v>19</v>
      </c>
      <c r="L383" s="48"/>
      <c r="M383" s="223" t="s">
        <v>19</v>
      </c>
      <c r="N383" s="224" t="s">
        <v>47</v>
      </c>
      <c r="O383" s="88"/>
      <c r="P383" s="225">
        <f>O383*H383</f>
        <v>0</v>
      </c>
      <c r="Q383" s="225">
        <v>0</v>
      </c>
      <c r="R383" s="225">
        <f>Q383*H383</f>
        <v>0</v>
      </c>
      <c r="S383" s="225">
        <v>0</v>
      </c>
      <c r="T383" s="226">
        <f>S383*H383</f>
        <v>0</v>
      </c>
      <c r="U383" s="42"/>
      <c r="V383" s="42"/>
      <c r="W383" s="42"/>
      <c r="X383" s="42"/>
      <c r="Y383" s="42"/>
      <c r="Z383" s="42"/>
      <c r="AA383" s="42"/>
      <c r="AB383" s="42"/>
      <c r="AC383" s="42"/>
      <c r="AD383" s="42"/>
      <c r="AE383" s="42"/>
      <c r="AR383" s="227" t="s">
        <v>299</v>
      </c>
      <c r="AT383" s="227" t="s">
        <v>184</v>
      </c>
      <c r="AU383" s="227" t="s">
        <v>203</v>
      </c>
      <c r="AY383" s="21" t="s">
        <v>182</v>
      </c>
      <c r="BE383" s="228">
        <f>IF(N383="základní",J383,0)</f>
        <v>0</v>
      </c>
      <c r="BF383" s="228">
        <f>IF(N383="snížená",J383,0)</f>
        <v>0</v>
      </c>
      <c r="BG383" s="228">
        <f>IF(N383="zákl. přenesená",J383,0)</f>
        <v>0</v>
      </c>
      <c r="BH383" s="228">
        <f>IF(N383="sníž. přenesená",J383,0)</f>
        <v>0</v>
      </c>
      <c r="BI383" s="228">
        <f>IF(N383="nulová",J383,0)</f>
        <v>0</v>
      </c>
      <c r="BJ383" s="21" t="s">
        <v>83</v>
      </c>
      <c r="BK383" s="228">
        <f>ROUND(I383*H383,2)</f>
        <v>0</v>
      </c>
      <c r="BL383" s="21" t="s">
        <v>299</v>
      </c>
      <c r="BM383" s="227" t="s">
        <v>3373</v>
      </c>
    </row>
    <row r="384" s="2" customFormat="1" ht="16.5" customHeight="1">
      <c r="A384" s="42"/>
      <c r="B384" s="43"/>
      <c r="C384" s="216" t="s">
        <v>1505</v>
      </c>
      <c r="D384" s="216" t="s">
        <v>184</v>
      </c>
      <c r="E384" s="217" t="s">
        <v>3374</v>
      </c>
      <c r="F384" s="218" t="s">
        <v>3375</v>
      </c>
      <c r="G384" s="219" t="s">
        <v>598</v>
      </c>
      <c r="H384" s="220">
        <v>6</v>
      </c>
      <c r="I384" s="221"/>
      <c r="J384" s="222">
        <f>ROUND(I384*H384,2)</f>
        <v>0</v>
      </c>
      <c r="K384" s="218" t="s">
        <v>188</v>
      </c>
      <c r="L384" s="48"/>
      <c r="M384" s="223" t="s">
        <v>19</v>
      </c>
      <c r="N384" s="224" t="s">
        <v>47</v>
      </c>
      <c r="O384" s="88"/>
      <c r="P384" s="225">
        <f>O384*H384</f>
        <v>0</v>
      </c>
      <c r="Q384" s="225">
        <v>0</v>
      </c>
      <c r="R384" s="225">
        <f>Q384*H384</f>
        <v>0</v>
      </c>
      <c r="S384" s="225">
        <v>0</v>
      </c>
      <c r="T384" s="226">
        <f>S384*H384</f>
        <v>0</v>
      </c>
      <c r="U384" s="42"/>
      <c r="V384" s="42"/>
      <c r="W384" s="42"/>
      <c r="X384" s="42"/>
      <c r="Y384" s="42"/>
      <c r="Z384" s="42"/>
      <c r="AA384" s="42"/>
      <c r="AB384" s="42"/>
      <c r="AC384" s="42"/>
      <c r="AD384" s="42"/>
      <c r="AE384" s="42"/>
      <c r="AR384" s="227" t="s">
        <v>299</v>
      </c>
      <c r="AT384" s="227" t="s">
        <v>184</v>
      </c>
      <c r="AU384" s="227" t="s">
        <v>203</v>
      </c>
      <c r="AY384" s="21" t="s">
        <v>182</v>
      </c>
      <c r="BE384" s="228">
        <f>IF(N384="základní",J384,0)</f>
        <v>0</v>
      </c>
      <c r="BF384" s="228">
        <f>IF(N384="snížená",J384,0)</f>
        <v>0</v>
      </c>
      <c r="BG384" s="228">
        <f>IF(N384="zákl. přenesená",J384,0)</f>
        <v>0</v>
      </c>
      <c r="BH384" s="228">
        <f>IF(N384="sníž. přenesená",J384,0)</f>
        <v>0</v>
      </c>
      <c r="BI384" s="228">
        <f>IF(N384="nulová",J384,0)</f>
        <v>0</v>
      </c>
      <c r="BJ384" s="21" t="s">
        <v>83</v>
      </c>
      <c r="BK384" s="228">
        <f>ROUND(I384*H384,2)</f>
        <v>0</v>
      </c>
      <c r="BL384" s="21" t="s">
        <v>299</v>
      </c>
      <c r="BM384" s="227" t="s">
        <v>3376</v>
      </c>
    </row>
    <row r="385" s="2" customFormat="1">
      <c r="A385" s="42"/>
      <c r="B385" s="43"/>
      <c r="C385" s="44"/>
      <c r="D385" s="229" t="s">
        <v>191</v>
      </c>
      <c r="E385" s="44"/>
      <c r="F385" s="230" t="s">
        <v>3377</v>
      </c>
      <c r="G385" s="44"/>
      <c r="H385" s="44"/>
      <c r="I385" s="231"/>
      <c r="J385" s="44"/>
      <c r="K385" s="44"/>
      <c r="L385" s="48"/>
      <c r="M385" s="232"/>
      <c r="N385" s="233"/>
      <c r="O385" s="88"/>
      <c r="P385" s="88"/>
      <c r="Q385" s="88"/>
      <c r="R385" s="88"/>
      <c r="S385" s="88"/>
      <c r="T385" s="89"/>
      <c r="U385" s="42"/>
      <c r="V385" s="42"/>
      <c r="W385" s="42"/>
      <c r="X385" s="42"/>
      <c r="Y385" s="42"/>
      <c r="Z385" s="42"/>
      <c r="AA385" s="42"/>
      <c r="AB385" s="42"/>
      <c r="AC385" s="42"/>
      <c r="AD385" s="42"/>
      <c r="AE385" s="42"/>
      <c r="AT385" s="21" t="s">
        <v>191</v>
      </c>
      <c r="AU385" s="21" t="s">
        <v>203</v>
      </c>
    </row>
    <row r="386" s="2" customFormat="1" ht="16.5" customHeight="1">
      <c r="A386" s="42"/>
      <c r="B386" s="43"/>
      <c r="C386" s="216" t="s">
        <v>1510</v>
      </c>
      <c r="D386" s="216" t="s">
        <v>184</v>
      </c>
      <c r="E386" s="217" t="s">
        <v>3378</v>
      </c>
      <c r="F386" s="218" t="s">
        <v>3379</v>
      </c>
      <c r="G386" s="219" t="s">
        <v>560</v>
      </c>
      <c r="H386" s="220">
        <v>62</v>
      </c>
      <c r="I386" s="221"/>
      <c r="J386" s="222">
        <f>ROUND(I386*H386,2)</f>
        <v>0</v>
      </c>
      <c r="K386" s="218" t="s">
        <v>188</v>
      </c>
      <c r="L386" s="48"/>
      <c r="M386" s="223" t="s">
        <v>19</v>
      </c>
      <c r="N386" s="224" t="s">
        <v>47</v>
      </c>
      <c r="O386" s="88"/>
      <c r="P386" s="225">
        <f>O386*H386</f>
        <v>0</v>
      </c>
      <c r="Q386" s="225">
        <v>0</v>
      </c>
      <c r="R386" s="225">
        <f>Q386*H386</f>
        <v>0</v>
      </c>
      <c r="S386" s="225">
        <v>0</v>
      </c>
      <c r="T386" s="226">
        <f>S386*H386</f>
        <v>0</v>
      </c>
      <c r="U386" s="42"/>
      <c r="V386" s="42"/>
      <c r="W386" s="42"/>
      <c r="X386" s="42"/>
      <c r="Y386" s="42"/>
      <c r="Z386" s="42"/>
      <c r="AA386" s="42"/>
      <c r="AB386" s="42"/>
      <c r="AC386" s="42"/>
      <c r="AD386" s="42"/>
      <c r="AE386" s="42"/>
      <c r="AR386" s="227" t="s">
        <v>299</v>
      </c>
      <c r="AT386" s="227" t="s">
        <v>184</v>
      </c>
      <c r="AU386" s="227" t="s">
        <v>203</v>
      </c>
      <c r="AY386" s="21" t="s">
        <v>182</v>
      </c>
      <c r="BE386" s="228">
        <f>IF(N386="základní",J386,0)</f>
        <v>0</v>
      </c>
      <c r="BF386" s="228">
        <f>IF(N386="snížená",J386,0)</f>
        <v>0</v>
      </c>
      <c r="BG386" s="228">
        <f>IF(N386="zákl. přenesená",J386,0)</f>
        <v>0</v>
      </c>
      <c r="BH386" s="228">
        <f>IF(N386="sníž. přenesená",J386,0)</f>
        <v>0</v>
      </c>
      <c r="BI386" s="228">
        <f>IF(N386="nulová",J386,0)</f>
        <v>0</v>
      </c>
      <c r="BJ386" s="21" t="s">
        <v>83</v>
      </c>
      <c r="BK386" s="228">
        <f>ROUND(I386*H386,2)</f>
        <v>0</v>
      </c>
      <c r="BL386" s="21" t="s">
        <v>299</v>
      </c>
      <c r="BM386" s="227" t="s">
        <v>3380</v>
      </c>
    </row>
    <row r="387" s="2" customFormat="1">
      <c r="A387" s="42"/>
      <c r="B387" s="43"/>
      <c r="C387" s="44"/>
      <c r="D387" s="229" t="s">
        <v>191</v>
      </c>
      <c r="E387" s="44"/>
      <c r="F387" s="230" t="s">
        <v>3381</v>
      </c>
      <c r="G387" s="44"/>
      <c r="H387" s="44"/>
      <c r="I387" s="231"/>
      <c r="J387" s="44"/>
      <c r="K387" s="44"/>
      <c r="L387" s="48"/>
      <c r="M387" s="232"/>
      <c r="N387" s="233"/>
      <c r="O387" s="88"/>
      <c r="P387" s="88"/>
      <c r="Q387" s="88"/>
      <c r="R387" s="88"/>
      <c r="S387" s="88"/>
      <c r="T387" s="89"/>
      <c r="U387" s="42"/>
      <c r="V387" s="42"/>
      <c r="W387" s="42"/>
      <c r="X387" s="42"/>
      <c r="Y387" s="42"/>
      <c r="Z387" s="42"/>
      <c r="AA387" s="42"/>
      <c r="AB387" s="42"/>
      <c r="AC387" s="42"/>
      <c r="AD387" s="42"/>
      <c r="AE387" s="42"/>
      <c r="AT387" s="21" t="s">
        <v>191</v>
      </c>
      <c r="AU387" s="21" t="s">
        <v>203</v>
      </c>
    </row>
    <row r="388" s="2" customFormat="1" ht="16.5" customHeight="1">
      <c r="A388" s="42"/>
      <c r="B388" s="43"/>
      <c r="C388" s="216" t="s">
        <v>1516</v>
      </c>
      <c r="D388" s="216" t="s">
        <v>184</v>
      </c>
      <c r="E388" s="217" t="s">
        <v>3378</v>
      </c>
      <c r="F388" s="218" t="s">
        <v>3379</v>
      </c>
      <c r="G388" s="219" t="s">
        <v>560</v>
      </c>
      <c r="H388" s="220">
        <v>28</v>
      </c>
      <c r="I388" s="221"/>
      <c r="J388" s="222">
        <f>ROUND(I388*H388,2)</f>
        <v>0</v>
      </c>
      <c r="K388" s="218" t="s">
        <v>188</v>
      </c>
      <c r="L388" s="48"/>
      <c r="M388" s="223" t="s">
        <v>19</v>
      </c>
      <c r="N388" s="224" t="s">
        <v>47</v>
      </c>
      <c r="O388" s="88"/>
      <c r="P388" s="225">
        <f>O388*H388</f>
        <v>0</v>
      </c>
      <c r="Q388" s="225">
        <v>0</v>
      </c>
      <c r="R388" s="225">
        <f>Q388*H388</f>
        <v>0</v>
      </c>
      <c r="S388" s="225">
        <v>0</v>
      </c>
      <c r="T388" s="226">
        <f>S388*H388</f>
        <v>0</v>
      </c>
      <c r="U388" s="42"/>
      <c r="V388" s="42"/>
      <c r="W388" s="42"/>
      <c r="X388" s="42"/>
      <c r="Y388" s="42"/>
      <c r="Z388" s="42"/>
      <c r="AA388" s="42"/>
      <c r="AB388" s="42"/>
      <c r="AC388" s="42"/>
      <c r="AD388" s="42"/>
      <c r="AE388" s="42"/>
      <c r="AR388" s="227" t="s">
        <v>299</v>
      </c>
      <c r="AT388" s="227" t="s">
        <v>184</v>
      </c>
      <c r="AU388" s="227" t="s">
        <v>203</v>
      </c>
      <c r="AY388" s="21" t="s">
        <v>182</v>
      </c>
      <c r="BE388" s="228">
        <f>IF(N388="základní",J388,0)</f>
        <v>0</v>
      </c>
      <c r="BF388" s="228">
        <f>IF(N388="snížená",J388,0)</f>
        <v>0</v>
      </c>
      <c r="BG388" s="228">
        <f>IF(N388="zákl. přenesená",J388,0)</f>
        <v>0</v>
      </c>
      <c r="BH388" s="228">
        <f>IF(N388="sníž. přenesená",J388,0)</f>
        <v>0</v>
      </c>
      <c r="BI388" s="228">
        <f>IF(N388="nulová",J388,0)</f>
        <v>0</v>
      </c>
      <c r="BJ388" s="21" t="s">
        <v>83</v>
      </c>
      <c r="BK388" s="228">
        <f>ROUND(I388*H388,2)</f>
        <v>0</v>
      </c>
      <c r="BL388" s="21" t="s">
        <v>299</v>
      </c>
      <c r="BM388" s="227" t="s">
        <v>3382</v>
      </c>
    </row>
    <row r="389" s="2" customFormat="1">
      <c r="A389" s="42"/>
      <c r="B389" s="43"/>
      <c r="C389" s="44"/>
      <c r="D389" s="229" t="s">
        <v>191</v>
      </c>
      <c r="E389" s="44"/>
      <c r="F389" s="230" t="s">
        <v>3381</v>
      </c>
      <c r="G389" s="44"/>
      <c r="H389" s="44"/>
      <c r="I389" s="231"/>
      <c r="J389" s="44"/>
      <c r="K389" s="44"/>
      <c r="L389" s="48"/>
      <c r="M389" s="232"/>
      <c r="N389" s="233"/>
      <c r="O389" s="88"/>
      <c r="P389" s="88"/>
      <c r="Q389" s="88"/>
      <c r="R389" s="88"/>
      <c r="S389" s="88"/>
      <c r="T389" s="89"/>
      <c r="U389" s="42"/>
      <c r="V389" s="42"/>
      <c r="W389" s="42"/>
      <c r="X389" s="42"/>
      <c r="Y389" s="42"/>
      <c r="Z389" s="42"/>
      <c r="AA389" s="42"/>
      <c r="AB389" s="42"/>
      <c r="AC389" s="42"/>
      <c r="AD389" s="42"/>
      <c r="AE389" s="42"/>
      <c r="AT389" s="21" t="s">
        <v>191</v>
      </c>
      <c r="AU389" s="21" t="s">
        <v>203</v>
      </c>
    </row>
    <row r="390" s="2" customFormat="1" ht="16.5" customHeight="1">
      <c r="A390" s="42"/>
      <c r="B390" s="43"/>
      <c r="C390" s="216" t="s">
        <v>1521</v>
      </c>
      <c r="D390" s="216" t="s">
        <v>184</v>
      </c>
      <c r="E390" s="217" t="s">
        <v>3383</v>
      </c>
      <c r="F390" s="218" t="s">
        <v>3384</v>
      </c>
      <c r="G390" s="219" t="s">
        <v>560</v>
      </c>
      <c r="H390" s="220">
        <v>14</v>
      </c>
      <c r="I390" s="221"/>
      <c r="J390" s="222">
        <f>ROUND(I390*H390,2)</f>
        <v>0</v>
      </c>
      <c r="K390" s="218" t="s">
        <v>188</v>
      </c>
      <c r="L390" s="48"/>
      <c r="M390" s="223" t="s">
        <v>19</v>
      </c>
      <c r="N390" s="224" t="s">
        <v>47</v>
      </c>
      <c r="O390" s="88"/>
      <c r="P390" s="225">
        <f>O390*H390</f>
        <v>0</v>
      </c>
      <c r="Q390" s="225">
        <v>0</v>
      </c>
      <c r="R390" s="225">
        <f>Q390*H390</f>
        <v>0</v>
      </c>
      <c r="S390" s="225">
        <v>0</v>
      </c>
      <c r="T390" s="226">
        <f>S390*H390</f>
        <v>0</v>
      </c>
      <c r="U390" s="42"/>
      <c r="V390" s="42"/>
      <c r="W390" s="42"/>
      <c r="X390" s="42"/>
      <c r="Y390" s="42"/>
      <c r="Z390" s="42"/>
      <c r="AA390" s="42"/>
      <c r="AB390" s="42"/>
      <c r="AC390" s="42"/>
      <c r="AD390" s="42"/>
      <c r="AE390" s="42"/>
      <c r="AR390" s="227" t="s">
        <v>299</v>
      </c>
      <c r="AT390" s="227" t="s">
        <v>184</v>
      </c>
      <c r="AU390" s="227" t="s">
        <v>203</v>
      </c>
      <c r="AY390" s="21" t="s">
        <v>182</v>
      </c>
      <c r="BE390" s="228">
        <f>IF(N390="základní",J390,0)</f>
        <v>0</v>
      </c>
      <c r="BF390" s="228">
        <f>IF(N390="snížená",J390,0)</f>
        <v>0</v>
      </c>
      <c r="BG390" s="228">
        <f>IF(N390="zákl. přenesená",J390,0)</f>
        <v>0</v>
      </c>
      <c r="BH390" s="228">
        <f>IF(N390="sníž. přenesená",J390,0)</f>
        <v>0</v>
      </c>
      <c r="BI390" s="228">
        <f>IF(N390="nulová",J390,0)</f>
        <v>0</v>
      </c>
      <c r="BJ390" s="21" t="s">
        <v>83</v>
      </c>
      <c r="BK390" s="228">
        <f>ROUND(I390*H390,2)</f>
        <v>0</v>
      </c>
      <c r="BL390" s="21" t="s">
        <v>299</v>
      </c>
      <c r="BM390" s="227" t="s">
        <v>3385</v>
      </c>
    </row>
    <row r="391" s="2" customFormat="1">
      <c r="A391" s="42"/>
      <c r="B391" s="43"/>
      <c r="C391" s="44"/>
      <c r="D391" s="229" t="s">
        <v>191</v>
      </c>
      <c r="E391" s="44"/>
      <c r="F391" s="230" t="s">
        <v>3386</v>
      </c>
      <c r="G391" s="44"/>
      <c r="H391" s="44"/>
      <c r="I391" s="231"/>
      <c r="J391" s="44"/>
      <c r="K391" s="44"/>
      <c r="L391" s="48"/>
      <c r="M391" s="232"/>
      <c r="N391" s="233"/>
      <c r="O391" s="88"/>
      <c r="P391" s="88"/>
      <c r="Q391" s="88"/>
      <c r="R391" s="88"/>
      <c r="S391" s="88"/>
      <c r="T391" s="89"/>
      <c r="U391" s="42"/>
      <c r="V391" s="42"/>
      <c r="W391" s="42"/>
      <c r="X391" s="42"/>
      <c r="Y391" s="42"/>
      <c r="Z391" s="42"/>
      <c r="AA391" s="42"/>
      <c r="AB391" s="42"/>
      <c r="AC391" s="42"/>
      <c r="AD391" s="42"/>
      <c r="AE391" s="42"/>
      <c r="AT391" s="21" t="s">
        <v>191</v>
      </c>
      <c r="AU391" s="21" t="s">
        <v>203</v>
      </c>
    </row>
    <row r="392" s="2" customFormat="1" ht="16.5" customHeight="1">
      <c r="A392" s="42"/>
      <c r="B392" s="43"/>
      <c r="C392" s="216" t="s">
        <v>1527</v>
      </c>
      <c r="D392" s="216" t="s">
        <v>184</v>
      </c>
      <c r="E392" s="217" t="s">
        <v>3387</v>
      </c>
      <c r="F392" s="218" t="s">
        <v>3311</v>
      </c>
      <c r="G392" s="219" t="s">
        <v>560</v>
      </c>
      <c r="H392" s="220">
        <v>30</v>
      </c>
      <c r="I392" s="221"/>
      <c r="J392" s="222">
        <f>ROUND(I392*H392,2)</f>
        <v>0</v>
      </c>
      <c r="K392" s="218" t="s">
        <v>19</v>
      </c>
      <c r="L392" s="48"/>
      <c r="M392" s="223" t="s">
        <v>19</v>
      </c>
      <c r="N392" s="224" t="s">
        <v>47</v>
      </c>
      <c r="O392" s="88"/>
      <c r="P392" s="225">
        <f>O392*H392</f>
        <v>0</v>
      </c>
      <c r="Q392" s="225">
        <v>0</v>
      </c>
      <c r="R392" s="225">
        <f>Q392*H392</f>
        <v>0</v>
      </c>
      <c r="S392" s="225">
        <v>0</v>
      </c>
      <c r="T392" s="226">
        <f>S392*H392</f>
        <v>0</v>
      </c>
      <c r="U392" s="42"/>
      <c r="V392" s="42"/>
      <c r="W392" s="42"/>
      <c r="X392" s="42"/>
      <c r="Y392" s="42"/>
      <c r="Z392" s="42"/>
      <c r="AA392" s="42"/>
      <c r="AB392" s="42"/>
      <c r="AC392" s="42"/>
      <c r="AD392" s="42"/>
      <c r="AE392" s="42"/>
      <c r="AR392" s="227" t="s">
        <v>299</v>
      </c>
      <c r="AT392" s="227" t="s">
        <v>184</v>
      </c>
      <c r="AU392" s="227" t="s">
        <v>203</v>
      </c>
      <c r="AY392" s="21" t="s">
        <v>182</v>
      </c>
      <c r="BE392" s="228">
        <f>IF(N392="základní",J392,0)</f>
        <v>0</v>
      </c>
      <c r="BF392" s="228">
        <f>IF(N392="snížená",J392,0)</f>
        <v>0</v>
      </c>
      <c r="BG392" s="228">
        <f>IF(N392="zákl. přenesená",J392,0)</f>
        <v>0</v>
      </c>
      <c r="BH392" s="228">
        <f>IF(N392="sníž. přenesená",J392,0)</f>
        <v>0</v>
      </c>
      <c r="BI392" s="228">
        <f>IF(N392="nulová",J392,0)</f>
        <v>0</v>
      </c>
      <c r="BJ392" s="21" t="s">
        <v>83</v>
      </c>
      <c r="BK392" s="228">
        <f>ROUND(I392*H392,2)</f>
        <v>0</v>
      </c>
      <c r="BL392" s="21" t="s">
        <v>299</v>
      </c>
      <c r="BM392" s="227" t="s">
        <v>3388</v>
      </c>
    </row>
    <row r="393" s="2" customFormat="1" ht="16.5" customHeight="1">
      <c r="A393" s="42"/>
      <c r="B393" s="43"/>
      <c r="C393" s="216" t="s">
        <v>1534</v>
      </c>
      <c r="D393" s="216" t="s">
        <v>184</v>
      </c>
      <c r="E393" s="217" t="s">
        <v>3389</v>
      </c>
      <c r="F393" s="218" t="s">
        <v>3390</v>
      </c>
      <c r="G393" s="219" t="s">
        <v>560</v>
      </c>
      <c r="H393" s="220">
        <v>2</v>
      </c>
      <c r="I393" s="221"/>
      <c r="J393" s="222">
        <f>ROUND(I393*H393,2)</f>
        <v>0</v>
      </c>
      <c r="K393" s="218" t="s">
        <v>19</v>
      </c>
      <c r="L393" s="48"/>
      <c r="M393" s="223" t="s">
        <v>19</v>
      </c>
      <c r="N393" s="224" t="s">
        <v>47</v>
      </c>
      <c r="O393" s="88"/>
      <c r="P393" s="225">
        <f>O393*H393</f>
        <v>0</v>
      </c>
      <c r="Q393" s="225">
        <v>0</v>
      </c>
      <c r="R393" s="225">
        <f>Q393*H393</f>
        <v>0</v>
      </c>
      <c r="S393" s="225">
        <v>0</v>
      </c>
      <c r="T393" s="226">
        <f>S393*H393</f>
        <v>0</v>
      </c>
      <c r="U393" s="42"/>
      <c r="V393" s="42"/>
      <c r="W393" s="42"/>
      <c r="X393" s="42"/>
      <c r="Y393" s="42"/>
      <c r="Z393" s="42"/>
      <c r="AA393" s="42"/>
      <c r="AB393" s="42"/>
      <c r="AC393" s="42"/>
      <c r="AD393" s="42"/>
      <c r="AE393" s="42"/>
      <c r="AR393" s="227" t="s">
        <v>299</v>
      </c>
      <c r="AT393" s="227" t="s">
        <v>184</v>
      </c>
      <c r="AU393" s="227" t="s">
        <v>203</v>
      </c>
      <c r="AY393" s="21" t="s">
        <v>182</v>
      </c>
      <c r="BE393" s="228">
        <f>IF(N393="základní",J393,0)</f>
        <v>0</v>
      </c>
      <c r="BF393" s="228">
        <f>IF(N393="snížená",J393,0)</f>
        <v>0</v>
      </c>
      <c r="BG393" s="228">
        <f>IF(N393="zákl. přenesená",J393,0)</f>
        <v>0</v>
      </c>
      <c r="BH393" s="228">
        <f>IF(N393="sníž. přenesená",J393,0)</f>
        <v>0</v>
      </c>
      <c r="BI393" s="228">
        <f>IF(N393="nulová",J393,0)</f>
        <v>0</v>
      </c>
      <c r="BJ393" s="21" t="s">
        <v>83</v>
      </c>
      <c r="BK393" s="228">
        <f>ROUND(I393*H393,2)</f>
        <v>0</v>
      </c>
      <c r="BL393" s="21" t="s">
        <v>299</v>
      </c>
      <c r="BM393" s="227" t="s">
        <v>3391</v>
      </c>
    </row>
    <row r="394" s="2" customFormat="1" ht="16.5" customHeight="1">
      <c r="A394" s="42"/>
      <c r="B394" s="43"/>
      <c r="C394" s="216" t="s">
        <v>1539</v>
      </c>
      <c r="D394" s="216" t="s">
        <v>184</v>
      </c>
      <c r="E394" s="217" t="s">
        <v>3392</v>
      </c>
      <c r="F394" s="218" t="s">
        <v>3393</v>
      </c>
      <c r="G394" s="219" t="s">
        <v>560</v>
      </c>
      <c r="H394" s="220">
        <v>18</v>
      </c>
      <c r="I394" s="221"/>
      <c r="J394" s="222">
        <f>ROUND(I394*H394,2)</f>
        <v>0</v>
      </c>
      <c r="K394" s="218" t="s">
        <v>19</v>
      </c>
      <c r="L394" s="48"/>
      <c r="M394" s="223" t="s">
        <v>19</v>
      </c>
      <c r="N394" s="224" t="s">
        <v>47</v>
      </c>
      <c r="O394" s="88"/>
      <c r="P394" s="225">
        <f>O394*H394</f>
        <v>0</v>
      </c>
      <c r="Q394" s="225">
        <v>0</v>
      </c>
      <c r="R394" s="225">
        <f>Q394*H394</f>
        <v>0</v>
      </c>
      <c r="S394" s="225">
        <v>0</v>
      </c>
      <c r="T394" s="226">
        <f>S394*H394</f>
        <v>0</v>
      </c>
      <c r="U394" s="42"/>
      <c r="V394" s="42"/>
      <c r="W394" s="42"/>
      <c r="X394" s="42"/>
      <c r="Y394" s="42"/>
      <c r="Z394" s="42"/>
      <c r="AA394" s="42"/>
      <c r="AB394" s="42"/>
      <c r="AC394" s="42"/>
      <c r="AD394" s="42"/>
      <c r="AE394" s="42"/>
      <c r="AR394" s="227" t="s">
        <v>299</v>
      </c>
      <c r="AT394" s="227" t="s">
        <v>184</v>
      </c>
      <c r="AU394" s="227" t="s">
        <v>203</v>
      </c>
      <c r="AY394" s="21" t="s">
        <v>182</v>
      </c>
      <c r="BE394" s="228">
        <f>IF(N394="základní",J394,0)</f>
        <v>0</v>
      </c>
      <c r="BF394" s="228">
        <f>IF(N394="snížená",J394,0)</f>
        <v>0</v>
      </c>
      <c r="BG394" s="228">
        <f>IF(N394="zákl. přenesená",J394,0)</f>
        <v>0</v>
      </c>
      <c r="BH394" s="228">
        <f>IF(N394="sníž. přenesená",J394,0)</f>
        <v>0</v>
      </c>
      <c r="BI394" s="228">
        <f>IF(N394="nulová",J394,0)</f>
        <v>0</v>
      </c>
      <c r="BJ394" s="21" t="s">
        <v>83</v>
      </c>
      <c r="BK394" s="228">
        <f>ROUND(I394*H394,2)</f>
        <v>0</v>
      </c>
      <c r="BL394" s="21" t="s">
        <v>299</v>
      </c>
      <c r="BM394" s="227" t="s">
        <v>3394</v>
      </c>
    </row>
    <row r="395" s="2" customFormat="1" ht="16.5" customHeight="1">
      <c r="A395" s="42"/>
      <c r="B395" s="43"/>
      <c r="C395" s="216" t="s">
        <v>1544</v>
      </c>
      <c r="D395" s="216" t="s">
        <v>184</v>
      </c>
      <c r="E395" s="217" t="s">
        <v>2935</v>
      </c>
      <c r="F395" s="218" t="s">
        <v>2936</v>
      </c>
      <c r="G395" s="219" t="s">
        <v>560</v>
      </c>
      <c r="H395" s="220">
        <v>18</v>
      </c>
      <c r="I395" s="221"/>
      <c r="J395" s="222">
        <f>ROUND(I395*H395,2)</f>
        <v>0</v>
      </c>
      <c r="K395" s="218" t="s">
        <v>188</v>
      </c>
      <c r="L395" s="48"/>
      <c r="M395" s="223" t="s">
        <v>19</v>
      </c>
      <c r="N395" s="224" t="s">
        <v>47</v>
      </c>
      <c r="O395" s="88"/>
      <c r="P395" s="225">
        <f>O395*H395</f>
        <v>0</v>
      </c>
      <c r="Q395" s="225">
        <v>0</v>
      </c>
      <c r="R395" s="225">
        <f>Q395*H395</f>
        <v>0</v>
      </c>
      <c r="S395" s="225">
        <v>0.002</v>
      </c>
      <c r="T395" s="226">
        <f>S395*H395</f>
        <v>0.036000000000000004</v>
      </c>
      <c r="U395" s="42"/>
      <c r="V395" s="42"/>
      <c r="W395" s="42"/>
      <c r="X395" s="42"/>
      <c r="Y395" s="42"/>
      <c r="Z395" s="42"/>
      <c r="AA395" s="42"/>
      <c r="AB395" s="42"/>
      <c r="AC395" s="42"/>
      <c r="AD395" s="42"/>
      <c r="AE395" s="42"/>
      <c r="AR395" s="227" t="s">
        <v>299</v>
      </c>
      <c r="AT395" s="227" t="s">
        <v>184</v>
      </c>
      <c r="AU395" s="227" t="s">
        <v>203</v>
      </c>
      <c r="AY395" s="21" t="s">
        <v>182</v>
      </c>
      <c r="BE395" s="228">
        <f>IF(N395="základní",J395,0)</f>
        <v>0</v>
      </c>
      <c r="BF395" s="228">
        <f>IF(N395="snížená",J395,0)</f>
        <v>0</v>
      </c>
      <c r="BG395" s="228">
        <f>IF(N395="zákl. přenesená",J395,0)</f>
        <v>0</v>
      </c>
      <c r="BH395" s="228">
        <f>IF(N395="sníž. přenesená",J395,0)</f>
        <v>0</v>
      </c>
      <c r="BI395" s="228">
        <f>IF(N395="nulová",J395,0)</f>
        <v>0</v>
      </c>
      <c r="BJ395" s="21" t="s">
        <v>83</v>
      </c>
      <c r="BK395" s="228">
        <f>ROUND(I395*H395,2)</f>
        <v>0</v>
      </c>
      <c r="BL395" s="21" t="s">
        <v>299</v>
      </c>
      <c r="BM395" s="227" t="s">
        <v>3395</v>
      </c>
    </row>
    <row r="396" s="2" customFormat="1">
      <c r="A396" s="42"/>
      <c r="B396" s="43"/>
      <c r="C396" s="44"/>
      <c r="D396" s="229" t="s">
        <v>191</v>
      </c>
      <c r="E396" s="44"/>
      <c r="F396" s="230" t="s">
        <v>2938</v>
      </c>
      <c r="G396" s="44"/>
      <c r="H396" s="44"/>
      <c r="I396" s="231"/>
      <c r="J396" s="44"/>
      <c r="K396" s="44"/>
      <c r="L396" s="48"/>
      <c r="M396" s="232"/>
      <c r="N396" s="233"/>
      <c r="O396" s="88"/>
      <c r="P396" s="88"/>
      <c r="Q396" s="88"/>
      <c r="R396" s="88"/>
      <c r="S396" s="88"/>
      <c r="T396" s="89"/>
      <c r="U396" s="42"/>
      <c r="V396" s="42"/>
      <c r="W396" s="42"/>
      <c r="X396" s="42"/>
      <c r="Y396" s="42"/>
      <c r="Z396" s="42"/>
      <c r="AA396" s="42"/>
      <c r="AB396" s="42"/>
      <c r="AC396" s="42"/>
      <c r="AD396" s="42"/>
      <c r="AE396" s="42"/>
      <c r="AT396" s="21" t="s">
        <v>191</v>
      </c>
      <c r="AU396" s="21" t="s">
        <v>203</v>
      </c>
    </row>
    <row r="397" s="2" customFormat="1" ht="21.75" customHeight="1">
      <c r="A397" s="42"/>
      <c r="B397" s="43"/>
      <c r="C397" s="216" t="s">
        <v>1550</v>
      </c>
      <c r="D397" s="216" t="s">
        <v>184</v>
      </c>
      <c r="E397" s="217" t="s">
        <v>2939</v>
      </c>
      <c r="F397" s="218" t="s">
        <v>2940</v>
      </c>
      <c r="G397" s="219" t="s">
        <v>560</v>
      </c>
      <c r="H397" s="220">
        <v>22</v>
      </c>
      <c r="I397" s="221"/>
      <c r="J397" s="222">
        <f>ROUND(I397*H397,2)</f>
        <v>0</v>
      </c>
      <c r="K397" s="218" t="s">
        <v>188</v>
      </c>
      <c r="L397" s="48"/>
      <c r="M397" s="223" t="s">
        <v>19</v>
      </c>
      <c r="N397" s="224" t="s">
        <v>47</v>
      </c>
      <c r="O397" s="88"/>
      <c r="P397" s="225">
        <f>O397*H397</f>
        <v>0</v>
      </c>
      <c r="Q397" s="225">
        <v>0</v>
      </c>
      <c r="R397" s="225">
        <f>Q397*H397</f>
        <v>0</v>
      </c>
      <c r="S397" s="225">
        <v>0.0040000000000000001</v>
      </c>
      <c r="T397" s="226">
        <f>S397*H397</f>
        <v>0.087999999999999995</v>
      </c>
      <c r="U397" s="42"/>
      <c r="V397" s="42"/>
      <c r="W397" s="42"/>
      <c r="X397" s="42"/>
      <c r="Y397" s="42"/>
      <c r="Z397" s="42"/>
      <c r="AA397" s="42"/>
      <c r="AB397" s="42"/>
      <c r="AC397" s="42"/>
      <c r="AD397" s="42"/>
      <c r="AE397" s="42"/>
      <c r="AR397" s="227" t="s">
        <v>299</v>
      </c>
      <c r="AT397" s="227" t="s">
        <v>184</v>
      </c>
      <c r="AU397" s="227" t="s">
        <v>203</v>
      </c>
      <c r="AY397" s="21" t="s">
        <v>182</v>
      </c>
      <c r="BE397" s="228">
        <f>IF(N397="základní",J397,0)</f>
        <v>0</v>
      </c>
      <c r="BF397" s="228">
        <f>IF(N397="snížená",J397,0)</f>
        <v>0</v>
      </c>
      <c r="BG397" s="228">
        <f>IF(N397="zákl. přenesená",J397,0)</f>
        <v>0</v>
      </c>
      <c r="BH397" s="228">
        <f>IF(N397="sníž. přenesená",J397,0)</f>
        <v>0</v>
      </c>
      <c r="BI397" s="228">
        <f>IF(N397="nulová",J397,0)</f>
        <v>0</v>
      </c>
      <c r="BJ397" s="21" t="s">
        <v>83</v>
      </c>
      <c r="BK397" s="228">
        <f>ROUND(I397*H397,2)</f>
        <v>0</v>
      </c>
      <c r="BL397" s="21" t="s">
        <v>299</v>
      </c>
      <c r="BM397" s="227" t="s">
        <v>3396</v>
      </c>
    </row>
    <row r="398" s="2" customFormat="1">
      <c r="A398" s="42"/>
      <c r="B398" s="43"/>
      <c r="C398" s="44"/>
      <c r="D398" s="229" t="s">
        <v>191</v>
      </c>
      <c r="E398" s="44"/>
      <c r="F398" s="230" t="s">
        <v>2942</v>
      </c>
      <c r="G398" s="44"/>
      <c r="H398" s="44"/>
      <c r="I398" s="231"/>
      <c r="J398" s="44"/>
      <c r="K398" s="44"/>
      <c r="L398" s="48"/>
      <c r="M398" s="232"/>
      <c r="N398" s="233"/>
      <c r="O398" s="88"/>
      <c r="P398" s="88"/>
      <c r="Q398" s="88"/>
      <c r="R398" s="88"/>
      <c r="S398" s="88"/>
      <c r="T398" s="89"/>
      <c r="U398" s="42"/>
      <c r="V398" s="42"/>
      <c r="W398" s="42"/>
      <c r="X398" s="42"/>
      <c r="Y398" s="42"/>
      <c r="Z398" s="42"/>
      <c r="AA398" s="42"/>
      <c r="AB398" s="42"/>
      <c r="AC398" s="42"/>
      <c r="AD398" s="42"/>
      <c r="AE398" s="42"/>
      <c r="AT398" s="21" t="s">
        <v>191</v>
      </c>
      <c r="AU398" s="21" t="s">
        <v>203</v>
      </c>
    </row>
    <row r="399" s="2" customFormat="1" ht="16.5" customHeight="1">
      <c r="A399" s="42"/>
      <c r="B399" s="43"/>
      <c r="C399" s="216" t="s">
        <v>1556</v>
      </c>
      <c r="D399" s="216" t="s">
        <v>184</v>
      </c>
      <c r="E399" s="217" t="s">
        <v>3397</v>
      </c>
      <c r="F399" s="218" t="s">
        <v>3398</v>
      </c>
      <c r="G399" s="219" t="s">
        <v>598</v>
      </c>
      <c r="H399" s="220">
        <v>2</v>
      </c>
      <c r="I399" s="221"/>
      <c r="J399" s="222">
        <f>ROUND(I399*H399,2)</f>
        <v>0</v>
      </c>
      <c r="K399" s="218" t="s">
        <v>188</v>
      </c>
      <c r="L399" s="48"/>
      <c r="M399" s="223" t="s">
        <v>19</v>
      </c>
      <c r="N399" s="224" t="s">
        <v>47</v>
      </c>
      <c r="O399" s="88"/>
      <c r="P399" s="225">
        <f>O399*H399</f>
        <v>0</v>
      </c>
      <c r="Q399" s="225">
        <v>0</v>
      </c>
      <c r="R399" s="225">
        <f>Q399*H399</f>
        <v>0</v>
      </c>
      <c r="S399" s="225">
        <v>0.0040000000000000001</v>
      </c>
      <c r="T399" s="226">
        <f>S399*H399</f>
        <v>0.0080000000000000002</v>
      </c>
      <c r="U399" s="42"/>
      <c r="V399" s="42"/>
      <c r="W399" s="42"/>
      <c r="X399" s="42"/>
      <c r="Y399" s="42"/>
      <c r="Z399" s="42"/>
      <c r="AA399" s="42"/>
      <c r="AB399" s="42"/>
      <c r="AC399" s="42"/>
      <c r="AD399" s="42"/>
      <c r="AE399" s="42"/>
      <c r="AR399" s="227" t="s">
        <v>299</v>
      </c>
      <c r="AT399" s="227" t="s">
        <v>184</v>
      </c>
      <c r="AU399" s="227" t="s">
        <v>203</v>
      </c>
      <c r="AY399" s="21" t="s">
        <v>182</v>
      </c>
      <c r="BE399" s="228">
        <f>IF(N399="základní",J399,0)</f>
        <v>0</v>
      </c>
      <c r="BF399" s="228">
        <f>IF(N399="snížená",J399,0)</f>
        <v>0</v>
      </c>
      <c r="BG399" s="228">
        <f>IF(N399="zákl. přenesená",J399,0)</f>
        <v>0</v>
      </c>
      <c r="BH399" s="228">
        <f>IF(N399="sníž. přenesená",J399,0)</f>
        <v>0</v>
      </c>
      <c r="BI399" s="228">
        <f>IF(N399="nulová",J399,0)</f>
        <v>0</v>
      </c>
      <c r="BJ399" s="21" t="s">
        <v>83</v>
      </c>
      <c r="BK399" s="228">
        <f>ROUND(I399*H399,2)</f>
        <v>0</v>
      </c>
      <c r="BL399" s="21" t="s">
        <v>299</v>
      </c>
      <c r="BM399" s="227" t="s">
        <v>3399</v>
      </c>
    </row>
    <row r="400" s="2" customFormat="1">
      <c r="A400" s="42"/>
      <c r="B400" s="43"/>
      <c r="C400" s="44"/>
      <c r="D400" s="229" t="s">
        <v>191</v>
      </c>
      <c r="E400" s="44"/>
      <c r="F400" s="230" t="s">
        <v>3400</v>
      </c>
      <c r="G400" s="44"/>
      <c r="H400" s="44"/>
      <c r="I400" s="231"/>
      <c r="J400" s="44"/>
      <c r="K400" s="44"/>
      <c r="L400" s="48"/>
      <c r="M400" s="232"/>
      <c r="N400" s="233"/>
      <c r="O400" s="88"/>
      <c r="P400" s="88"/>
      <c r="Q400" s="88"/>
      <c r="R400" s="88"/>
      <c r="S400" s="88"/>
      <c r="T400" s="89"/>
      <c r="U400" s="42"/>
      <c r="V400" s="42"/>
      <c r="W400" s="42"/>
      <c r="X400" s="42"/>
      <c r="Y400" s="42"/>
      <c r="Z400" s="42"/>
      <c r="AA400" s="42"/>
      <c r="AB400" s="42"/>
      <c r="AC400" s="42"/>
      <c r="AD400" s="42"/>
      <c r="AE400" s="42"/>
      <c r="AT400" s="21" t="s">
        <v>191</v>
      </c>
      <c r="AU400" s="21" t="s">
        <v>203</v>
      </c>
    </row>
    <row r="401" s="2" customFormat="1" ht="16.5" customHeight="1">
      <c r="A401" s="42"/>
      <c r="B401" s="43"/>
      <c r="C401" s="216" t="s">
        <v>1562</v>
      </c>
      <c r="D401" s="216" t="s">
        <v>184</v>
      </c>
      <c r="E401" s="217" t="s">
        <v>3401</v>
      </c>
      <c r="F401" s="218" t="s">
        <v>3402</v>
      </c>
      <c r="G401" s="219" t="s">
        <v>560</v>
      </c>
      <c r="H401" s="220">
        <v>16</v>
      </c>
      <c r="I401" s="221"/>
      <c r="J401" s="222">
        <f>ROUND(I401*H401,2)</f>
        <v>0</v>
      </c>
      <c r="K401" s="218" t="s">
        <v>19</v>
      </c>
      <c r="L401" s="48"/>
      <c r="M401" s="223" t="s">
        <v>19</v>
      </c>
      <c r="N401" s="224" t="s">
        <v>47</v>
      </c>
      <c r="O401" s="88"/>
      <c r="P401" s="225">
        <f>O401*H401</f>
        <v>0</v>
      </c>
      <c r="Q401" s="225">
        <v>0</v>
      </c>
      <c r="R401" s="225">
        <f>Q401*H401</f>
        <v>0</v>
      </c>
      <c r="S401" s="225">
        <v>0.0070000000000000001</v>
      </c>
      <c r="T401" s="226">
        <f>S401*H401</f>
        <v>0.112</v>
      </c>
      <c r="U401" s="42"/>
      <c r="V401" s="42"/>
      <c r="W401" s="42"/>
      <c r="X401" s="42"/>
      <c r="Y401" s="42"/>
      <c r="Z401" s="42"/>
      <c r="AA401" s="42"/>
      <c r="AB401" s="42"/>
      <c r="AC401" s="42"/>
      <c r="AD401" s="42"/>
      <c r="AE401" s="42"/>
      <c r="AR401" s="227" t="s">
        <v>299</v>
      </c>
      <c r="AT401" s="227" t="s">
        <v>184</v>
      </c>
      <c r="AU401" s="227" t="s">
        <v>203</v>
      </c>
      <c r="AY401" s="21" t="s">
        <v>182</v>
      </c>
      <c r="BE401" s="228">
        <f>IF(N401="základní",J401,0)</f>
        <v>0</v>
      </c>
      <c r="BF401" s="228">
        <f>IF(N401="snížená",J401,0)</f>
        <v>0</v>
      </c>
      <c r="BG401" s="228">
        <f>IF(N401="zákl. přenesená",J401,0)</f>
        <v>0</v>
      </c>
      <c r="BH401" s="228">
        <f>IF(N401="sníž. přenesená",J401,0)</f>
        <v>0</v>
      </c>
      <c r="BI401" s="228">
        <f>IF(N401="nulová",J401,0)</f>
        <v>0</v>
      </c>
      <c r="BJ401" s="21" t="s">
        <v>83</v>
      </c>
      <c r="BK401" s="228">
        <f>ROUND(I401*H401,2)</f>
        <v>0</v>
      </c>
      <c r="BL401" s="21" t="s">
        <v>299</v>
      </c>
      <c r="BM401" s="227" t="s">
        <v>3403</v>
      </c>
    </row>
    <row r="402" s="2" customFormat="1" ht="16.5" customHeight="1">
      <c r="A402" s="42"/>
      <c r="B402" s="43"/>
      <c r="C402" s="216" t="s">
        <v>1568</v>
      </c>
      <c r="D402" s="216" t="s">
        <v>184</v>
      </c>
      <c r="E402" s="217" t="s">
        <v>3404</v>
      </c>
      <c r="F402" s="218" t="s">
        <v>3405</v>
      </c>
      <c r="G402" s="219" t="s">
        <v>560</v>
      </c>
      <c r="H402" s="220">
        <v>16</v>
      </c>
      <c r="I402" s="221"/>
      <c r="J402" s="222">
        <f>ROUND(I402*H402,2)</f>
        <v>0</v>
      </c>
      <c r="K402" s="218" t="s">
        <v>188</v>
      </c>
      <c r="L402" s="48"/>
      <c r="M402" s="223" t="s">
        <v>19</v>
      </c>
      <c r="N402" s="224" t="s">
        <v>47</v>
      </c>
      <c r="O402" s="88"/>
      <c r="P402" s="225">
        <f>O402*H402</f>
        <v>0</v>
      </c>
      <c r="Q402" s="225">
        <v>0.00035</v>
      </c>
      <c r="R402" s="225">
        <f>Q402*H402</f>
        <v>0.0055999999999999999</v>
      </c>
      <c r="S402" s="225">
        <v>0</v>
      </c>
      <c r="T402" s="226">
        <f>S402*H402</f>
        <v>0</v>
      </c>
      <c r="U402" s="42"/>
      <c r="V402" s="42"/>
      <c r="W402" s="42"/>
      <c r="X402" s="42"/>
      <c r="Y402" s="42"/>
      <c r="Z402" s="42"/>
      <c r="AA402" s="42"/>
      <c r="AB402" s="42"/>
      <c r="AC402" s="42"/>
      <c r="AD402" s="42"/>
      <c r="AE402" s="42"/>
      <c r="AR402" s="227" t="s">
        <v>299</v>
      </c>
      <c r="AT402" s="227" t="s">
        <v>184</v>
      </c>
      <c r="AU402" s="227" t="s">
        <v>203</v>
      </c>
      <c r="AY402" s="21" t="s">
        <v>182</v>
      </c>
      <c r="BE402" s="228">
        <f>IF(N402="základní",J402,0)</f>
        <v>0</v>
      </c>
      <c r="BF402" s="228">
        <f>IF(N402="snížená",J402,0)</f>
        <v>0</v>
      </c>
      <c r="BG402" s="228">
        <f>IF(N402="zákl. přenesená",J402,0)</f>
        <v>0</v>
      </c>
      <c r="BH402" s="228">
        <f>IF(N402="sníž. přenesená",J402,0)</f>
        <v>0</v>
      </c>
      <c r="BI402" s="228">
        <f>IF(N402="nulová",J402,0)</f>
        <v>0</v>
      </c>
      <c r="BJ402" s="21" t="s">
        <v>83</v>
      </c>
      <c r="BK402" s="228">
        <f>ROUND(I402*H402,2)</f>
        <v>0</v>
      </c>
      <c r="BL402" s="21" t="s">
        <v>299</v>
      </c>
      <c r="BM402" s="227" t="s">
        <v>3406</v>
      </c>
    </row>
    <row r="403" s="2" customFormat="1">
      <c r="A403" s="42"/>
      <c r="B403" s="43"/>
      <c r="C403" s="44"/>
      <c r="D403" s="229" t="s">
        <v>191</v>
      </c>
      <c r="E403" s="44"/>
      <c r="F403" s="230" t="s">
        <v>3407</v>
      </c>
      <c r="G403" s="44"/>
      <c r="H403" s="44"/>
      <c r="I403" s="231"/>
      <c r="J403" s="44"/>
      <c r="K403" s="44"/>
      <c r="L403" s="48"/>
      <c r="M403" s="232"/>
      <c r="N403" s="233"/>
      <c r="O403" s="88"/>
      <c r="P403" s="88"/>
      <c r="Q403" s="88"/>
      <c r="R403" s="88"/>
      <c r="S403" s="88"/>
      <c r="T403" s="89"/>
      <c r="U403" s="42"/>
      <c r="V403" s="42"/>
      <c r="W403" s="42"/>
      <c r="X403" s="42"/>
      <c r="Y403" s="42"/>
      <c r="Z403" s="42"/>
      <c r="AA403" s="42"/>
      <c r="AB403" s="42"/>
      <c r="AC403" s="42"/>
      <c r="AD403" s="42"/>
      <c r="AE403" s="42"/>
      <c r="AT403" s="21" t="s">
        <v>191</v>
      </c>
      <c r="AU403" s="21" t="s">
        <v>203</v>
      </c>
    </row>
    <row r="404" s="2" customFormat="1" ht="16.5" customHeight="1">
      <c r="A404" s="42"/>
      <c r="B404" s="43"/>
      <c r="C404" s="216" t="s">
        <v>1574</v>
      </c>
      <c r="D404" s="216" t="s">
        <v>184</v>
      </c>
      <c r="E404" s="217" t="s">
        <v>2943</v>
      </c>
      <c r="F404" s="218" t="s">
        <v>2944</v>
      </c>
      <c r="G404" s="219" t="s">
        <v>560</v>
      </c>
      <c r="H404" s="220">
        <v>18</v>
      </c>
      <c r="I404" s="221"/>
      <c r="J404" s="222">
        <f>ROUND(I404*H404,2)</f>
        <v>0</v>
      </c>
      <c r="K404" s="218" t="s">
        <v>188</v>
      </c>
      <c r="L404" s="48"/>
      <c r="M404" s="223" t="s">
        <v>19</v>
      </c>
      <c r="N404" s="224" t="s">
        <v>47</v>
      </c>
      <c r="O404" s="88"/>
      <c r="P404" s="225">
        <f>O404*H404</f>
        <v>0</v>
      </c>
      <c r="Q404" s="225">
        <v>0.00014999999999999999</v>
      </c>
      <c r="R404" s="225">
        <f>Q404*H404</f>
        <v>0.0026999999999999997</v>
      </c>
      <c r="S404" s="225">
        <v>0</v>
      </c>
      <c r="T404" s="226">
        <f>S404*H404</f>
        <v>0</v>
      </c>
      <c r="U404" s="42"/>
      <c r="V404" s="42"/>
      <c r="W404" s="42"/>
      <c r="X404" s="42"/>
      <c r="Y404" s="42"/>
      <c r="Z404" s="42"/>
      <c r="AA404" s="42"/>
      <c r="AB404" s="42"/>
      <c r="AC404" s="42"/>
      <c r="AD404" s="42"/>
      <c r="AE404" s="42"/>
      <c r="AR404" s="227" t="s">
        <v>299</v>
      </c>
      <c r="AT404" s="227" t="s">
        <v>184</v>
      </c>
      <c r="AU404" s="227" t="s">
        <v>203</v>
      </c>
      <c r="AY404" s="21" t="s">
        <v>182</v>
      </c>
      <c r="BE404" s="228">
        <f>IF(N404="základní",J404,0)</f>
        <v>0</v>
      </c>
      <c r="BF404" s="228">
        <f>IF(N404="snížená",J404,0)</f>
        <v>0</v>
      </c>
      <c r="BG404" s="228">
        <f>IF(N404="zákl. přenesená",J404,0)</f>
        <v>0</v>
      </c>
      <c r="BH404" s="228">
        <f>IF(N404="sníž. přenesená",J404,0)</f>
        <v>0</v>
      </c>
      <c r="BI404" s="228">
        <f>IF(N404="nulová",J404,0)</f>
        <v>0</v>
      </c>
      <c r="BJ404" s="21" t="s">
        <v>83</v>
      </c>
      <c r="BK404" s="228">
        <f>ROUND(I404*H404,2)</f>
        <v>0</v>
      </c>
      <c r="BL404" s="21" t="s">
        <v>299</v>
      </c>
      <c r="BM404" s="227" t="s">
        <v>3408</v>
      </c>
    </row>
    <row r="405" s="2" customFormat="1">
      <c r="A405" s="42"/>
      <c r="B405" s="43"/>
      <c r="C405" s="44"/>
      <c r="D405" s="229" t="s">
        <v>191</v>
      </c>
      <c r="E405" s="44"/>
      <c r="F405" s="230" t="s">
        <v>2946</v>
      </c>
      <c r="G405" s="44"/>
      <c r="H405" s="44"/>
      <c r="I405" s="231"/>
      <c r="J405" s="44"/>
      <c r="K405" s="44"/>
      <c r="L405" s="48"/>
      <c r="M405" s="232"/>
      <c r="N405" s="233"/>
      <c r="O405" s="88"/>
      <c r="P405" s="88"/>
      <c r="Q405" s="88"/>
      <c r="R405" s="88"/>
      <c r="S405" s="88"/>
      <c r="T405" s="89"/>
      <c r="U405" s="42"/>
      <c r="V405" s="42"/>
      <c r="W405" s="42"/>
      <c r="X405" s="42"/>
      <c r="Y405" s="42"/>
      <c r="Z405" s="42"/>
      <c r="AA405" s="42"/>
      <c r="AB405" s="42"/>
      <c r="AC405" s="42"/>
      <c r="AD405" s="42"/>
      <c r="AE405" s="42"/>
      <c r="AT405" s="21" t="s">
        <v>191</v>
      </c>
      <c r="AU405" s="21" t="s">
        <v>203</v>
      </c>
    </row>
    <row r="406" s="2" customFormat="1" ht="16.5" customHeight="1">
      <c r="A406" s="42"/>
      <c r="B406" s="43"/>
      <c r="C406" s="216" t="s">
        <v>1580</v>
      </c>
      <c r="D406" s="216" t="s">
        <v>184</v>
      </c>
      <c r="E406" s="217" t="s">
        <v>2947</v>
      </c>
      <c r="F406" s="218" t="s">
        <v>2948</v>
      </c>
      <c r="G406" s="219" t="s">
        <v>560</v>
      </c>
      <c r="H406" s="220">
        <v>22</v>
      </c>
      <c r="I406" s="221"/>
      <c r="J406" s="222">
        <f>ROUND(I406*H406,2)</f>
        <v>0</v>
      </c>
      <c r="K406" s="218" t="s">
        <v>188</v>
      </c>
      <c r="L406" s="48"/>
      <c r="M406" s="223" t="s">
        <v>19</v>
      </c>
      <c r="N406" s="224" t="s">
        <v>47</v>
      </c>
      <c r="O406" s="88"/>
      <c r="P406" s="225">
        <f>O406*H406</f>
        <v>0</v>
      </c>
      <c r="Q406" s="225">
        <v>0.00035</v>
      </c>
      <c r="R406" s="225">
        <f>Q406*H406</f>
        <v>0.0077000000000000002</v>
      </c>
      <c r="S406" s="225">
        <v>0</v>
      </c>
      <c r="T406" s="226">
        <f>S406*H406</f>
        <v>0</v>
      </c>
      <c r="U406" s="42"/>
      <c r="V406" s="42"/>
      <c r="W406" s="42"/>
      <c r="X406" s="42"/>
      <c r="Y406" s="42"/>
      <c r="Z406" s="42"/>
      <c r="AA406" s="42"/>
      <c r="AB406" s="42"/>
      <c r="AC406" s="42"/>
      <c r="AD406" s="42"/>
      <c r="AE406" s="42"/>
      <c r="AR406" s="227" t="s">
        <v>299</v>
      </c>
      <c r="AT406" s="227" t="s">
        <v>184</v>
      </c>
      <c r="AU406" s="227" t="s">
        <v>203</v>
      </c>
      <c r="AY406" s="21" t="s">
        <v>182</v>
      </c>
      <c r="BE406" s="228">
        <f>IF(N406="základní",J406,0)</f>
        <v>0</v>
      </c>
      <c r="BF406" s="228">
        <f>IF(N406="snížená",J406,0)</f>
        <v>0</v>
      </c>
      <c r="BG406" s="228">
        <f>IF(N406="zákl. přenesená",J406,0)</f>
        <v>0</v>
      </c>
      <c r="BH406" s="228">
        <f>IF(N406="sníž. přenesená",J406,0)</f>
        <v>0</v>
      </c>
      <c r="BI406" s="228">
        <f>IF(N406="nulová",J406,0)</f>
        <v>0</v>
      </c>
      <c r="BJ406" s="21" t="s">
        <v>83</v>
      </c>
      <c r="BK406" s="228">
        <f>ROUND(I406*H406,2)</f>
        <v>0</v>
      </c>
      <c r="BL406" s="21" t="s">
        <v>299</v>
      </c>
      <c r="BM406" s="227" t="s">
        <v>3409</v>
      </c>
    </row>
    <row r="407" s="2" customFormat="1">
      <c r="A407" s="42"/>
      <c r="B407" s="43"/>
      <c r="C407" s="44"/>
      <c r="D407" s="229" t="s">
        <v>191</v>
      </c>
      <c r="E407" s="44"/>
      <c r="F407" s="230" t="s">
        <v>2950</v>
      </c>
      <c r="G407" s="44"/>
      <c r="H407" s="44"/>
      <c r="I407" s="231"/>
      <c r="J407" s="44"/>
      <c r="K407" s="44"/>
      <c r="L407" s="48"/>
      <c r="M407" s="232"/>
      <c r="N407" s="233"/>
      <c r="O407" s="88"/>
      <c r="P407" s="88"/>
      <c r="Q407" s="88"/>
      <c r="R407" s="88"/>
      <c r="S407" s="88"/>
      <c r="T407" s="89"/>
      <c r="U407" s="42"/>
      <c r="V407" s="42"/>
      <c r="W407" s="42"/>
      <c r="X407" s="42"/>
      <c r="Y407" s="42"/>
      <c r="Z407" s="42"/>
      <c r="AA407" s="42"/>
      <c r="AB407" s="42"/>
      <c r="AC407" s="42"/>
      <c r="AD407" s="42"/>
      <c r="AE407" s="42"/>
      <c r="AT407" s="21" t="s">
        <v>191</v>
      </c>
      <c r="AU407" s="21" t="s">
        <v>203</v>
      </c>
    </row>
    <row r="408" s="2" customFormat="1" ht="16.5" customHeight="1">
      <c r="A408" s="42"/>
      <c r="B408" s="43"/>
      <c r="C408" s="216" t="s">
        <v>1586</v>
      </c>
      <c r="D408" s="216" t="s">
        <v>184</v>
      </c>
      <c r="E408" s="217" t="s">
        <v>3410</v>
      </c>
      <c r="F408" s="218" t="s">
        <v>2963</v>
      </c>
      <c r="G408" s="219" t="s">
        <v>2953</v>
      </c>
      <c r="H408" s="220">
        <v>10</v>
      </c>
      <c r="I408" s="221"/>
      <c r="J408" s="222">
        <f>ROUND(I408*H408,2)</f>
        <v>0</v>
      </c>
      <c r="K408" s="218" t="s">
        <v>19</v>
      </c>
      <c r="L408" s="48"/>
      <c r="M408" s="223" t="s">
        <v>19</v>
      </c>
      <c r="N408" s="224" t="s">
        <v>47</v>
      </c>
      <c r="O408" s="88"/>
      <c r="P408" s="225">
        <f>O408*H408</f>
        <v>0</v>
      </c>
      <c r="Q408" s="225">
        <v>0</v>
      </c>
      <c r="R408" s="225">
        <f>Q408*H408</f>
        <v>0</v>
      </c>
      <c r="S408" s="225">
        <v>0</v>
      </c>
      <c r="T408" s="226">
        <f>S408*H408</f>
        <v>0</v>
      </c>
      <c r="U408" s="42"/>
      <c r="V408" s="42"/>
      <c r="W408" s="42"/>
      <c r="X408" s="42"/>
      <c r="Y408" s="42"/>
      <c r="Z408" s="42"/>
      <c r="AA408" s="42"/>
      <c r="AB408" s="42"/>
      <c r="AC408" s="42"/>
      <c r="AD408" s="42"/>
      <c r="AE408" s="42"/>
      <c r="AR408" s="227" t="s">
        <v>299</v>
      </c>
      <c r="AT408" s="227" t="s">
        <v>184</v>
      </c>
      <c r="AU408" s="227" t="s">
        <v>203</v>
      </c>
      <c r="AY408" s="21" t="s">
        <v>182</v>
      </c>
      <c r="BE408" s="228">
        <f>IF(N408="základní",J408,0)</f>
        <v>0</v>
      </c>
      <c r="BF408" s="228">
        <f>IF(N408="snížená",J408,0)</f>
        <v>0</v>
      </c>
      <c r="BG408" s="228">
        <f>IF(N408="zákl. přenesená",J408,0)</f>
        <v>0</v>
      </c>
      <c r="BH408" s="228">
        <f>IF(N408="sníž. přenesená",J408,0)</f>
        <v>0</v>
      </c>
      <c r="BI408" s="228">
        <f>IF(N408="nulová",J408,0)</f>
        <v>0</v>
      </c>
      <c r="BJ408" s="21" t="s">
        <v>83</v>
      </c>
      <c r="BK408" s="228">
        <f>ROUND(I408*H408,2)</f>
        <v>0</v>
      </c>
      <c r="BL408" s="21" t="s">
        <v>299</v>
      </c>
      <c r="BM408" s="227" t="s">
        <v>3411</v>
      </c>
    </row>
    <row r="409" s="2" customFormat="1" ht="16.5" customHeight="1">
      <c r="A409" s="42"/>
      <c r="B409" s="43"/>
      <c r="C409" s="216" t="s">
        <v>1592</v>
      </c>
      <c r="D409" s="216" t="s">
        <v>184</v>
      </c>
      <c r="E409" s="217" t="s">
        <v>3412</v>
      </c>
      <c r="F409" s="218" t="s">
        <v>3413</v>
      </c>
      <c r="G409" s="219" t="s">
        <v>2953</v>
      </c>
      <c r="H409" s="220">
        <v>4</v>
      </c>
      <c r="I409" s="221"/>
      <c r="J409" s="222">
        <f>ROUND(I409*H409,2)</f>
        <v>0</v>
      </c>
      <c r="K409" s="218" t="s">
        <v>19</v>
      </c>
      <c r="L409" s="48"/>
      <c r="M409" s="223" t="s">
        <v>19</v>
      </c>
      <c r="N409" s="224" t="s">
        <v>47</v>
      </c>
      <c r="O409" s="88"/>
      <c r="P409" s="225">
        <f>O409*H409</f>
        <v>0</v>
      </c>
      <c r="Q409" s="225">
        <v>0</v>
      </c>
      <c r="R409" s="225">
        <f>Q409*H409</f>
        <v>0</v>
      </c>
      <c r="S409" s="225">
        <v>0</v>
      </c>
      <c r="T409" s="226">
        <f>S409*H409</f>
        <v>0</v>
      </c>
      <c r="U409" s="42"/>
      <c r="V409" s="42"/>
      <c r="W409" s="42"/>
      <c r="X409" s="42"/>
      <c r="Y409" s="42"/>
      <c r="Z409" s="42"/>
      <c r="AA409" s="42"/>
      <c r="AB409" s="42"/>
      <c r="AC409" s="42"/>
      <c r="AD409" s="42"/>
      <c r="AE409" s="42"/>
      <c r="AR409" s="227" t="s">
        <v>299</v>
      </c>
      <c r="AT409" s="227" t="s">
        <v>184</v>
      </c>
      <c r="AU409" s="227" t="s">
        <v>203</v>
      </c>
      <c r="AY409" s="21" t="s">
        <v>182</v>
      </c>
      <c r="BE409" s="228">
        <f>IF(N409="základní",J409,0)</f>
        <v>0</v>
      </c>
      <c r="BF409" s="228">
        <f>IF(N409="snížená",J409,0)</f>
        <v>0</v>
      </c>
      <c r="BG409" s="228">
        <f>IF(N409="zákl. přenesená",J409,0)</f>
        <v>0</v>
      </c>
      <c r="BH409" s="228">
        <f>IF(N409="sníž. přenesená",J409,0)</f>
        <v>0</v>
      </c>
      <c r="BI409" s="228">
        <f>IF(N409="nulová",J409,0)</f>
        <v>0</v>
      </c>
      <c r="BJ409" s="21" t="s">
        <v>83</v>
      </c>
      <c r="BK409" s="228">
        <f>ROUND(I409*H409,2)</f>
        <v>0</v>
      </c>
      <c r="BL409" s="21" t="s">
        <v>299</v>
      </c>
      <c r="BM409" s="227" t="s">
        <v>3414</v>
      </c>
    </row>
    <row r="410" s="2" customFormat="1" ht="16.5" customHeight="1">
      <c r="A410" s="42"/>
      <c r="B410" s="43"/>
      <c r="C410" s="216" t="s">
        <v>1597</v>
      </c>
      <c r="D410" s="216" t="s">
        <v>184</v>
      </c>
      <c r="E410" s="217" t="s">
        <v>3415</v>
      </c>
      <c r="F410" s="218" t="s">
        <v>3416</v>
      </c>
      <c r="G410" s="219" t="s">
        <v>2491</v>
      </c>
      <c r="H410" s="220">
        <v>1</v>
      </c>
      <c r="I410" s="221"/>
      <c r="J410" s="222">
        <f>ROUND(I410*H410,2)</f>
        <v>0</v>
      </c>
      <c r="K410" s="218" t="s">
        <v>19</v>
      </c>
      <c r="L410" s="48"/>
      <c r="M410" s="223" t="s">
        <v>19</v>
      </c>
      <c r="N410" s="224" t="s">
        <v>47</v>
      </c>
      <c r="O410" s="88"/>
      <c r="P410" s="225">
        <f>O410*H410</f>
        <v>0</v>
      </c>
      <c r="Q410" s="225">
        <v>0</v>
      </c>
      <c r="R410" s="225">
        <f>Q410*H410</f>
        <v>0</v>
      </c>
      <c r="S410" s="225">
        <v>0</v>
      </c>
      <c r="T410" s="226">
        <f>S410*H410</f>
        <v>0</v>
      </c>
      <c r="U410" s="42"/>
      <c r="V410" s="42"/>
      <c r="W410" s="42"/>
      <c r="X410" s="42"/>
      <c r="Y410" s="42"/>
      <c r="Z410" s="42"/>
      <c r="AA410" s="42"/>
      <c r="AB410" s="42"/>
      <c r="AC410" s="42"/>
      <c r="AD410" s="42"/>
      <c r="AE410" s="42"/>
      <c r="AR410" s="227" t="s">
        <v>299</v>
      </c>
      <c r="AT410" s="227" t="s">
        <v>184</v>
      </c>
      <c r="AU410" s="227" t="s">
        <v>203</v>
      </c>
      <c r="AY410" s="21" t="s">
        <v>182</v>
      </c>
      <c r="BE410" s="228">
        <f>IF(N410="základní",J410,0)</f>
        <v>0</v>
      </c>
      <c r="BF410" s="228">
        <f>IF(N410="snížená",J410,0)</f>
        <v>0</v>
      </c>
      <c r="BG410" s="228">
        <f>IF(N410="zákl. přenesená",J410,0)</f>
        <v>0</v>
      </c>
      <c r="BH410" s="228">
        <f>IF(N410="sníž. přenesená",J410,0)</f>
        <v>0</v>
      </c>
      <c r="BI410" s="228">
        <f>IF(N410="nulová",J410,0)</f>
        <v>0</v>
      </c>
      <c r="BJ410" s="21" t="s">
        <v>83</v>
      </c>
      <c r="BK410" s="228">
        <f>ROUND(I410*H410,2)</f>
        <v>0</v>
      </c>
      <c r="BL410" s="21" t="s">
        <v>299</v>
      </c>
      <c r="BM410" s="227" t="s">
        <v>3417</v>
      </c>
    </row>
    <row r="411" s="2" customFormat="1" ht="16.5" customHeight="1">
      <c r="A411" s="42"/>
      <c r="B411" s="43"/>
      <c r="C411" s="216" t="s">
        <v>1603</v>
      </c>
      <c r="D411" s="216" t="s">
        <v>184</v>
      </c>
      <c r="E411" s="217" t="s">
        <v>1644</v>
      </c>
      <c r="F411" s="218" t="s">
        <v>1645</v>
      </c>
      <c r="G411" s="219" t="s">
        <v>610</v>
      </c>
      <c r="H411" s="220">
        <v>0.244</v>
      </c>
      <c r="I411" s="221"/>
      <c r="J411" s="222">
        <f>ROUND(I411*H411,2)</f>
        <v>0</v>
      </c>
      <c r="K411" s="218" t="s">
        <v>188</v>
      </c>
      <c r="L411" s="48"/>
      <c r="M411" s="223" t="s">
        <v>19</v>
      </c>
      <c r="N411" s="224" t="s">
        <v>47</v>
      </c>
      <c r="O411" s="88"/>
      <c r="P411" s="225">
        <f>O411*H411</f>
        <v>0</v>
      </c>
      <c r="Q411" s="225">
        <v>0</v>
      </c>
      <c r="R411" s="225">
        <f>Q411*H411</f>
        <v>0</v>
      </c>
      <c r="S411" s="225">
        <v>0</v>
      </c>
      <c r="T411" s="226">
        <f>S411*H411</f>
        <v>0</v>
      </c>
      <c r="U411" s="42"/>
      <c r="V411" s="42"/>
      <c r="W411" s="42"/>
      <c r="X411" s="42"/>
      <c r="Y411" s="42"/>
      <c r="Z411" s="42"/>
      <c r="AA411" s="42"/>
      <c r="AB411" s="42"/>
      <c r="AC411" s="42"/>
      <c r="AD411" s="42"/>
      <c r="AE411" s="42"/>
      <c r="AR411" s="227" t="s">
        <v>299</v>
      </c>
      <c r="AT411" s="227" t="s">
        <v>184</v>
      </c>
      <c r="AU411" s="227" t="s">
        <v>203</v>
      </c>
      <c r="AY411" s="21" t="s">
        <v>182</v>
      </c>
      <c r="BE411" s="228">
        <f>IF(N411="základní",J411,0)</f>
        <v>0</v>
      </c>
      <c r="BF411" s="228">
        <f>IF(N411="snížená",J411,0)</f>
        <v>0</v>
      </c>
      <c r="BG411" s="228">
        <f>IF(N411="zákl. přenesená",J411,0)</f>
        <v>0</v>
      </c>
      <c r="BH411" s="228">
        <f>IF(N411="sníž. přenesená",J411,0)</f>
        <v>0</v>
      </c>
      <c r="BI411" s="228">
        <f>IF(N411="nulová",J411,0)</f>
        <v>0</v>
      </c>
      <c r="BJ411" s="21" t="s">
        <v>83</v>
      </c>
      <c r="BK411" s="228">
        <f>ROUND(I411*H411,2)</f>
        <v>0</v>
      </c>
      <c r="BL411" s="21" t="s">
        <v>299</v>
      </c>
      <c r="BM411" s="227" t="s">
        <v>3418</v>
      </c>
    </row>
    <row r="412" s="2" customFormat="1">
      <c r="A412" s="42"/>
      <c r="B412" s="43"/>
      <c r="C412" s="44"/>
      <c r="D412" s="229" t="s">
        <v>191</v>
      </c>
      <c r="E412" s="44"/>
      <c r="F412" s="230" t="s">
        <v>1647</v>
      </c>
      <c r="G412" s="44"/>
      <c r="H412" s="44"/>
      <c r="I412" s="231"/>
      <c r="J412" s="44"/>
      <c r="K412" s="44"/>
      <c r="L412" s="48"/>
      <c r="M412" s="232"/>
      <c r="N412" s="233"/>
      <c r="O412" s="88"/>
      <c r="P412" s="88"/>
      <c r="Q412" s="88"/>
      <c r="R412" s="88"/>
      <c r="S412" s="88"/>
      <c r="T412" s="89"/>
      <c r="U412" s="42"/>
      <c r="V412" s="42"/>
      <c r="W412" s="42"/>
      <c r="X412" s="42"/>
      <c r="Y412" s="42"/>
      <c r="Z412" s="42"/>
      <c r="AA412" s="42"/>
      <c r="AB412" s="42"/>
      <c r="AC412" s="42"/>
      <c r="AD412" s="42"/>
      <c r="AE412" s="42"/>
      <c r="AT412" s="21" t="s">
        <v>191</v>
      </c>
      <c r="AU412" s="21" t="s">
        <v>203</v>
      </c>
    </row>
    <row r="413" s="2" customFormat="1" ht="16.5" customHeight="1">
      <c r="A413" s="42"/>
      <c r="B413" s="43"/>
      <c r="C413" s="216" t="s">
        <v>1609</v>
      </c>
      <c r="D413" s="216" t="s">
        <v>184</v>
      </c>
      <c r="E413" s="217" t="s">
        <v>2979</v>
      </c>
      <c r="F413" s="218" t="s">
        <v>2980</v>
      </c>
      <c r="G413" s="219" t="s">
        <v>610</v>
      </c>
      <c r="H413" s="220">
        <v>0.244</v>
      </c>
      <c r="I413" s="221"/>
      <c r="J413" s="222">
        <f>ROUND(I413*H413,2)</f>
        <v>0</v>
      </c>
      <c r="K413" s="218" t="s">
        <v>188</v>
      </c>
      <c r="L413" s="48"/>
      <c r="M413" s="223" t="s">
        <v>19</v>
      </c>
      <c r="N413" s="224" t="s">
        <v>47</v>
      </c>
      <c r="O413" s="88"/>
      <c r="P413" s="225">
        <f>O413*H413</f>
        <v>0</v>
      </c>
      <c r="Q413" s="225">
        <v>0</v>
      </c>
      <c r="R413" s="225">
        <f>Q413*H413</f>
        <v>0</v>
      </c>
      <c r="S413" s="225">
        <v>0</v>
      </c>
      <c r="T413" s="226">
        <f>S413*H413</f>
        <v>0</v>
      </c>
      <c r="U413" s="42"/>
      <c r="V413" s="42"/>
      <c r="W413" s="42"/>
      <c r="X413" s="42"/>
      <c r="Y413" s="42"/>
      <c r="Z413" s="42"/>
      <c r="AA413" s="42"/>
      <c r="AB413" s="42"/>
      <c r="AC413" s="42"/>
      <c r="AD413" s="42"/>
      <c r="AE413" s="42"/>
      <c r="AR413" s="227" t="s">
        <v>299</v>
      </c>
      <c r="AT413" s="227" t="s">
        <v>184</v>
      </c>
      <c r="AU413" s="227" t="s">
        <v>203</v>
      </c>
      <c r="AY413" s="21" t="s">
        <v>182</v>
      </c>
      <c r="BE413" s="228">
        <f>IF(N413="základní",J413,0)</f>
        <v>0</v>
      </c>
      <c r="BF413" s="228">
        <f>IF(N413="snížená",J413,0)</f>
        <v>0</v>
      </c>
      <c r="BG413" s="228">
        <f>IF(N413="zákl. přenesená",J413,0)</f>
        <v>0</v>
      </c>
      <c r="BH413" s="228">
        <f>IF(N413="sníž. přenesená",J413,0)</f>
        <v>0</v>
      </c>
      <c r="BI413" s="228">
        <f>IF(N413="nulová",J413,0)</f>
        <v>0</v>
      </c>
      <c r="BJ413" s="21" t="s">
        <v>83</v>
      </c>
      <c r="BK413" s="228">
        <f>ROUND(I413*H413,2)</f>
        <v>0</v>
      </c>
      <c r="BL413" s="21" t="s">
        <v>299</v>
      </c>
      <c r="BM413" s="227" t="s">
        <v>3419</v>
      </c>
    </row>
    <row r="414" s="2" customFormat="1">
      <c r="A414" s="42"/>
      <c r="B414" s="43"/>
      <c r="C414" s="44"/>
      <c r="D414" s="229" t="s">
        <v>191</v>
      </c>
      <c r="E414" s="44"/>
      <c r="F414" s="230" t="s">
        <v>2982</v>
      </c>
      <c r="G414" s="44"/>
      <c r="H414" s="44"/>
      <c r="I414" s="231"/>
      <c r="J414" s="44"/>
      <c r="K414" s="44"/>
      <c r="L414" s="48"/>
      <c r="M414" s="232"/>
      <c r="N414" s="233"/>
      <c r="O414" s="88"/>
      <c r="P414" s="88"/>
      <c r="Q414" s="88"/>
      <c r="R414" s="88"/>
      <c r="S414" s="88"/>
      <c r="T414" s="89"/>
      <c r="U414" s="42"/>
      <c r="V414" s="42"/>
      <c r="W414" s="42"/>
      <c r="X414" s="42"/>
      <c r="Y414" s="42"/>
      <c r="Z414" s="42"/>
      <c r="AA414" s="42"/>
      <c r="AB414" s="42"/>
      <c r="AC414" s="42"/>
      <c r="AD414" s="42"/>
      <c r="AE414" s="42"/>
      <c r="AT414" s="21" t="s">
        <v>191</v>
      </c>
      <c r="AU414" s="21" t="s">
        <v>203</v>
      </c>
    </row>
    <row r="415" s="2" customFormat="1" ht="16.5" customHeight="1">
      <c r="A415" s="42"/>
      <c r="B415" s="43"/>
      <c r="C415" s="216" t="s">
        <v>1616</v>
      </c>
      <c r="D415" s="216" t="s">
        <v>184</v>
      </c>
      <c r="E415" s="217" t="s">
        <v>2983</v>
      </c>
      <c r="F415" s="218" t="s">
        <v>2984</v>
      </c>
      <c r="G415" s="219" t="s">
        <v>610</v>
      </c>
      <c r="H415" s="220">
        <v>0.244</v>
      </c>
      <c r="I415" s="221"/>
      <c r="J415" s="222">
        <f>ROUND(I415*H415,2)</f>
        <v>0</v>
      </c>
      <c r="K415" s="218" t="s">
        <v>188</v>
      </c>
      <c r="L415" s="48"/>
      <c r="M415" s="223" t="s">
        <v>19</v>
      </c>
      <c r="N415" s="224" t="s">
        <v>47</v>
      </c>
      <c r="O415" s="88"/>
      <c r="P415" s="225">
        <f>O415*H415</f>
        <v>0</v>
      </c>
      <c r="Q415" s="225">
        <v>0</v>
      </c>
      <c r="R415" s="225">
        <f>Q415*H415</f>
        <v>0</v>
      </c>
      <c r="S415" s="225">
        <v>0</v>
      </c>
      <c r="T415" s="226">
        <f>S415*H415</f>
        <v>0</v>
      </c>
      <c r="U415" s="42"/>
      <c r="V415" s="42"/>
      <c r="W415" s="42"/>
      <c r="X415" s="42"/>
      <c r="Y415" s="42"/>
      <c r="Z415" s="42"/>
      <c r="AA415" s="42"/>
      <c r="AB415" s="42"/>
      <c r="AC415" s="42"/>
      <c r="AD415" s="42"/>
      <c r="AE415" s="42"/>
      <c r="AR415" s="227" t="s">
        <v>299</v>
      </c>
      <c r="AT415" s="227" t="s">
        <v>184</v>
      </c>
      <c r="AU415" s="227" t="s">
        <v>203</v>
      </c>
      <c r="AY415" s="21" t="s">
        <v>182</v>
      </c>
      <c r="BE415" s="228">
        <f>IF(N415="základní",J415,0)</f>
        <v>0</v>
      </c>
      <c r="BF415" s="228">
        <f>IF(N415="snížená",J415,0)</f>
        <v>0</v>
      </c>
      <c r="BG415" s="228">
        <f>IF(N415="zákl. přenesená",J415,0)</f>
        <v>0</v>
      </c>
      <c r="BH415" s="228">
        <f>IF(N415="sníž. přenesená",J415,0)</f>
        <v>0</v>
      </c>
      <c r="BI415" s="228">
        <f>IF(N415="nulová",J415,0)</f>
        <v>0</v>
      </c>
      <c r="BJ415" s="21" t="s">
        <v>83</v>
      </c>
      <c r="BK415" s="228">
        <f>ROUND(I415*H415,2)</f>
        <v>0</v>
      </c>
      <c r="BL415" s="21" t="s">
        <v>299</v>
      </c>
      <c r="BM415" s="227" t="s">
        <v>3420</v>
      </c>
    </row>
    <row r="416" s="2" customFormat="1">
      <c r="A416" s="42"/>
      <c r="B416" s="43"/>
      <c r="C416" s="44"/>
      <c r="D416" s="229" t="s">
        <v>191</v>
      </c>
      <c r="E416" s="44"/>
      <c r="F416" s="230" t="s">
        <v>2986</v>
      </c>
      <c r="G416" s="44"/>
      <c r="H416" s="44"/>
      <c r="I416" s="231"/>
      <c r="J416" s="44"/>
      <c r="K416" s="44"/>
      <c r="L416" s="48"/>
      <c r="M416" s="232"/>
      <c r="N416" s="233"/>
      <c r="O416" s="88"/>
      <c r="P416" s="88"/>
      <c r="Q416" s="88"/>
      <c r="R416" s="88"/>
      <c r="S416" s="88"/>
      <c r="T416" s="89"/>
      <c r="U416" s="42"/>
      <c r="V416" s="42"/>
      <c r="W416" s="42"/>
      <c r="X416" s="42"/>
      <c r="Y416" s="42"/>
      <c r="Z416" s="42"/>
      <c r="AA416" s="42"/>
      <c r="AB416" s="42"/>
      <c r="AC416" s="42"/>
      <c r="AD416" s="42"/>
      <c r="AE416" s="42"/>
      <c r="AT416" s="21" t="s">
        <v>191</v>
      </c>
      <c r="AU416" s="21" t="s">
        <v>203</v>
      </c>
    </row>
    <row r="417" s="2" customFormat="1" ht="21.75" customHeight="1">
      <c r="A417" s="42"/>
      <c r="B417" s="43"/>
      <c r="C417" s="216" t="s">
        <v>1629</v>
      </c>
      <c r="D417" s="216" t="s">
        <v>184</v>
      </c>
      <c r="E417" s="217" t="s">
        <v>2987</v>
      </c>
      <c r="F417" s="218" t="s">
        <v>2988</v>
      </c>
      <c r="G417" s="219" t="s">
        <v>610</v>
      </c>
      <c r="H417" s="220">
        <v>2.9279999999999999</v>
      </c>
      <c r="I417" s="221"/>
      <c r="J417" s="222">
        <f>ROUND(I417*H417,2)</f>
        <v>0</v>
      </c>
      <c r="K417" s="218" t="s">
        <v>188</v>
      </c>
      <c r="L417" s="48"/>
      <c r="M417" s="223" t="s">
        <v>19</v>
      </c>
      <c r="N417" s="224" t="s">
        <v>47</v>
      </c>
      <c r="O417" s="88"/>
      <c r="P417" s="225">
        <f>O417*H417</f>
        <v>0</v>
      </c>
      <c r="Q417" s="225">
        <v>0</v>
      </c>
      <c r="R417" s="225">
        <f>Q417*H417</f>
        <v>0</v>
      </c>
      <c r="S417" s="225">
        <v>0</v>
      </c>
      <c r="T417" s="226">
        <f>S417*H417</f>
        <v>0</v>
      </c>
      <c r="U417" s="42"/>
      <c r="V417" s="42"/>
      <c r="W417" s="42"/>
      <c r="X417" s="42"/>
      <c r="Y417" s="42"/>
      <c r="Z417" s="42"/>
      <c r="AA417" s="42"/>
      <c r="AB417" s="42"/>
      <c r="AC417" s="42"/>
      <c r="AD417" s="42"/>
      <c r="AE417" s="42"/>
      <c r="AR417" s="227" t="s">
        <v>299</v>
      </c>
      <c r="AT417" s="227" t="s">
        <v>184</v>
      </c>
      <c r="AU417" s="227" t="s">
        <v>203</v>
      </c>
      <c r="AY417" s="21" t="s">
        <v>182</v>
      </c>
      <c r="BE417" s="228">
        <f>IF(N417="základní",J417,0)</f>
        <v>0</v>
      </c>
      <c r="BF417" s="228">
        <f>IF(N417="snížená",J417,0)</f>
        <v>0</v>
      </c>
      <c r="BG417" s="228">
        <f>IF(N417="zákl. přenesená",J417,0)</f>
        <v>0</v>
      </c>
      <c r="BH417" s="228">
        <f>IF(N417="sníž. přenesená",J417,0)</f>
        <v>0</v>
      </c>
      <c r="BI417" s="228">
        <f>IF(N417="nulová",J417,0)</f>
        <v>0</v>
      </c>
      <c r="BJ417" s="21" t="s">
        <v>83</v>
      </c>
      <c r="BK417" s="228">
        <f>ROUND(I417*H417,2)</f>
        <v>0</v>
      </c>
      <c r="BL417" s="21" t="s">
        <v>299</v>
      </c>
      <c r="BM417" s="227" t="s">
        <v>3421</v>
      </c>
    </row>
    <row r="418" s="2" customFormat="1">
      <c r="A418" s="42"/>
      <c r="B418" s="43"/>
      <c r="C418" s="44"/>
      <c r="D418" s="229" t="s">
        <v>191</v>
      </c>
      <c r="E418" s="44"/>
      <c r="F418" s="230" t="s">
        <v>2990</v>
      </c>
      <c r="G418" s="44"/>
      <c r="H418" s="44"/>
      <c r="I418" s="231"/>
      <c r="J418" s="44"/>
      <c r="K418" s="44"/>
      <c r="L418" s="48"/>
      <c r="M418" s="232"/>
      <c r="N418" s="233"/>
      <c r="O418" s="88"/>
      <c r="P418" s="88"/>
      <c r="Q418" s="88"/>
      <c r="R418" s="88"/>
      <c r="S418" s="88"/>
      <c r="T418" s="89"/>
      <c r="U418" s="42"/>
      <c r="V418" s="42"/>
      <c r="W418" s="42"/>
      <c r="X418" s="42"/>
      <c r="Y418" s="42"/>
      <c r="Z418" s="42"/>
      <c r="AA418" s="42"/>
      <c r="AB418" s="42"/>
      <c r="AC418" s="42"/>
      <c r="AD418" s="42"/>
      <c r="AE418" s="42"/>
      <c r="AT418" s="21" t="s">
        <v>191</v>
      </c>
      <c r="AU418" s="21" t="s">
        <v>203</v>
      </c>
    </row>
    <row r="419" s="13" customFormat="1">
      <c r="A419" s="13"/>
      <c r="B419" s="234"/>
      <c r="C419" s="235"/>
      <c r="D419" s="236" t="s">
        <v>193</v>
      </c>
      <c r="E419" s="237" t="s">
        <v>19</v>
      </c>
      <c r="F419" s="238" t="s">
        <v>3422</v>
      </c>
      <c r="G419" s="235"/>
      <c r="H419" s="239">
        <v>2.9279999999999999</v>
      </c>
      <c r="I419" s="240"/>
      <c r="J419" s="235"/>
      <c r="K419" s="235"/>
      <c r="L419" s="241"/>
      <c r="M419" s="242"/>
      <c r="N419" s="243"/>
      <c r="O419" s="243"/>
      <c r="P419" s="243"/>
      <c r="Q419" s="243"/>
      <c r="R419" s="243"/>
      <c r="S419" s="243"/>
      <c r="T419" s="244"/>
      <c r="U419" s="13"/>
      <c r="V419" s="13"/>
      <c r="W419" s="13"/>
      <c r="X419" s="13"/>
      <c r="Y419" s="13"/>
      <c r="Z419" s="13"/>
      <c r="AA419" s="13"/>
      <c r="AB419" s="13"/>
      <c r="AC419" s="13"/>
      <c r="AD419" s="13"/>
      <c r="AE419" s="13"/>
      <c r="AT419" s="245" t="s">
        <v>193</v>
      </c>
      <c r="AU419" s="245" t="s">
        <v>203</v>
      </c>
      <c r="AV419" s="13" t="s">
        <v>86</v>
      </c>
      <c r="AW419" s="13" t="s">
        <v>37</v>
      </c>
      <c r="AX419" s="13" t="s">
        <v>83</v>
      </c>
      <c r="AY419" s="245" t="s">
        <v>182</v>
      </c>
    </row>
    <row r="420" s="2" customFormat="1" ht="24.15" customHeight="1">
      <c r="A420" s="42"/>
      <c r="B420" s="43"/>
      <c r="C420" s="216" t="s">
        <v>1637</v>
      </c>
      <c r="D420" s="216" t="s">
        <v>184</v>
      </c>
      <c r="E420" s="217" t="s">
        <v>3423</v>
      </c>
      <c r="F420" s="218" t="s">
        <v>3424</v>
      </c>
      <c r="G420" s="219" t="s">
        <v>610</v>
      </c>
      <c r="H420" s="220">
        <v>0.112</v>
      </c>
      <c r="I420" s="221"/>
      <c r="J420" s="222">
        <f>ROUND(I420*H420,2)</f>
        <v>0</v>
      </c>
      <c r="K420" s="218" t="s">
        <v>188</v>
      </c>
      <c r="L420" s="48"/>
      <c r="M420" s="223" t="s">
        <v>19</v>
      </c>
      <c r="N420" s="224" t="s">
        <v>47</v>
      </c>
      <c r="O420" s="88"/>
      <c r="P420" s="225">
        <f>O420*H420</f>
        <v>0</v>
      </c>
      <c r="Q420" s="225">
        <v>0</v>
      </c>
      <c r="R420" s="225">
        <f>Q420*H420</f>
        <v>0</v>
      </c>
      <c r="S420" s="225">
        <v>0</v>
      </c>
      <c r="T420" s="226">
        <f>S420*H420</f>
        <v>0</v>
      </c>
      <c r="U420" s="42"/>
      <c r="V420" s="42"/>
      <c r="W420" s="42"/>
      <c r="X420" s="42"/>
      <c r="Y420" s="42"/>
      <c r="Z420" s="42"/>
      <c r="AA420" s="42"/>
      <c r="AB420" s="42"/>
      <c r="AC420" s="42"/>
      <c r="AD420" s="42"/>
      <c r="AE420" s="42"/>
      <c r="AR420" s="227" t="s">
        <v>299</v>
      </c>
      <c r="AT420" s="227" t="s">
        <v>184</v>
      </c>
      <c r="AU420" s="227" t="s">
        <v>203</v>
      </c>
      <c r="AY420" s="21" t="s">
        <v>182</v>
      </c>
      <c r="BE420" s="228">
        <f>IF(N420="základní",J420,0)</f>
        <v>0</v>
      </c>
      <c r="BF420" s="228">
        <f>IF(N420="snížená",J420,0)</f>
        <v>0</v>
      </c>
      <c r="BG420" s="228">
        <f>IF(N420="zákl. přenesená",J420,0)</f>
        <v>0</v>
      </c>
      <c r="BH420" s="228">
        <f>IF(N420="sníž. přenesená",J420,0)</f>
        <v>0</v>
      </c>
      <c r="BI420" s="228">
        <f>IF(N420="nulová",J420,0)</f>
        <v>0</v>
      </c>
      <c r="BJ420" s="21" t="s">
        <v>83</v>
      </c>
      <c r="BK420" s="228">
        <f>ROUND(I420*H420,2)</f>
        <v>0</v>
      </c>
      <c r="BL420" s="21" t="s">
        <v>299</v>
      </c>
      <c r="BM420" s="227" t="s">
        <v>3425</v>
      </c>
    </row>
    <row r="421" s="2" customFormat="1">
      <c r="A421" s="42"/>
      <c r="B421" s="43"/>
      <c r="C421" s="44"/>
      <c r="D421" s="229" t="s">
        <v>191</v>
      </c>
      <c r="E421" s="44"/>
      <c r="F421" s="230" t="s">
        <v>3426</v>
      </c>
      <c r="G421" s="44"/>
      <c r="H421" s="44"/>
      <c r="I421" s="231"/>
      <c r="J421" s="44"/>
      <c r="K421" s="44"/>
      <c r="L421" s="48"/>
      <c r="M421" s="232"/>
      <c r="N421" s="233"/>
      <c r="O421" s="88"/>
      <c r="P421" s="88"/>
      <c r="Q421" s="88"/>
      <c r="R421" s="88"/>
      <c r="S421" s="88"/>
      <c r="T421" s="89"/>
      <c r="U421" s="42"/>
      <c r="V421" s="42"/>
      <c r="W421" s="42"/>
      <c r="X421" s="42"/>
      <c r="Y421" s="42"/>
      <c r="Z421" s="42"/>
      <c r="AA421" s="42"/>
      <c r="AB421" s="42"/>
      <c r="AC421" s="42"/>
      <c r="AD421" s="42"/>
      <c r="AE421" s="42"/>
      <c r="AT421" s="21" t="s">
        <v>191</v>
      </c>
      <c r="AU421" s="21" t="s">
        <v>203</v>
      </c>
    </row>
    <row r="422" s="2" customFormat="1" ht="24.15" customHeight="1">
      <c r="A422" s="42"/>
      <c r="B422" s="43"/>
      <c r="C422" s="216" t="s">
        <v>1643</v>
      </c>
      <c r="D422" s="216" t="s">
        <v>184</v>
      </c>
      <c r="E422" s="217" t="s">
        <v>2992</v>
      </c>
      <c r="F422" s="218" t="s">
        <v>2993</v>
      </c>
      <c r="G422" s="219" t="s">
        <v>610</v>
      </c>
      <c r="H422" s="220">
        <v>0.13200000000000001</v>
      </c>
      <c r="I422" s="221"/>
      <c r="J422" s="222">
        <f>ROUND(I422*H422,2)</f>
        <v>0</v>
      </c>
      <c r="K422" s="218" t="s">
        <v>188</v>
      </c>
      <c r="L422" s="48"/>
      <c r="M422" s="223" t="s">
        <v>19</v>
      </c>
      <c r="N422" s="224" t="s">
        <v>47</v>
      </c>
      <c r="O422" s="88"/>
      <c r="P422" s="225">
        <f>O422*H422</f>
        <v>0</v>
      </c>
      <c r="Q422" s="225">
        <v>0</v>
      </c>
      <c r="R422" s="225">
        <f>Q422*H422</f>
        <v>0</v>
      </c>
      <c r="S422" s="225">
        <v>0</v>
      </c>
      <c r="T422" s="226">
        <f>S422*H422</f>
        <v>0</v>
      </c>
      <c r="U422" s="42"/>
      <c r="V422" s="42"/>
      <c r="W422" s="42"/>
      <c r="X422" s="42"/>
      <c r="Y422" s="42"/>
      <c r="Z422" s="42"/>
      <c r="AA422" s="42"/>
      <c r="AB422" s="42"/>
      <c r="AC422" s="42"/>
      <c r="AD422" s="42"/>
      <c r="AE422" s="42"/>
      <c r="AR422" s="227" t="s">
        <v>299</v>
      </c>
      <c r="AT422" s="227" t="s">
        <v>184</v>
      </c>
      <c r="AU422" s="227" t="s">
        <v>203</v>
      </c>
      <c r="AY422" s="21" t="s">
        <v>182</v>
      </c>
      <c r="BE422" s="228">
        <f>IF(N422="základní",J422,0)</f>
        <v>0</v>
      </c>
      <c r="BF422" s="228">
        <f>IF(N422="snížená",J422,0)</f>
        <v>0</v>
      </c>
      <c r="BG422" s="228">
        <f>IF(N422="zákl. přenesená",J422,0)</f>
        <v>0</v>
      </c>
      <c r="BH422" s="228">
        <f>IF(N422="sníž. přenesená",J422,0)</f>
        <v>0</v>
      </c>
      <c r="BI422" s="228">
        <f>IF(N422="nulová",J422,0)</f>
        <v>0</v>
      </c>
      <c r="BJ422" s="21" t="s">
        <v>83</v>
      </c>
      <c r="BK422" s="228">
        <f>ROUND(I422*H422,2)</f>
        <v>0</v>
      </c>
      <c r="BL422" s="21" t="s">
        <v>299</v>
      </c>
      <c r="BM422" s="227" t="s">
        <v>3427</v>
      </c>
    </row>
    <row r="423" s="2" customFormat="1">
      <c r="A423" s="42"/>
      <c r="B423" s="43"/>
      <c r="C423" s="44"/>
      <c r="D423" s="229" t="s">
        <v>191</v>
      </c>
      <c r="E423" s="44"/>
      <c r="F423" s="230" t="s">
        <v>2995</v>
      </c>
      <c r="G423" s="44"/>
      <c r="H423" s="44"/>
      <c r="I423" s="231"/>
      <c r="J423" s="44"/>
      <c r="K423" s="44"/>
      <c r="L423" s="48"/>
      <c r="M423" s="232"/>
      <c r="N423" s="233"/>
      <c r="O423" s="88"/>
      <c r="P423" s="88"/>
      <c r="Q423" s="88"/>
      <c r="R423" s="88"/>
      <c r="S423" s="88"/>
      <c r="T423" s="89"/>
      <c r="U423" s="42"/>
      <c r="V423" s="42"/>
      <c r="W423" s="42"/>
      <c r="X423" s="42"/>
      <c r="Y423" s="42"/>
      <c r="Z423" s="42"/>
      <c r="AA423" s="42"/>
      <c r="AB423" s="42"/>
      <c r="AC423" s="42"/>
      <c r="AD423" s="42"/>
      <c r="AE423" s="42"/>
      <c r="AT423" s="21" t="s">
        <v>191</v>
      </c>
      <c r="AU423" s="21" t="s">
        <v>203</v>
      </c>
    </row>
    <row r="424" s="13" customFormat="1">
      <c r="A424" s="13"/>
      <c r="B424" s="234"/>
      <c r="C424" s="235"/>
      <c r="D424" s="236" t="s">
        <v>193</v>
      </c>
      <c r="E424" s="237" t="s">
        <v>19</v>
      </c>
      <c r="F424" s="238" t="s">
        <v>3428</v>
      </c>
      <c r="G424" s="235"/>
      <c r="H424" s="239">
        <v>0.13200000000000001</v>
      </c>
      <c r="I424" s="240"/>
      <c r="J424" s="235"/>
      <c r="K424" s="235"/>
      <c r="L424" s="241"/>
      <c r="M424" s="309"/>
      <c r="N424" s="310"/>
      <c r="O424" s="310"/>
      <c r="P424" s="310"/>
      <c r="Q424" s="310"/>
      <c r="R424" s="310"/>
      <c r="S424" s="310"/>
      <c r="T424" s="311"/>
      <c r="U424" s="13"/>
      <c r="V424" s="13"/>
      <c r="W424" s="13"/>
      <c r="X424" s="13"/>
      <c r="Y424" s="13"/>
      <c r="Z424" s="13"/>
      <c r="AA424" s="13"/>
      <c r="AB424" s="13"/>
      <c r="AC424" s="13"/>
      <c r="AD424" s="13"/>
      <c r="AE424" s="13"/>
      <c r="AT424" s="245" t="s">
        <v>193</v>
      </c>
      <c r="AU424" s="245" t="s">
        <v>203</v>
      </c>
      <c r="AV424" s="13" t="s">
        <v>86</v>
      </c>
      <c r="AW424" s="13" t="s">
        <v>37</v>
      </c>
      <c r="AX424" s="13" t="s">
        <v>83</v>
      </c>
      <c r="AY424" s="245" t="s">
        <v>182</v>
      </c>
    </row>
    <row r="425" s="2" customFormat="1" ht="6.96" customHeight="1">
      <c r="A425" s="42"/>
      <c r="B425" s="63"/>
      <c r="C425" s="64"/>
      <c r="D425" s="64"/>
      <c r="E425" s="64"/>
      <c r="F425" s="64"/>
      <c r="G425" s="64"/>
      <c r="H425" s="64"/>
      <c r="I425" s="64"/>
      <c r="J425" s="64"/>
      <c r="K425" s="64"/>
      <c r="L425" s="48"/>
      <c r="M425" s="42"/>
      <c r="O425" s="42"/>
      <c r="P425" s="42"/>
      <c r="Q425" s="42"/>
      <c r="R425" s="42"/>
      <c r="S425" s="42"/>
      <c r="T425" s="42"/>
      <c r="U425" s="42"/>
      <c r="V425" s="42"/>
      <c r="W425" s="42"/>
      <c r="X425" s="42"/>
      <c r="Y425" s="42"/>
      <c r="Z425" s="42"/>
      <c r="AA425" s="42"/>
      <c r="AB425" s="42"/>
      <c r="AC425" s="42"/>
      <c r="AD425" s="42"/>
      <c r="AE425" s="42"/>
    </row>
  </sheetData>
  <sheetProtection sheet="1" autoFilter="0" formatColumns="0" formatRows="0" objects="1" scenarios="1" spinCount="100000" saltValue="AoIsyVvx5v9oBuIdLsSNWZ5PY4fhZAukVd9/dedgxcWfN6A8csedO1I/PCQwqkW6wNLG9AYsuCNw7FDmeR3mxA==" hashValue="pY8fMjsuW9pUUPltM54XzuN+sUBrzXCNtQ3znALTQ3EKudGmaRXTFakBmR0z7Bkhe1y337EMTDRzuqG0FgrgpA==" algorithmName="SHA-512" password="CC35"/>
  <autoFilter ref="C100:K424"/>
  <mergeCells count="12">
    <mergeCell ref="E7:H7"/>
    <mergeCell ref="E9:H9"/>
    <mergeCell ref="E11:H11"/>
    <mergeCell ref="E20:H20"/>
    <mergeCell ref="E29:H29"/>
    <mergeCell ref="E50:H50"/>
    <mergeCell ref="E52:H52"/>
    <mergeCell ref="E54:H54"/>
    <mergeCell ref="E89:H89"/>
    <mergeCell ref="E91:H91"/>
    <mergeCell ref="E93:H93"/>
    <mergeCell ref="L2:V2"/>
  </mergeCells>
  <hyperlinks>
    <hyperlink ref="F141" r:id="rId1" display="https://podminky.urs.cz/item/CS_URS_2024_01/741122611"/>
    <hyperlink ref="F143" r:id="rId2" display="https://podminky.urs.cz/item/CS_URS_2024_01/741122611"/>
    <hyperlink ref="F145" r:id="rId3" display="https://podminky.urs.cz/item/CS_URS_2024_01/741122611"/>
    <hyperlink ref="F147" r:id="rId4" display="https://podminky.urs.cz/item/CS_URS_2024_01/741122641"/>
    <hyperlink ref="F149" r:id="rId5" display="https://podminky.urs.cz/item/CS_URS_2024_01/741122641"/>
    <hyperlink ref="F151" r:id="rId6" display="https://podminky.urs.cz/item/CS_URS_2024_01/741122642"/>
    <hyperlink ref="F153" r:id="rId7" display="https://podminky.urs.cz/item/CS_URS_2024_01/741122642"/>
    <hyperlink ref="F155" r:id="rId8" display="https://podminky.urs.cz/item/CS_URS_2024_01/741120501"/>
    <hyperlink ref="F157" r:id="rId9" display="https://podminky.urs.cz/item/CS_URS_2024_01/741120501"/>
    <hyperlink ref="F159" r:id="rId10" display="https://podminky.urs.cz/item/CS_URS_2024_01/741120301"/>
    <hyperlink ref="F161" r:id="rId11" display="https://podminky.urs.cz/item/CS_URS_2024_01/741120301"/>
    <hyperlink ref="F163" r:id="rId12" display="https://podminky.urs.cz/item/CS_URS_2024_01/741410041"/>
    <hyperlink ref="F165" r:id="rId13" display="https://podminky.urs.cz/item/CS_URS_2024_01/741130115"/>
    <hyperlink ref="F167" r:id="rId14" display="https://podminky.urs.cz/item/CS_URS_2024_01/741130144"/>
    <hyperlink ref="F169" r:id="rId15" display="https://podminky.urs.cz/item/CS_URS_2024_01/741132103"/>
    <hyperlink ref="F171" r:id="rId16" display="https://podminky.urs.cz/item/CS_URS_2024_01/741132145"/>
    <hyperlink ref="F173" r:id="rId17" display="https://podminky.urs.cz/item/CS_URS_2024_01/741132146"/>
    <hyperlink ref="F195" r:id="rId18" display="https://podminky.urs.cz/item/CS_URS_2024_01/741990041"/>
    <hyperlink ref="F197" r:id="rId19" display="https://podminky.urs.cz/item/CS_URS_2024_01/741210002"/>
    <hyperlink ref="F201" r:id="rId20" display="https://podminky.urs.cz/item/CS_URS_2024_01/468101411"/>
    <hyperlink ref="F203" r:id="rId21" display="https://podminky.urs.cz/item/CS_URS_2024_01/468101413"/>
    <hyperlink ref="F205" r:id="rId22" display="https://podminky.urs.cz/item/CS_URS_2024_01/460941211"/>
    <hyperlink ref="F207" r:id="rId23" display="https://podminky.urs.cz/item/CS_URS_2024_01/460941213"/>
    <hyperlink ref="F216" r:id="rId24" display="https://podminky.urs.cz/item/CS_URS_2024_01/741811011"/>
    <hyperlink ref="F218" r:id="rId25" display="https://podminky.urs.cz/item/CS_URS_2024_01/997006012"/>
    <hyperlink ref="F220" r:id="rId26" display="https://podminky.urs.cz/item/CS_URS_2024_01/469971111"/>
    <hyperlink ref="F222" r:id="rId27" display="https://podminky.urs.cz/item/CS_URS_2024_01/469972111"/>
    <hyperlink ref="F224" r:id="rId28" display="https://podminky.urs.cz/item/CS_URS_2024_01/469972121"/>
    <hyperlink ref="F227" r:id="rId29" display="https://podminky.urs.cz/item/CS_URS_2024_01/469973122"/>
    <hyperlink ref="F286" r:id="rId30" display="https://podminky.urs.cz/item/CS_URS_2024_01/741410021"/>
    <hyperlink ref="F288" r:id="rId31" display="https://podminky.urs.cz/item/CS_URS_2024_01/741410041"/>
    <hyperlink ref="F297" r:id="rId32" display="https://podminky.urs.cz/item/CS_URS_2024_01/741420051"/>
    <hyperlink ref="F300" r:id="rId33" display="https://podminky.urs.cz/item/CS_URS_2024_01/741420021"/>
    <hyperlink ref="F303" r:id="rId34" display="https://podminky.urs.cz/item/CS_URS_2024_01/741420020"/>
    <hyperlink ref="F306" r:id="rId35" display="https://podminky.urs.cz/item/CS_URS_2024_01/741420023"/>
    <hyperlink ref="F308" r:id="rId36" display="https://podminky.urs.cz/item/CS_URS_2024_01/741420021"/>
    <hyperlink ref="F311" r:id="rId37" display="https://podminky.urs.cz/item/CS_URS_2024_01/741420021"/>
    <hyperlink ref="F314" r:id="rId38" display="https://podminky.urs.cz/item/CS_URS_2024_01/741420022"/>
    <hyperlink ref="F317" r:id="rId39" display="https://podminky.urs.cz/item/CS_URS_2024_01/741420024"/>
    <hyperlink ref="F320" r:id="rId40" display="https://podminky.urs.cz/item/CS_URS_2024_01/741420031"/>
    <hyperlink ref="F322" r:id="rId41" display="https://podminky.urs.cz/item/CS_URS_2024_01/741420022"/>
    <hyperlink ref="F325" r:id="rId42" display="https://podminky.urs.cz/item/CS_URS_2024_01/741420022"/>
    <hyperlink ref="F328" r:id="rId43" display="https://podminky.urs.cz/item/CS_URS_2024_01/460171172"/>
    <hyperlink ref="F330" r:id="rId44" display="https://podminky.urs.cz/item/CS_URS_2024_01/460451182"/>
    <hyperlink ref="F333" r:id="rId45" display="https://podminky.urs.cz/item/CS_URS_2024_01/741420083"/>
    <hyperlink ref="F366" r:id="rId46" display="https://podminky.urs.cz/item/CS_URS_2024_01/742121001"/>
    <hyperlink ref="F385" r:id="rId47" display="https://podminky.urs.cz/item/CS_URS_2024_01/742110504"/>
    <hyperlink ref="F387" r:id="rId48" display="https://podminky.urs.cz/item/CS_URS_2024_01/742110002"/>
    <hyperlink ref="F389" r:id="rId49" display="https://podminky.urs.cz/item/CS_URS_2024_01/742110002"/>
    <hyperlink ref="F391" r:id="rId50" display="https://podminky.urs.cz/item/CS_URS_2024_01/742110041"/>
    <hyperlink ref="F396" r:id="rId51" display="https://podminky.urs.cz/item/CS_URS_2024_01/468101411"/>
    <hyperlink ref="F398" r:id="rId52" display="https://podminky.urs.cz/item/CS_URS_2024_01/468101413"/>
    <hyperlink ref="F400" r:id="rId53" display="https://podminky.urs.cz/item/CS_URS_2024_01/468081311"/>
    <hyperlink ref="F403" r:id="rId54" display="https://podminky.urs.cz/item/CS_URS_2024_01/460941113"/>
    <hyperlink ref="F405" r:id="rId55" display="https://podminky.urs.cz/item/CS_URS_2024_01/460941211"/>
    <hyperlink ref="F407" r:id="rId56" display="https://podminky.urs.cz/item/CS_URS_2024_01/460941213"/>
    <hyperlink ref="F412" r:id="rId57" display="https://podminky.urs.cz/item/CS_URS_2024_01/997006012"/>
    <hyperlink ref="F414" r:id="rId58" display="https://podminky.urs.cz/item/CS_URS_2024_01/469971111"/>
    <hyperlink ref="F416" r:id="rId59" display="https://podminky.urs.cz/item/CS_URS_2024_01/469972111"/>
    <hyperlink ref="F418" r:id="rId60" display="https://podminky.urs.cz/item/CS_URS_2024_01/469972121"/>
    <hyperlink ref="F421" r:id="rId61" display="https://podminky.urs.cz/item/CS_URS_2024_01/469973120"/>
    <hyperlink ref="F423" r:id="rId62" display="https://podminky.urs.cz/item/CS_URS_2024_01/469973122"/>
  </hyperlinks>
  <pageMargins left="0.39375" right="0.39375" top="0.39375" bottom="0.39375" header="0" footer="0"/>
  <pageSetup paperSize="9" orientation="landscape" blackAndWhite="1" fitToHeight="100"/>
  <headerFooter>
    <oddFooter>&amp;CStrana &amp;P z &amp;N</oddFooter>
  </headerFooter>
  <drawing r:id="rId6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100</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3429</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101</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ROUND(J88,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ROUND((SUM(BE88:BE208)),  2)</f>
        <v>0</v>
      </c>
      <c r="G33" s="42"/>
      <c r="H33" s="42"/>
      <c r="I33" s="161">
        <v>0.20999999999999999</v>
      </c>
      <c r="J33" s="160">
        <f>ROUND(((SUM(BE88:BE208))*I33),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ROUND((SUM(BF88:BF208)),  2)</f>
        <v>0</v>
      </c>
      <c r="G34" s="42"/>
      <c r="H34" s="42"/>
      <c r="I34" s="161">
        <v>0.12</v>
      </c>
      <c r="J34" s="160">
        <f>ROUND(((SUM(BF88:BF208))*I34),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ROUND((SUM(BG88:BG208)),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ROUND((SUM(BH88:BH208)),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ROUND((SUM(BI88:BI208)),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02 - Venkovní rozvody NN</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J88</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156</v>
      </c>
      <c r="E60" s="181"/>
      <c r="F60" s="181"/>
      <c r="G60" s="181"/>
      <c r="H60" s="181"/>
      <c r="I60" s="181"/>
      <c r="J60" s="182">
        <f>J89</f>
        <v>0</v>
      </c>
      <c r="K60" s="179"/>
      <c r="L60" s="183"/>
      <c r="S60" s="9"/>
      <c r="T60" s="9"/>
      <c r="U60" s="9"/>
      <c r="V60" s="9"/>
      <c r="W60" s="9"/>
      <c r="X60" s="9"/>
      <c r="Y60" s="9"/>
      <c r="Z60" s="9"/>
      <c r="AA60" s="9"/>
      <c r="AB60" s="9"/>
      <c r="AC60" s="9"/>
      <c r="AD60" s="9"/>
      <c r="AE60" s="9"/>
    </row>
    <row r="61" s="10" customFormat="1" ht="19.92" customHeight="1">
      <c r="A61" s="10"/>
      <c r="B61" s="184"/>
      <c r="C61" s="129"/>
      <c r="D61" s="185" t="s">
        <v>3430</v>
      </c>
      <c r="E61" s="186"/>
      <c r="F61" s="186"/>
      <c r="G61" s="186"/>
      <c r="H61" s="186"/>
      <c r="I61" s="186"/>
      <c r="J61" s="187">
        <f>J90</f>
        <v>0</v>
      </c>
      <c r="K61" s="129"/>
      <c r="L61" s="188"/>
      <c r="S61" s="10"/>
      <c r="T61" s="10"/>
      <c r="U61" s="10"/>
      <c r="V61" s="10"/>
      <c r="W61" s="10"/>
      <c r="X61" s="10"/>
      <c r="Y61" s="10"/>
      <c r="Z61" s="10"/>
      <c r="AA61" s="10"/>
      <c r="AB61" s="10"/>
      <c r="AC61" s="10"/>
      <c r="AD61" s="10"/>
      <c r="AE61" s="10"/>
    </row>
    <row r="62" s="10" customFormat="1" ht="14.88" customHeight="1">
      <c r="A62" s="10"/>
      <c r="B62" s="184"/>
      <c r="C62" s="129"/>
      <c r="D62" s="185" t="s">
        <v>3431</v>
      </c>
      <c r="E62" s="186"/>
      <c r="F62" s="186"/>
      <c r="G62" s="186"/>
      <c r="H62" s="186"/>
      <c r="I62" s="186"/>
      <c r="J62" s="187">
        <f>J91</f>
        <v>0</v>
      </c>
      <c r="K62" s="129"/>
      <c r="L62" s="188"/>
      <c r="S62" s="10"/>
      <c r="T62" s="10"/>
      <c r="U62" s="10"/>
      <c r="V62" s="10"/>
      <c r="W62" s="10"/>
      <c r="X62" s="10"/>
      <c r="Y62" s="10"/>
      <c r="Z62" s="10"/>
      <c r="AA62" s="10"/>
      <c r="AB62" s="10"/>
      <c r="AC62" s="10"/>
      <c r="AD62" s="10"/>
      <c r="AE62" s="10"/>
    </row>
    <row r="63" s="10" customFormat="1" ht="21.84" customHeight="1">
      <c r="A63" s="10"/>
      <c r="B63" s="184"/>
      <c r="C63" s="129"/>
      <c r="D63" s="185" t="s">
        <v>3432</v>
      </c>
      <c r="E63" s="186"/>
      <c r="F63" s="186"/>
      <c r="G63" s="186"/>
      <c r="H63" s="186"/>
      <c r="I63" s="186"/>
      <c r="J63" s="187">
        <f>J92</f>
        <v>0</v>
      </c>
      <c r="K63" s="129"/>
      <c r="L63" s="188"/>
      <c r="S63" s="10"/>
      <c r="T63" s="10"/>
      <c r="U63" s="10"/>
      <c r="V63" s="10"/>
      <c r="W63" s="10"/>
      <c r="X63" s="10"/>
      <c r="Y63" s="10"/>
      <c r="Z63" s="10"/>
      <c r="AA63" s="10"/>
      <c r="AB63" s="10"/>
      <c r="AC63" s="10"/>
      <c r="AD63" s="10"/>
      <c r="AE63" s="10"/>
    </row>
    <row r="64" s="10" customFormat="1" ht="14.88" customHeight="1">
      <c r="A64" s="10"/>
      <c r="B64" s="184"/>
      <c r="C64" s="129"/>
      <c r="D64" s="185" t="s">
        <v>3433</v>
      </c>
      <c r="E64" s="186"/>
      <c r="F64" s="186"/>
      <c r="G64" s="186"/>
      <c r="H64" s="186"/>
      <c r="I64" s="186"/>
      <c r="J64" s="187">
        <f>J112</f>
        <v>0</v>
      </c>
      <c r="K64" s="129"/>
      <c r="L64" s="188"/>
      <c r="S64" s="10"/>
      <c r="T64" s="10"/>
      <c r="U64" s="10"/>
      <c r="V64" s="10"/>
      <c r="W64" s="10"/>
      <c r="X64" s="10"/>
      <c r="Y64" s="10"/>
      <c r="Z64" s="10"/>
      <c r="AA64" s="10"/>
      <c r="AB64" s="10"/>
      <c r="AC64" s="10"/>
      <c r="AD64" s="10"/>
      <c r="AE64" s="10"/>
    </row>
    <row r="65" s="10" customFormat="1" ht="14.88" customHeight="1">
      <c r="A65" s="10"/>
      <c r="B65" s="184"/>
      <c r="C65" s="129"/>
      <c r="D65" s="185" t="s">
        <v>3434</v>
      </c>
      <c r="E65" s="186"/>
      <c r="F65" s="186"/>
      <c r="G65" s="186"/>
      <c r="H65" s="186"/>
      <c r="I65" s="186"/>
      <c r="J65" s="187">
        <f>J155</f>
        <v>0</v>
      </c>
      <c r="K65" s="129"/>
      <c r="L65" s="188"/>
      <c r="S65" s="10"/>
      <c r="T65" s="10"/>
      <c r="U65" s="10"/>
      <c r="V65" s="10"/>
      <c r="W65" s="10"/>
      <c r="X65" s="10"/>
      <c r="Y65" s="10"/>
      <c r="Z65" s="10"/>
      <c r="AA65" s="10"/>
      <c r="AB65" s="10"/>
      <c r="AC65" s="10"/>
      <c r="AD65" s="10"/>
      <c r="AE65" s="10"/>
    </row>
    <row r="66" s="10" customFormat="1" ht="21.84" customHeight="1">
      <c r="A66" s="10"/>
      <c r="B66" s="184"/>
      <c r="C66" s="129"/>
      <c r="D66" s="185" t="s">
        <v>3435</v>
      </c>
      <c r="E66" s="186"/>
      <c r="F66" s="186"/>
      <c r="G66" s="186"/>
      <c r="H66" s="186"/>
      <c r="I66" s="186"/>
      <c r="J66" s="187">
        <f>J157</f>
        <v>0</v>
      </c>
      <c r="K66" s="129"/>
      <c r="L66" s="188"/>
      <c r="S66" s="10"/>
      <c r="T66" s="10"/>
      <c r="U66" s="10"/>
      <c r="V66" s="10"/>
      <c r="W66" s="10"/>
      <c r="X66" s="10"/>
      <c r="Y66" s="10"/>
      <c r="Z66" s="10"/>
      <c r="AA66" s="10"/>
      <c r="AB66" s="10"/>
      <c r="AC66" s="10"/>
      <c r="AD66" s="10"/>
      <c r="AE66" s="10"/>
    </row>
    <row r="67" s="9" customFormat="1" ht="24.96" customHeight="1">
      <c r="A67" s="9"/>
      <c r="B67" s="178"/>
      <c r="C67" s="179"/>
      <c r="D67" s="180" t="s">
        <v>3436</v>
      </c>
      <c r="E67" s="181"/>
      <c r="F67" s="181"/>
      <c r="G67" s="181"/>
      <c r="H67" s="181"/>
      <c r="I67" s="181"/>
      <c r="J67" s="182">
        <f>J170</f>
        <v>0</v>
      </c>
      <c r="K67" s="179"/>
      <c r="L67" s="183"/>
      <c r="S67" s="9"/>
      <c r="T67" s="9"/>
      <c r="U67" s="9"/>
      <c r="V67" s="9"/>
      <c r="W67" s="9"/>
      <c r="X67" s="9"/>
      <c r="Y67" s="9"/>
      <c r="Z67" s="9"/>
      <c r="AA67" s="9"/>
      <c r="AB67" s="9"/>
      <c r="AC67" s="9"/>
      <c r="AD67" s="9"/>
      <c r="AE67" s="9"/>
    </row>
    <row r="68" s="10" customFormat="1" ht="19.92" customHeight="1">
      <c r="A68" s="10"/>
      <c r="B68" s="184"/>
      <c r="C68" s="129"/>
      <c r="D68" s="185" t="s">
        <v>3437</v>
      </c>
      <c r="E68" s="186"/>
      <c r="F68" s="186"/>
      <c r="G68" s="186"/>
      <c r="H68" s="186"/>
      <c r="I68" s="186"/>
      <c r="J68" s="187">
        <f>J171</f>
        <v>0</v>
      </c>
      <c r="K68" s="129"/>
      <c r="L68" s="188"/>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7" t="s">
        <v>167</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173" t="str">
        <f>E7</f>
        <v>Oprava VDJ Koudelka I. p.č. 3596/4, 3596/2, k.ú.Holice v Čechách Holice</v>
      </c>
      <c r="F78" s="36"/>
      <c r="G78" s="36"/>
      <c r="H78" s="36"/>
      <c r="I78" s="44"/>
      <c r="J78" s="44"/>
      <c r="K78" s="44"/>
      <c r="L78" s="148"/>
      <c r="S78" s="42"/>
      <c r="T78" s="42"/>
      <c r="U78" s="42"/>
      <c r="V78" s="42"/>
      <c r="W78" s="42"/>
      <c r="X78" s="42"/>
      <c r="Y78" s="42"/>
      <c r="Z78" s="42"/>
      <c r="AA78" s="42"/>
      <c r="AB78" s="42"/>
      <c r="AC78" s="42"/>
      <c r="AD78" s="42"/>
      <c r="AE78" s="42"/>
    </row>
    <row r="79" s="2" customFormat="1" ht="12" customHeight="1">
      <c r="A79" s="42"/>
      <c r="B79" s="43"/>
      <c r="C79" s="36" t="s">
        <v>132</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6.5" customHeight="1">
      <c r="A80" s="42"/>
      <c r="B80" s="43"/>
      <c r="C80" s="44"/>
      <c r="D80" s="44"/>
      <c r="E80" s="73" t="str">
        <f>E9</f>
        <v>SO 02 - Venkovní rozvody NN</v>
      </c>
      <c r="F80" s="44"/>
      <c r="G80" s="44"/>
      <c r="H80" s="44"/>
      <c r="I80" s="44"/>
      <c r="J80" s="44"/>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2" customHeight="1">
      <c r="A82" s="42"/>
      <c r="B82" s="43"/>
      <c r="C82" s="36" t="s">
        <v>21</v>
      </c>
      <c r="D82" s="44"/>
      <c r="E82" s="44"/>
      <c r="F82" s="31" t="str">
        <f>F12</f>
        <v>k.ú. Holice v Čechách p.č.3596/4 3596/2</v>
      </c>
      <c r="G82" s="44"/>
      <c r="H82" s="44"/>
      <c r="I82" s="36" t="s">
        <v>23</v>
      </c>
      <c r="J82" s="76" t="str">
        <f>IF(J12="","",J12)</f>
        <v>22. 2. 2024</v>
      </c>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40.05" customHeight="1">
      <c r="A84" s="42"/>
      <c r="B84" s="43"/>
      <c r="C84" s="36" t="s">
        <v>25</v>
      </c>
      <c r="D84" s="44"/>
      <c r="E84" s="44"/>
      <c r="F84" s="31" t="str">
        <f>E15</f>
        <v>Vodovody a kanalizace Pardubice, a.s.</v>
      </c>
      <c r="G84" s="44"/>
      <c r="H84" s="44"/>
      <c r="I84" s="36" t="s">
        <v>33</v>
      </c>
      <c r="J84" s="40" t="str">
        <f>E21</f>
        <v>BKN spol.s r.o., Vladislavova 29 56601 Vysoké Mýto</v>
      </c>
      <c r="K84" s="44"/>
      <c r="L84" s="148"/>
      <c r="S84" s="42"/>
      <c r="T84" s="42"/>
      <c r="U84" s="42"/>
      <c r="V84" s="42"/>
      <c r="W84" s="42"/>
      <c r="X84" s="42"/>
      <c r="Y84" s="42"/>
      <c r="Z84" s="42"/>
      <c r="AA84" s="42"/>
      <c r="AB84" s="42"/>
      <c r="AC84" s="42"/>
      <c r="AD84" s="42"/>
      <c r="AE84" s="42"/>
    </row>
    <row r="85" s="2" customFormat="1" ht="15.15" customHeight="1">
      <c r="A85" s="42"/>
      <c r="B85" s="43"/>
      <c r="C85" s="36" t="s">
        <v>31</v>
      </c>
      <c r="D85" s="44"/>
      <c r="E85" s="44"/>
      <c r="F85" s="31" t="str">
        <f>IF(E18="","",E18)</f>
        <v>Vyplň údaj</v>
      </c>
      <c r="G85" s="44"/>
      <c r="H85" s="44"/>
      <c r="I85" s="36" t="s">
        <v>38</v>
      </c>
      <c r="J85" s="40" t="str">
        <f>E24</f>
        <v xml:space="preserve"> </v>
      </c>
      <c r="K85" s="44"/>
      <c r="L85" s="148"/>
      <c r="S85" s="42"/>
      <c r="T85" s="42"/>
      <c r="U85" s="42"/>
      <c r="V85" s="42"/>
      <c r="W85" s="42"/>
      <c r="X85" s="42"/>
      <c r="Y85" s="42"/>
      <c r="Z85" s="42"/>
      <c r="AA85" s="42"/>
      <c r="AB85" s="42"/>
      <c r="AC85" s="42"/>
      <c r="AD85" s="42"/>
      <c r="AE85" s="42"/>
    </row>
    <row r="86" s="2" customFormat="1" ht="10.32"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11" customFormat="1" ht="29.28" customHeight="1">
      <c r="A87" s="189"/>
      <c r="B87" s="190"/>
      <c r="C87" s="191" t="s">
        <v>168</v>
      </c>
      <c r="D87" s="192" t="s">
        <v>61</v>
      </c>
      <c r="E87" s="192" t="s">
        <v>57</v>
      </c>
      <c r="F87" s="192" t="s">
        <v>58</v>
      </c>
      <c r="G87" s="192" t="s">
        <v>169</v>
      </c>
      <c r="H87" s="192" t="s">
        <v>170</v>
      </c>
      <c r="I87" s="192" t="s">
        <v>171</v>
      </c>
      <c r="J87" s="192" t="s">
        <v>141</v>
      </c>
      <c r="K87" s="193" t="s">
        <v>172</v>
      </c>
      <c r="L87" s="194"/>
      <c r="M87" s="96" t="s">
        <v>19</v>
      </c>
      <c r="N87" s="97" t="s">
        <v>46</v>
      </c>
      <c r="O87" s="97" t="s">
        <v>173</v>
      </c>
      <c r="P87" s="97" t="s">
        <v>174</v>
      </c>
      <c r="Q87" s="97" t="s">
        <v>175</v>
      </c>
      <c r="R87" s="97" t="s">
        <v>176</v>
      </c>
      <c r="S87" s="97" t="s">
        <v>177</v>
      </c>
      <c r="T87" s="98" t="s">
        <v>178</v>
      </c>
      <c r="U87" s="189"/>
      <c r="V87" s="189"/>
      <c r="W87" s="189"/>
      <c r="X87" s="189"/>
      <c r="Y87" s="189"/>
      <c r="Z87" s="189"/>
      <c r="AA87" s="189"/>
      <c r="AB87" s="189"/>
      <c r="AC87" s="189"/>
      <c r="AD87" s="189"/>
      <c r="AE87" s="189"/>
    </row>
    <row r="88" s="2" customFormat="1" ht="22.8" customHeight="1">
      <c r="A88" s="42"/>
      <c r="B88" s="43"/>
      <c r="C88" s="103" t="s">
        <v>179</v>
      </c>
      <c r="D88" s="44"/>
      <c r="E88" s="44"/>
      <c r="F88" s="44"/>
      <c r="G88" s="44"/>
      <c r="H88" s="44"/>
      <c r="I88" s="44"/>
      <c r="J88" s="195">
        <f>BK88</f>
        <v>0</v>
      </c>
      <c r="K88" s="44"/>
      <c r="L88" s="48"/>
      <c r="M88" s="99"/>
      <c r="N88" s="196"/>
      <c r="O88" s="100"/>
      <c r="P88" s="197">
        <f>P89+P170</f>
        <v>0</v>
      </c>
      <c r="Q88" s="100"/>
      <c r="R88" s="197">
        <f>R89+R170</f>
        <v>0.62514000000000003</v>
      </c>
      <c r="S88" s="100"/>
      <c r="T88" s="198">
        <f>T89+T170</f>
        <v>0</v>
      </c>
      <c r="U88" s="42"/>
      <c r="V88" s="42"/>
      <c r="W88" s="42"/>
      <c r="X88" s="42"/>
      <c r="Y88" s="42"/>
      <c r="Z88" s="42"/>
      <c r="AA88" s="42"/>
      <c r="AB88" s="42"/>
      <c r="AC88" s="42"/>
      <c r="AD88" s="42"/>
      <c r="AE88" s="42"/>
      <c r="AT88" s="21" t="s">
        <v>75</v>
      </c>
      <c r="AU88" s="21" t="s">
        <v>142</v>
      </c>
      <c r="BK88" s="199">
        <f>BK89+BK170</f>
        <v>0</v>
      </c>
    </row>
    <row r="89" s="12" customFormat="1" ht="25.92" customHeight="1">
      <c r="A89" s="12"/>
      <c r="B89" s="200"/>
      <c r="C89" s="201"/>
      <c r="D89" s="202" t="s">
        <v>75</v>
      </c>
      <c r="E89" s="203" t="s">
        <v>1698</v>
      </c>
      <c r="F89" s="203" t="s">
        <v>1699</v>
      </c>
      <c r="G89" s="201"/>
      <c r="H89" s="201"/>
      <c r="I89" s="204"/>
      <c r="J89" s="205">
        <f>BK89</f>
        <v>0</v>
      </c>
      <c r="K89" s="201"/>
      <c r="L89" s="206"/>
      <c r="M89" s="207"/>
      <c r="N89" s="208"/>
      <c r="O89" s="208"/>
      <c r="P89" s="209">
        <f>P90</f>
        <v>0</v>
      </c>
      <c r="Q89" s="208"/>
      <c r="R89" s="209">
        <f>R90</f>
        <v>0.22283000000000003</v>
      </c>
      <c r="S89" s="208"/>
      <c r="T89" s="210">
        <f>T90</f>
        <v>0</v>
      </c>
      <c r="U89" s="12"/>
      <c r="V89" s="12"/>
      <c r="W89" s="12"/>
      <c r="X89" s="12"/>
      <c r="Y89" s="12"/>
      <c r="Z89" s="12"/>
      <c r="AA89" s="12"/>
      <c r="AB89" s="12"/>
      <c r="AC89" s="12"/>
      <c r="AD89" s="12"/>
      <c r="AE89" s="12"/>
      <c r="AR89" s="211" t="s">
        <v>86</v>
      </c>
      <c r="AT89" s="212" t="s">
        <v>75</v>
      </c>
      <c r="AU89" s="212" t="s">
        <v>76</v>
      </c>
      <c r="AY89" s="211" t="s">
        <v>182</v>
      </c>
      <c r="BK89" s="213">
        <f>BK90</f>
        <v>0</v>
      </c>
    </row>
    <row r="90" s="12" customFormat="1" ht="22.8" customHeight="1">
      <c r="A90" s="12"/>
      <c r="B90" s="200"/>
      <c r="C90" s="201"/>
      <c r="D90" s="202" t="s">
        <v>75</v>
      </c>
      <c r="E90" s="214" t="s">
        <v>2712</v>
      </c>
      <c r="F90" s="214" t="s">
        <v>3438</v>
      </c>
      <c r="G90" s="201"/>
      <c r="H90" s="201"/>
      <c r="I90" s="204"/>
      <c r="J90" s="215">
        <f>BK90</f>
        <v>0</v>
      </c>
      <c r="K90" s="201"/>
      <c r="L90" s="206"/>
      <c r="M90" s="207"/>
      <c r="N90" s="208"/>
      <c r="O90" s="208"/>
      <c r="P90" s="209">
        <f>P91+P112+P155</f>
        <v>0</v>
      </c>
      <c r="Q90" s="208"/>
      <c r="R90" s="209">
        <f>R91+R112+R155</f>
        <v>0.22283000000000003</v>
      </c>
      <c r="S90" s="208"/>
      <c r="T90" s="210">
        <f>T91+T112+T155</f>
        <v>0</v>
      </c>
      <c r="U90" s="12"/>
      <c r="V90" s="12"/>
      <c r="W90" s="12"/>
      <c r="X90" s="12"/>
      <c r="Y90" s="12"/>
      <c r="Z90" s="12"/>
      <c r="AA90" s="12"/>
      <c r="AB90" s="12"/>
      <c r="AC90" s="12"/>
      <c r="AD90" s="12"/>
      <c r="AE90" s="12"/>
      <c r="AR90" s="211" t="s">
        <v>86</v>
      </c>
      <c r="AT90" s="212" t="s">
        <v>75</v>
      </c>
      <c r="AU90" s="212" t="s">
        <v>83</v>
      </c>
      <c r="AY90" s="211" t="s">
        <v>182</v>
      </c>
      <c r="BK90" s="213">
        <f>BK91+BK112+BK155</f>
        <v>0</v>
      </c>
    </row>
    <row r="91" s="12" customFormat="1" ht="20.88" customHeight="1">
      <c r="A91" s="12"/>
      <c r="B91" s="200"/>
      <c r="C91" s="201"/>
      <c r="D91" s="202" t="s">
        <v>75</v>
      </c>
      <c r="E91" s="214" t="s">
        <v>3439</v>
      </c>
      <c r="F91" s="214" t="s">
        <v>3440</v>
      </c>
      <c r="G91" s="201"/>
      <c r="H91" s="201"/>
      <c r="I91" s="204"/>
      <c r="J91" s="215">
        <f>BK91</f>
        <v>0</v>
      </c>
      <c r="K91" s="201"/>
      <c r="L91" s="206"/>
      <c r="M91" s="207"/>
      <c r="N91" s="208"/>
      <c r="O91" s="208"/>
      <c r="P91" s="209">
        <f>P92</f>
        <v>0</v>
      </c>
      <c r="Q91" s="208"/>
      <c r="R91" s="209">
        <f>R92</f>
        <v>0.22283000000000003</v>
      </c>
      <c r="S91" s="208"/>
      <c r="T91" s="210">
        <f>T92</f>
        <v>0</v>
      </c>
      <c r="U91" s="12"/>
      <c r="V91" s="12"/>
      <c r="W91" s="12"/>
      <c r="X91" s="12"/>
      <c r="Y91" s="12"/>
      <c r="Z91" s="12"/>
      <c r="AA91" s="12"/>
      <c r="AB91" s="12"/>
      <c r="AC91" s="12"/>
      <c r="AD91" s="12"/>
      <c r="AE91" s="12"/>
      <c r="AR91" s="211" t="s">
        <v>86</v>
      </c>
      <c r="AT91" s="212" t="s">
        <v>75</v>
      </c>
      <c r="AU91" s="212" t="s">
        <v>86</v>
      </c>
      <c r="AY91" s="211" t="s">
        <v>182</v>
      </c>
      <c r="BK91" s="213">
        <f>BK92</f>
        <v>0</v>
      </c>
    </row>
    <row r="92" s="17" customFormat="1" ht="20.88" customHeight="1">
      <c r="A92" s="17"/>
      <c r="B92" s="296"/>
      <c r="C92" s="297"/>
      <c r="D92" s="298" t="s">
        <v>75</v>
      </c>
      <c r="E92" s="298" t="s">
        <v>2714</v>
      </c>
      <c r="F92" s="298" t="s">
        <v>3441</v>
      </c>
      <c r="G92" s="297"/>
      <c r="H92" s="297"/>
      <c r="I92" s="299"/>
      <c r="J92" s="300">
        <f>BK92</f>
        <v>0</v>
      </c>
      <c r="K92" s="297"/>
      <c r="L92" s="301"/>
      <c r="M92" s="302"/>
      <c r="N92" s="303"/>
      <c r="O92" s="303"/>
      <c r="P92" s="304">
        <f>SUM(P93:P111)</f>
        <v>0</v>
      </c>
      <c r="Q92" s="303"/>
      <c r="R92" s="304">
        <f>SUM(R93:R111)</f>
        <v>0.22283000000000003</v>
      </c>
      <c r="S92" s="303"/>
      <c r="T92" s="305">
        <f>SUM(T93:T111)</f>
        <v>0</v>
      </c>
      <c r="U92" s="17"/>
      <c r="V92" s="17"/>
      <c r="W92" s="17"/>
      <c r="X92" s="17"/>
      <c r="Y92" s="17"/>
      <c r="Z92" s="17"/>
      <c r="AA92" s="17"/>
      <c r="AB92" s="17"/>
      <c r="AC92" s="17"/>
      <c r="AD92" s="17"/>
      <c r="AE92" s="17"/>
      <c r="AR92" s="306" t="s">
        <v>86</v>
      </c>
      <c r="AT92" s="307" t="s">
        <v>75</v>
      </c>
      <c r="AU92" s="307" t="s">
        <v>203</v>
      </c>
      <c r="AY92" s="306" t="s">
        <v>182</v>
      </c>
      <c r="BK92" s="308">
        <f>SUM(BK93:BK111)</f>
        <v>0</v>
      </c>
    </row>
    <row r="93" s="2" customFormat="1" ht="16.5" customHeight="1">
      <c r="A93" s="42"/>
      <c r="B93" s="43"/>
      <c r="C93" s="267" t="s">
        <v>83</v>
      </c>
      <c r="D93" s="267" t="s">
        <v>349</v>
      </c>
      <c r="E93" s="268" t="s">
        <v>2724</v>
      </c>
      <c r="F93" s="269" t="s">
        <v>3442</v>
      </c>
      <c r="G93" s="270" t="s">
        <v>560</v>
      </c>
      <c r="H93" s="271">
        <v>102</v>
      </c>
      <c r="I93" s="272"/>
      <c r="J93" s="273">
        <f>ROUND(I93*H93,2)</f>
        <v>0</v>
      </c>
      <c r="K93" s="269" t="s">
        <v>188</v>
      </c>
      <c r="L93" s="274"/>
      <c r="M93" s="275" t="s">
        <v>19</v>
      </c>
      <c r="N93" s="276" t="s">
        <v>47</v>
      </c>
      <c r="O93" s="88"/>
      <c r="P93" s="225">
        <f>O93*H93</f>
        <v>0</v>
      </c>
      <c r="Q93" s="225">
        <v>0.00017000000000000001</v>
      </c>
      <c r="R93" s="225">
        <f>Q93*H93</f>
        <v>0.017340000000000001</v>
      </c>
      <c r="S93" s="225">
        <v>0</v>
      </c>
      <c r="T93" s="226">
        <f>S93*H93</f>
        <v>0</v>
      </c>
      <c r="U93" s="42"/>
      <c r="V93" s="42"/>
      <c r="W93" s="42"/>
      <c r="X93" s="42"/>
      <c r="Y93" s="42"/>
      <c r="Z93" s="42"/>
      <c r="AA93" s="42"/>
      <c r="AB93" s="42"/>
      <c r="AC93" s="42"/>
      <c r="AD93" s="42"/>
      <c r="AE93" s="42"/>
      <c r="AR93" s="227" t="s">
        <v>398</v>
      </c>
      <c r="AT93" s="227" t="s">
        <v>349</v>
      </c>
      <c r="AU93" s="227" t="s">
        <v>189</v>
      </c>
      <c r="AY93" s="21" t="s">
        <v>182</v>
      </c>
      <c r="BE93" s="228">
        <f>IF(N93="základní",J93,0)</f>
        <v>0</v>
      </c>
      <c r="BF93" s="228">
        <f>IF(N93="snížená",J93,0)</f>
        <v>0</v>
      </c>
      <c r="BG93" s="228">
        <f>IF(N93="zákl. přenesená",J93,0)</f>
        <v>0</v>
      </c>
      <c r="BH93" s="228">
        <f>IF(N93="sníž. přenesená",J93,0)</f>
        <v>0</v>
      </c>
      <c r="BI93" s="228">
        <f>IF(N93="nulová",J93,0)</f>
        <v>0</v>
      </c>
      <c r="BJ93" s="21" t="s">
        <v>83</v>
      </c>
      <c r="BK93" s="228">
        <f>ROUND(I93*H93,2)</f>
        <v>0</v>
      </c>
      <c r="BL93" s="21" t="s">
        <v>299</v>
      </c>
      <c r="BM93" s="227" t="s">
        <v>3443</v>
      </c>
    </row>
    <row r="94" s="2" customFormat="1" ht="16.5" customHeight="1">
      <c r="A94" s="42"/>
      <c r="B94" s="43"/>
      <c r="C94" s="267" t="s">
        <v>86</v>
      </c>
      <c r="D94" s="267" t="s">
        <v>349</v>
      </c>
      <c r="E94" s="268" t="s">
        <v>2733</v>
      </c>
      <c r="F94" s="269" t="s">
        <v>3444</v>
      </c>
      <c r="G94" s="270" t="s">
        <v>560</v>
      </c>
      <c r="H94" s="271">
        <v>116</v>
      </c>
      <c r="I94" s="272"/>
      <c r="J94" s="273">
        <f>ROUND(I94*H94,2)</f>
        <v>0</v>
      </c>
      <c r="K94" s="269" t="s">
        <v>188</v>
      </c>
      <c r="L94" s="274"/>
      <c r="M94" s="275" t="s">
        <v>19</v>
      </c>
      <c r="N94" s="276" t="s">
        <v>47</v>
      </c>
      <c r="O94" s="88"/>
      <c r="P94" s="225">
        <f>O94*H94</f>
        <v>0</v>
      </c>
      <c r="Q94" s="225">
        <v>0.00034000000000000002</v>
      </c>
      <c r="R94" s="225">
        <f>Q94*H94</f>
        <v>0.039440000000000003</v>
      </c>
      <c r="S94" s="225">
        <v>0</v>
      </c>
      <c r="T94" s="226">
        <f>S94*H94</f>
        <v>0</v>
      </c>
      <c r="U94" s="42"/>
      <c r="V94" s="42"/>
      <c r="W94" s="42"/>
      <c r="X94" s="42"/>
      <c r="Y94" s="42"/>
      <c r="Z94" s="42"/>
      <c r="AA94" s="42"/>
      <c r="AB94" s="42"/>
      <c r="AC94" s="42"/>
      <c r="AD94" s="42"/>
      <c r="AE94" s="42"/>
      <c r="AR94" s="227" t="s">
        <v>398</v>
      </c>
      <c r="AT94" s="227" t="s">
        <v>349</v>
      </c>
      <c r="AU94" s="227" t="s">
        <v>189</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299</v>
      </c>
      <c r="BM94" s="227" t="s">
        <v>3445</v>
      </c>
    </row>
    <row r="95" s="2" customFormat="1" ht="16.5" customHeight="1">
      <c r="A95" s="42"/>
      <c r="B95" s="43"/>
      <c r="C95" s="267" t="s">
        <v>203</v>
      </c>
      <c r="D95" s="267" t="s">
        <v>349</v>
      </c>
      <c r="E95" s="268" t="s">
        <v>2736</v>
      </c>
      <c r="F95" s="269" t="s">
        <v>3446</v>
      </c>
      <c r="G95" s="270" t="s">
        <v>560</v>
      </c>
      <c r="H95" s="271">
        <v>72</v>
      </c>
      <c r="I95" s="272"/>
      <c r="J95" s="273">
        <f>ROUND(I95*H95,2)</f>
        <v>0</v>
      </c>
      <c r="K95" s="269" t="s">
        <v>188</v>
      </c>
      <c r="L95" s="274"/>
      <c r="M95" s="275" t="s">
        <v>19</v>
      </c>
      <c r="N95" s="276" t="s">
        <v>47</v>
      </c>
      <c r="O95" s="88"/>
      <c r="P95" s="225">
        <f>O95*H95</f>
        <v>0</v>
      </c>
      <c r="Q95" s="225">
        <v>0.00052999999999999998</v>
      </c>
      <c r="R95" s="225">
        <f>Q95*H95</f>
        <v>0.038159999999999999</v>
      </c>
      <c r="S95" s="225">
        <v>0</v>
      </c>
      <c r="T95" s="226">
        <f>S95*H95</f>
        <v>0</v>
      </c>
      <c r="U95" s="42"/>
      <c r="V95" s="42"/>
      <c r="W95" s="42"/>
      <c r="X95" s="42"/>
      <c r="Y95" s="42"/>
      <c r="Z95" s="42"/>
      <c r="AA95" s="42"/>
      <c r="AB95" s="42"/>
      <c r="AC95" s="42"/>
      <c r="AD95" s="42"/>
      <c r="AE95" s="42"/>
      <c r="AR95" s="227" t="s">
        <v>398</v>
      </c>
      <c r="AT95" s="227" t="s">
        <v>349</v>
      </c>
      <c r="AU95" s="227" t="s">
        <v>189</v>
      </c>
      <c r="AY95" s="21" t="s">
        <v>182</v>
      </c>
      <c r="BE95" s="228">
        <f>IF(N95="základní",J95,0)</f>
        <v>0</v>
      </c>
      <c r="BF95" s="228">
        <f>IF(N95="snížená",J95,0)</f>
        <v>0</v>
      </c>
      <c r="BG95" s="228">
        <f>IF(N95="zákl. přenesená",J95,0)</f>
        <v>0</v>
      </c>
      <c r="BH95" s="228">
        <f>IF(N95="sníž. přenesená",J95,0)</f>
        <v>0</v>
      </c>
      <c r="BI95" s="228">
        <f>IF(N95="nulová",J95,0)</f>
        <v>0</v>
      </c>
      <c r="BJ95" s="21" t="s">
        <v>83</v>
      </c>
      <c r="BK95" s="228">
        <f>ROUND(I95*H95,2)</f>
        <v>0</v>
      </c>
      <c r="BL95" s="21" t="s">
        <v>299</v>
      </c>
      <c r="BM95" s="227" t="s">
        <v>3447</v>
      </c>
    </row>
    <row r="96" s="2" customFormat="1" ht="16.5" customHeight="1">
      <c r="A96" s="42"/>
      <c r="B96" s="43"/>
      <c r="C96" s="267" t="s">
        <v>189</v>
      </c>
      <c r="D96" s="267" t="s">
        <v>349</v>
      </c>
      <c r="E96" s="268" t="s">
        <v>3448</v>
      </c>
      <c r="F96" s="269" t="s">
        <v>3449</v>
      </c>
      <c r="G96" s="270" t="s">
        <v>560</v>
      </c>
      <c r="H96" s="271">
        <v>4</v>
      </c>
      <c r="I96" s="272"/>
      <c r="J96" s="273">
        <f>ROUND(I96*H96,2)</f>
        <v>0</v>
      </c>
      <c r="K96" s="269" t="s">
        <v>188</v>
      </c>
      <c r="L96" s="274"/>
      <c r="M96" s="275" t="s">
        <v>19</v>
      </c>
      <c r="N96" s="276" t="s">
        <v>47</v>
      </c>
      <c r="O96" s="88"/>
      <c r="P96" s="225">
        <f>O96*H96</f>
        <v>0</v>
      </c>
      <c r="Q96" s="225">
        <v>0.00064000000000000005</v>
      </c>
      <c r="R96" s="225">
        <f>Q96*H96</f>
        <v>0.0025600000000000002</v>
      </c>
      <c r="S96" s="225">
        <v>0</v>
      </c>
      <c r="T96" s="226">
        <f>S96*H96</f>
        <v>0</v>
      </c>
      <c r="U96" s="42"/>
      <c r="V96" s="42"/>
      <c r="W96" s="42"/>
      <c r="X96" s="42"/>
      <c r="Y96" s="42"/>
      <c r="Z96" s="42"/>
      <c r="AA96" s="42"/>
      <c r="AB96" s="42"/>
      <c r="AC96" s="42"/>
      <c r="AD96" s="42"/>
      <c r="AE96" s="42"/>
      <c r="AR96" s="227" t="s">
        <v>398</v>
      </c>
      <c r="AT96" s="227" t="s">
        <v>349</v>
      </c>
      <c r="AU96" s="227" t="s">
        <v>189</v>
      </c>
      <c r="AY96" s="21" t="s">
        <v>182</v>
      </c>
      <c r="BE96" s="228">
        <f>IF(N96="základní",J96,0)</f>
        <v>0</v>
      </c>
      <c r="BF96" s="228">
        <f>IF(N96="snížená",J96,0)</f>
        <v>0</v>
      </c>
      <c r="BG96" s="228">
        <f>IF(N96="zákl. přenesená",J96,0)</f>
        <v>0</v>
      </c>
      <c r="BH96" s="228">
        <f>IF(N96="sníž. přenesená",J96,0)</f>
        <v>0</v>
      </c>
      <c r="BI96" s="228">
        <f>IF(N96="nulová",J96,0)</f>
        <v>0</v>
      </c>
      <c r="BJ96" s="21" t="s">
        <v>83</v>
      </c>
      <c r="BK96" s="228">
        <f>ROUND(I96*H96,2)</f>
        <v>0</v>
      </c>
      <c r="BL96" s="21" t="s">
        <v>299</v>
      </c>
      <c r="BM96" s="227" t="s">
        <v>3450</v>
      </c>
    </row>
    <row r="97" s="2" customFormat="1" ht="16.5" customHeight="1">
      <c r="A97" s="42"/>
      <c r="B97" s="43"/>
      <c r="C97" s="267" t="s">
        <v>218</v>
      </c>
      <c r="D97" s="267" t="s">
        <v>349</v>
      </c>
      <c r="E97" s="268" t="s">
        <v>3451</v>
      </c>
      <c r="F97" s="269" t="s">
        <v>3452</v>
      </c>
      <c r="G97" s="270" t="s">
        <v>560</v>
      </c>
      <c r="H97" s="271">
        <v>320</v>
      </c>
      <c r="I97" s="272"/>
      <c r="J97" s="273">
        <f>ROUND(I97*H97,2)</f>
        <v>0</v>
      </c>
      <c r="K97" s="269" t="s">
        <v>19</v>
      </c>
      <c r="L97" s="274"/>
      <c r="M97" s="275" t="s">
        <v>19</v>
      </c>
      <c r="N97" s="276"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398</v>
      </c>
      <c r="AT97" s="227" t="s">
        <v>349</v>
      </c>
      <c r="AU97" s="227" t="s">
        <v>189</v>
      </c>
      <c r="AY97" s="21" t="s">
        <v>182</v>
      </c>
      <c r="BE97" s="228">
        <f>IF(N97="základní",J97,0)</f>
        <v>0</v>
      </c>
      <c r="BF97" s="228">
        <f>IF(N97="snížená",J97,0)</f>
        <v>0</v>
      </c>
      <c r="BG97" s="228">
        <f>IF(N97="zákl. přenesená",J97,0)</f>
        <v>0</v>
      </c>
      <c r="BH97" s="228">
        <f>IF(N97="sníž. přenesená",J97,0)</f>
        <v>0</v>
      </c>
      <c r="BI97" s="228">
        <f>IF(N97="nulová",J97,0)</f>
        <v>0</v>
      </c>
      <c r="BJ97" s="21" t="s">
        <v>83</v>
      </c>
      <c r="BK97" s="228">
        <f>ROUND(I97*H97,2)</f>
        <v>0</v>
      </c>
      <c r="BL97" s="21" t="s">
        <v>299</v>
      </c>
      <c r="BM97" s="227" t="s">
        <v>3453</v>
      </c>
    </row>
    <row r="98" s="2" customFormat="1" ht="16.5" customHeight="1">
      <c r="A98" s="42"/>
      <c r="B98" s="43"/>
      <c r="C98" s="267" t="s">
        <v>226</v>
      </c>
      <c r="D98" s="267" t="s">
        <v>349</v>
      </c>
      <c r="E98" s="268" t="s">
        <v>3454</v>
      </c>
      <c r="F98" s="269" t="s">
        <v>3455</v>
      </c>
      <c r="G98" s="270" t="s">
        <v>560</v>
      </c>
      <c r="H98" s="271">
        <v>60</v>
      </c>
      <c r="I98" s="272"/>
      <c r="J98" s="273">
        <f>ROUND(I98*H98,2)</f>
        <v>0</v>
      </c>
      <c r="K98" s="269" t="s">
        <v>19</v>
      </c>
      <c r="L98" s="274"/>
      <c r="M98" s="275" t="s">
        <v>19</v>
      </c>
      <c r="N98" s="276"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398</v>
      </c>
      <c r="AT98" s="227" t="s">
        <v>349</v>
      </c>
      <c r="AU98" s="227" t="s">
        <v>189</v>
      </c>
      <c r="AY98" s="21" t="s">
        <v>182</v>
      </c>
      <c r="BE98" s="228">
        <f>IF(N98="základní",J98,0)</f>
        <v>0</v>
      </c>
      <c r="BF98" s="228">
        <f>IF(N98="snížená",J98,0)</f>
        <v>0</v>
      </c>
      <c r="BG98" s="228">
        <f>IF(N98="zákl. přenesená",J98,0)</f>
        <v>0</v>
      </c>
      <c r="BH98" s="228">
        <f>IF(N98="sníž. přenesená",J98,0)</f>
        <v>0</v>
      </c>
      <c r="BI98" s="228">
        <f>IF(N98="nulová",J98,0)</f>
        <v>0</v>
      </c>
      <c r="BJ98" s="21" t="s">
        <v>83</v>
      </c>
      <c r="BK98" s="228">
        <f>ROUND(I98*H98,2)</f>
        <v>0</v>
      </c>
      <c r="BL98" s="21" t="s">
        <v>299</v>
      </c>
      <c r="BM98" s="227" t="s">
        <v>3456</v>
      </c>
    </row>
    <row r="99" s="2" customFormat="1" ht="16.5" customHeight="1">
      <c r="A99" s="42"/>
      <c r="B99" s="43"/>
      <c r="C99" s="267" t="s">
        <v>236</v>
      </c>
      <c r="D99" s="267" t="s">
        <v>349</v>
      </c>
      <c r="E99" s="268" t="s">
        <v>3457</v>
      </c>
      <c r="F99" s="269" t="s">
        <v>3311</v>
      </c>
      <c r="G99" s="270" t="s">
        <v>560</v>
      </c>
      <c r="H99" s="271">
        <v>120</v>
      </c>
      <c r="I99" s="272"/>
      <c r="J99" s="273">
        <f>ROUND(I99*H99,2)</f>
        <v>0</v>
      </c>
      <c r="K99" s="269" t="s">
        <v>19</v>
      </c>
      <c r="L99" s="274"/>
      <c r="M99" s="275" t="s">
        <v>19</v>
      </c>
      <c r="N99" s="276"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398</v>
      </c>
      <c r="AT99" s="227" t="s">
        <v>349</v>
      </c>
      <c r="AU99" s="227" t="s">
        <v>189</v>
      </c>
      <c r="AY99" s="21" t="s">
        <v>182</v>
      </c>
      <c r="BE99" s="228">
        <f>IF(N99="základní",J99,0)</f>
        <v>0</v>
      </c>
      <c r="BF99" s="228">
        <f>IF(N99="snížená",J99,0)</f>
        <v>0</v>
      </c>
      <c r="BG99" s="228">
        <f>IF(N99="zákl. přenesená",J99,0)</f>
        <v>0</v>
      </c>
      <c r="BH99" s="228">
        <f>IF(N99="sníž. přenesená",J99,0)</f>
        <v>0</v>
      </c>
      <c r="BI99" s="228">
        <f>IF(N99="nulová",J99,0)</f>
        <v>0</v>
      </c>
      <c r="BJ99" s="21" t="s">
        <v>83</v>
      </c>
      <c r="BK99" s="228">
        <f>ROUND(I99*H99,2)</f>
        <v>0</v>
      </c>
      <c r="BL99" s="21" t="s">
        <v>299</v>
      </c>
      <c r="BM99" s="227" t="s">
        <v>3458</v>
      </c>
    </row>
    <row r="100" s="2" customFormat="1" ht="16.5" customHeight="1">
      <c r="A100" s="42"/>
      <c r="B100" s="43"/>
      <c r="C100" s="267" t="s">
        <v>243</v>
      </c>
      <c r="D100" s="267" t="s">
        <v>349</v>
      </c>
      <c r="E100" s="268" t="s">
        <v>3459</v>
      </c>
      <c r="F100" s="269" t="s">
        <v>3314</v>
      </c>
      <c r="G100" s="270" t="s">
        <v>560</v>
      </c>
      <c r="H100" s="271">
        <v>2</v>
      </c>
      <c r="I100" s="272"/>
      <c r="J100" s="273">
        <f>ROUND(I100*H100,2)</f>
        <v>0</v>
      </c>
      <c r="K100" s="269" t="s">
        <v>19</v>
      </c>
      <c r="L100" s="274"/>
      <c r="M100" s="275" t="s">
        <v>19</v>
      </c>
      <c r="N100" s="276"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398</v>
      </c>
      <c r="AT100" s="227" t="s">
        <v>349</v>
      </c>
      <c r="AU100" s="227" t="s">
        <v>189</v>
      </c>
      <c r="AY100" s="21" t="s">
        <v>182</v>
      </c>
      <c r="BE100" s="228">
        <f>IF(N100="základní",J100,0)</f>
        <v>0</v>
      </c>
      <c r="BF100" s="228">
        <f>IF(N100="snížená",J100,0)</f>
        <v>0</v>
      </c>
      <c r="BG100" s="228">
        <f>IF(N100="zákl. přenesená",J100,0)</f>
        <v>0</v>
      </c>
      <c r="BH100" s="228">
        <f>IF(N100="sníž. přenesená",J100,0)</f>
        <v>0</v>
      </c>
      <c r="BI100" s="228">
        <f>IF(N100="nulová",J100,0)</f>
        <v>0</v>
      </c>
      <c r="BJ100" s="21" t="s">
        <v>83</v>
      </c>
      <c r="BK100" s="228">
        <f>ROUND(I100*H100,2)</f>
        <v>0</v>
      </c>
      <c r="BL100" s="21" t="s">
        <v>299</v>
      </c>
      <c r="BM100" s="227" t="s">
        <v>3460</v>
      </c>
    </row>
    <row r="101" s="2" customFormat="1" ht="16.5" customHeight="1">
      <c r="A101" s="42"/>
      <c r="B101" s="43"/>
      <c r="C101" s="267" t="s">
        <v>249</v>
      </c>
      <c r="D101" s="267" t="s">
        <v>349</v>
      </c>
      <c r="E101" s="268" t="s">
        <v>3088</v>
      </c>
      <c r="F101" s="269" t="s">
        <v>3089</v>
      </c>
      <c r="G101" s="270" t="s">
        <v>352</v>
      </c>
      <c r="H101" s="271">
        <v>61.75</v>
      </c>
      <c r="I101" s="272"/>
      <c r="J101" s="273">
        <f>ROUND(I101*H101,2)</f>
        <v>0</v>
      </c>
      <c r="K101" s="269" t="s">
        <v>188</v>
      </c>
      <c r="L101" s="274"/>
      <c r="M101" s="275" t="s">
        <v>19</v>
      </c>
      <c r="N101" s="276" t="s">
        <v>47</v>
      </c>
      <c r="O101" s="88"/>
      <c r="P101" s="225">
        <f>O101*H101</f>
        <v>0</v>
      </c>
      <c r="Q101" s="225">
        <v>0.001</v>
      </c>
      <c r="R101" s="225">
        <f>Q101*H101</f>
        <v>0.061749999999999999</v>
      </c>
      <c r="S101" s="225">
        <v>0</v>
      </c>
      <c r="T101" s="226">
        <f>S101*H101</f>
        <v>0</v>
      </c>
      <c r="U101" s="42"/>
      <c r="V101" s="42"/>
      <c r="W101" s="42"/>
      <c r="X101" s="42"/>
      <c r="Y101" s="42"/>
      <c r="Z101" s="42"/>
      <c r="AA101" s="42"/>
      <c r="AB101" s="42"/>
      <c r="AC101" s="42"/>
      <c r="AD101" s="42"/>
      <c r="AE101" s="42"/>
      <c r="AR101" s="227" t="s">
        <v>398</v>
      </c>
      <c r="AT101" s="227" t="s">
        <v>349</v>
      </c>
      <c r="AU101" s="227" t="s">
        <v>189</v>
      </c>
      <c r="AY101" s="21" t="s">
        <v>182</v>
      </c>
      <c r="BE101" s="228">
        <f>IF(N101="základní",J101,0)</f>
        <v>0</v>
      </c>
      <c r="BF101" s="228">
        <f>IF(N101="snížená",J101,0)</f>
        <v>0</v>
      </c>
      <c r="BG101" s="228">
        <f>IF(N101="zákl. přenesená",J101,0)</f>
        <v>0</v>
      </c>
      <c r="BH101" s="228">
        <f>IF(N101="sníž. přenesená",J101,0)</f>
        <v>0</v>
      </c>
      <c r="BI101" s="228">
        <f>IF(N101="nulová",J101,0)</f>
        <v>0</v>
      </c>
      <c r="BJ101" s="21" t="s">
        <v>83</v>
      </c>
      <c r="BK101" s="228">
        <f>ROUND(I101*H101,2)</f>
        <v>0</v>
      </c>
      <c r="BL101" s="21" t="s">
        <v>299</v>
      </c>
      <c r="BM101" s="227" t="s">
        <v>3461</v>
      </c>
    </row>
    <row r="102" s="13" customFormat="1">
      <c r="A102" s="13"/>
      <c r="B102" s="234"/>
      <c r="C102" s="235"/>
      <c r="D102" s="236" t="s">
        <v>193</v>
      </c>
      <c r="E102" s="237" t="s">
        <v>19</v>
      </c>
      <c r="F102" s="238" t="s">
        <v>3462</v>
      </c>
      <c r="G102" s="235"/>
      <c r="H102" s="239">
        <v>61.75</v>
      </c>
      <c r="I102" s="240"/>
      <c r="J102" s="235"/>
      <c r="K102" s="235"/>
      <c r="L102" s="241"/>
      <c r="M102" s="242"/>
      <c r="N102" s="243"/>
      <c r="O102" s="243"/>
      <c r="P102" s="243"/>
      <c r="Q102" s="243"/>
      <c r="R102" s="243"/>
      <c r="S102" s="243"/>
      <c r="T102" s="244"/>
      <c r="U102" s="13"/>
      <c r="V102" s="13"/>
      <c r="W102" s="13"/>
      <c r="X102" s="13"/>
      <c r="Y102" s="13"/>
      <c r="Z102" s="13"/>
      <c r="AA102" s="13"/>
      <c r="AB102" s="13"/>
      <c r="AC102" s="13"/>
      <c r="AD102" s="13"/>
      <c r="AE102" s="13"/>
      <c r="AT102" s="245" t="s">
        <v>193</v>
      </c>
      <c r="AU102" s="245" t="s">
        <v>189</v>
      </c>
      <c r="AV102" s="13" t="s">
        <v>86</v>
      </c>
      <c r="AW102" s="13" t="s">
        <v>37</v>
      </c>
      <c r="AX102" s="13" t="s">
        <v>83</v>
      </c>
      <c r="AY102" s="245" t="s">
        <v>182</v>
      </c>
    </row>
    <row r="103" s="2" customFormat="1" ht="16.5" customHeight="1">
      <c r="A103" s="42"/>
      <c r="B103" s="43"/>
      <c r="C103" s="267" t="s">
        <v>255</v>
      </c>
      <c r="D103" s="267" t="s">
        <v>349</v>
      </c>
      <c r="E103" s="268" t="s">
        <v>2751</v>
      </c>
      <c r="F103" s="269" t="s">
        <v>2752</v>
      </c>
      <c r="G103" s="270" t="s">
        <v>352</v>
      </c>
      <c r="H103" s="271">
        <v>15.5</v>
      </c>
      <c r="I103" s="272"/>
      <c r="J103" s="273">
        <f>ROUND(I103*H103,2)</f>
        <v>0</v>
      </c>
      <c r="K103" s="269" t="s">
        <v>188</v>
      </c>
      <c r="L103" s="274"/>
      <c r="M103" s="275" t="s">
        <v>19</v>
      </c>
      <c r="N103" s="276" t="s">
        <v>47</v>
      </c>
      <c r="O103" s="88"/>
      <c r="P103" s="225">
        <f>O103*H103</f>
        <v>0</v>
      </c>
      <c r="Q103" s="225">
        <v>0.001</v>
      </c>
      <c r="R103" s="225">
        <f>Q103*H103</f>
        <v>0.0155</v>
      </c>
      <c r="S103" s="225">
        <v>0</v>
      </c>
      <c r="T103" s="226">
        <f>S103*H103</f>
        <v>0</v>
      </c>
      <c r="U103" s="42"/>
      <c r="V103" s="42"/>
      <c r="W103" s="42"/>
      <c r="X103" s="42"/>
      <c r="Y103" s="42"/>
      <c r="Z103" s="42"/>
      <c r="AA103" s="42"/>
      <c r="AB103" s="42"/>
      <c r="AC103" s="42"/>
      <c r="AD103" s="42"/>
      <c r="AE103" s="42"/>
      <c r="AR103" s="227" t="s">
        <v>398</v>
      </c>
      <c r="AT103" s="227" t="s">
        <v>349</v>
      </c>
      <c r="AU103" s="227" t="s">
        <v>189</v>
      </c>
      <c r="AY103" s="21" t="s">
        <v>182</v>
      </c>
      <c r="BE103" s="228">
        <f>IF(N103="základní",J103,0)</f>
        <v>0</v>
      </c>
      <c r="BF103" s="228">
        <f>IF(N103="snížená",J103,0)</f>
        <v>0</v>
      </c>
      <c r="BG103" s="228">
        <f>IF(N103="zákl. přenesená",J103,0)</f>
        <v>0</v>
      </c>
      <c r="BH103" s="228">
        <f>IF(N103="sníž. přenesená",J103,0)</f>
        <v>0</v>
      </c>
      <c r="BI103" s="228">
        <f>IF(N103="nulová",J103,0)</f>
        <v>0</v>
      </c>
      <c r="BJ103" s="21" t="s">
        <v>83</v>
      </c>
      <c r="BK103" s="228">
        <f>ROUND(I103*H103,2)</f>
        <v>0</v>
      </c>
      <c r="BL103" s="21" t="s">
        <v>299</v>
      </c>
      <c r="BM103" s="227" t="s">
        <v>3463</v>
      </c>
    </row>
    <row r="104" s="13" customFormat="1">
      <c r="A104" s="13"/>
      <c r="B104" s="234"/>
      <c r="C104" s="235"/>
      <c r="D104" s="236" t="s">
        <v>193</v>
      </c>
      <c r="E104" s="237" t="s">
        <v>19</v>
      </c>
      <c r="F104" s="238" t="s">
        <v>3464</v>
      </c>
      <c r="G104" s="235"/>
      <c r="H104" s="239">
        <v>15.5</v>
      </c>
      <c r="I104" s="240"/>
      <c r="J104" s="235"/>
      <c r="K104" s="235"/>
      <c r="L104" s="241"/>
      <c r="M104" s="242"/>
      <c r="N104" s="243"/>
      <c r="O104" s="243"/>
      <c r="P104" s="243"/>
      <c r="Q104" s="243"/>
      <c r="R104" s="243"/>
      <c r="S104" s="243"/>
      <c r="T104" s="244"/>
      <c r="U104" s="13"/>
      <c r="V104" s="13"/>
      <c r="W104" s="13"/>
      <c r="X104" s="13"/>
      <c r="Y104" s="13"/>
      <c r="Z104" s="13"/>
      <c r="AA104" s="13"/>
      <c r="AB104" s="13"/>
      <c r="AC104" s="13"/>
      <c r="AD104" s="13"/>
      <c r="AE104" s="13"/>
      <c r="AT104" s="245" t="s">
        <v>193</v>
      </c>
      <c r="AU104" s="245" t="s">
        <v>189</v>
      </c>
      <c r="AV104" s="13" t="s">
        <v>86</v>
      </c>
      <c r="AW104" s="13" t="s">
        <v>37</v>
      </c>
      <c r="AX104" s="13" t="s">
        <v>83</v>
      </c>
      <c r="AY104" s="245" t="s">
        <v>182</v>
      </c>
    </row>
    <row r="105" s="2" customFormat="1" ht="16.5" customHeight="1">
      <c r="A105" s="42"/>
      <c r="B105" s="43"/>
      <c r="C105" s="267" t="s">
        <v>261</v>
      </c>
      <c r="D105" s="267" t="s">
        <v>349</v>
      </c>
      <c r="E105" s="268" t="s">
        <v>3148</v>
      </c>
      <c r="F105" s="269" t="s">
        <v>3149</v>
      </c>
      <c r="G105" s="270" t="s">
        <v>598</v>
      </c>
      <c r="H105" s="271">
        <v>8</v>
      </c>
      <c r="I105" s="272"/>
      <c r="J105" s="273">
        <f>ROUND(I105*H105,2)</f>
        <v>0</v>
      </c>
      <c r="K105" s="269" t="s">
        <v>188</v>
      </c>
      <c r="L105" s="274"/>
      <c r="M105" s="275" t="s">
        <v>19</v>
      </c>
      <c r="N105" s="276" t="s">
        <v>47</v>
      </c>
      <c r="O105" s="88"/>
      <c r="P105" s="225">
        <f>O105*H105</f>
        <v>0</v>
      </c>
      <c r="Q105" s="225">
        <v>0.00024000000000000001</v>
      </c>
      <c r="R105" s="225">
        <f>Q105*H105</f>
        <v>0.0019200000000000001</v>
      </c>
      <c r="S105" s="225">
        <v>0</v>
      </c>
      <c r="T105" s="226">
        <f>S105*H105</f>
        <v>0</v>
      </c>
      <c r="U105" s="42"/>
      <c r="V105" s="42"/>
      <c r="W105" s="42"/>
      <c r="X105" s="42"/>
      <c r="Y105" s="42"/>
      <c r="Z105" s="42"/>
      <c r="AA105" s="42"/>
      <c r="AB105" s="42"/>
      <c r="AC105" s="42"/>
      <c r="AD105" s="42"/>
      <c r="AE105" s="42"/>
      <c r="AR105" s="227" t="s">
        <v>398</v>
      </c>
      <c r="AT105" s="227" t="s">
        <v>349</v>
      </c>
      <c r="AU105" s="227" t="s">
        <v>189</v>
      </c>
      <c r="AY105" s="21" t="s">
        <v>182</v>
      </c>
      <c r="BE105" s="228">
        <f>IF(N105="základní",J105,0)</f>
        <v>0</v>
      </c>
      <c r="BF105" s="228">
        <f>IF(N105="snížená",J105,0)</f>
        <v>0</v>
      </c>
      <c r="BG105" s="228">
        <f>IF(N105="zákl. přenesená",J105,0)</f>
        <v>0</v>
      </c>
      <c r="BH105" s="228">
        <f>IF(N105="sníž. přenesená",J105,0)</f>
        <v>0</v>
      </c>
      <c r="BI105" s="228">
        <f>IF(N105="nulová",J105,0)</f>
        <v>0</v>
      </c>
      <c r="BJ105" s="21" t="s">
        <v>83</v>
      </c>
      <c r="BK105" s="228">
        <f>ROUND(I105*H105,2)</f>
        <v>0</v>
      </c>
      <c r="BL105" s="21" t="s">
        <v>299</v>
      </c>
      <c r="BM105" s="227" t="s">
        <v>3465</v>
      </c>
    </row>
    <row r="106" s="2" customFormat="1" ht="24.15" customHeight="1">
      <c r="A106" s="42"/>
      <c r="B106" s="43"/>
      <c r="C106" s="267" t="s">
        <v>8</v>
      </c>
      <c r="D106" s="267" t="s">
        <v>349</v>
      </c>
      <c r="E106" s="268" t="s">
        <v>3466</v>
      </c>
      <c r="F106" s="269" t="s">
        <v>3467</v>
      </c>
      <c r="G106" s="270" t="s">
        <v>598</v>
      </c>
      <c r="H106" s="271">
        <v>1</v>
      </c>
      <c r="I106" s="272"/>
      <c r="J106" s="273">
        <f>ROUND(I106*H106,2)</f>
        <v>0</v>
      </c>
      <c r="K106" s="269" t="s">
        <v>19</v>
      </c>
      <c r="L106" s="274"/>
      <c r="M106" s="275" t="s">
        <v>19</v>
      </c>
      <c r="N106" s="276"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398</v>
      </c>
      <c r="AT106" s="227" t="s">
        <v>349</v>
      </c>
      <c r="AU106" s="227" t="s">
        <v>189</v>
      </c>
      <c r="AY106" s="21" t="s">
        <v>182</v>
      </c>
      <c r="BE106" s="228">
        <f>IF(N106="základní",J106,0)</f>
        <v>0</v>
      </c>
      <c r="BF106" s="228">
        <f>IF(N106="snížená",J106,0)</f>
        <v>0</v>
      </c>
      <c r="BG106" s="228">
        <f>IF(N106="zákl. přenesená",J106,0)</f>
        <v>0</v>
      </c>
      <c r="BH106" s="228">
        <f>IF(N106="sníž. přenesená",J106,0)</f>
        <v>0</v>
      </c>
      <c r="BI106" s="228">
        <f>IF(N106="nulová",J106,0)</f>
        <v>0</v>
      </c>
      <c r="BJ106" s="21" t="s">
        <v>83</v>
      </c>
      <c r="BK106" s="228">
        <f>ROUND(I106*H106,2)</f>
        <v>0</v>
      </c>
      <c r="BL106" s="21" t="s">
        <v>299</v>
      </c>
      <c r="BM106" s="227" t="s">
        <v>3468</v>
      </c>
    </row>
    <row r="107" s="2" customFormat="1" ht="24.15" customHeight="1">
      <c r="A107" s="42"/>
      <c r="B107" s="43"/>
      <c r="C107" s="267" t="s">
        <v>272</v>
      </c>
      <c r="D107" s="267" t="s">
        <v>349</v>
      </c>
      <c r="E107" s="268" t="s">
        <v>3469</v>
      </c>
      <c r="F107" s="269" t="s">
        <v>3470</v>
      </c>
      <c r="G107" s="270" t="s">
        <v>598</v>
      </c>
      <c r="H107" s="271">
        <v>2</v>
      </c>
      <c r="I107" s="272"/>
      <c r="J107" s="273">
        <f>ROUND(I107*H107,2)</f>
        <v>0</v>
      </c>
      <c r="K107" s="269" t="s">
        <v>19</v>
      </c>
      <c r="L107" s="274"/>
      <c r="M107" s="275" t="s">
        <v>19</v>
      </c>
      <c r="N107" s="276"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398</v>
      </c>
      <c r="AT107" s="227" t="s">
        <v>349</v>
      </c>
      <c r="AU107" s="227" t="s">
        <v>189</v>
      </c>
      <c r="AY107" s="21" t="s">
        <v>182</v>
      </c>
      <c r="BE107" s="228">
        <f>IF(N107="základní",J107,0)</f>
        <v>0</v>
      </c>
      <c r="BF107" s="228">
        <f>IF(N107="snížená",J107,0)</f>
        <v>0</v>
      </c>
      <c r="BG107" s="228">
        <f>IF(N107="zákl. přenesená",J107,0)</f>
        <v>0</v>
      </c>
      <c r="BH107" s="228">
        <f>IF(N107="sníž. přenesená",J107,0)</f>
        <v>0</v>
      </c>
      <c r="BI107" s="228">
        <f>IF(N107="nulová",J107,0)</f>
        <v>0</v>
      </c>
      <c r="BJ107" s="21" t="s">
        <v>83</v>
      </c>
      <c r="BK107" s="228">
        <f>ROUND(I107*H107,2)</f>
        <v>0</v>
      </c>
      <c r="BL107" s="21" t="s">
        <v>299</v>
      </c>
      <c r="BM107" s="227" t="s">
        <v>3471</v>
      </c>
    </row>
    <row r="108" s="2" customFormat="1" ht="16.5" customHeight="1">
      <c r="A108" s="42"/>
      <c r="B108" s="43"/>
      <c r="C108" s="267" t="s">
        <v>282</v>
      </c>
      <c r="D108" s="267" t="s">
        <v>349</v>
      </c>
      <c r="E108" s="268" t="s">
        <v>3472</v>
      </c>
      <c r="F108" s="269" t="s">
        <v>3473</v>
      </c>
      <c r="G108" s="270" t="s">
        <v>560</v>
      </c>
      <c r="H108" s="271">
        <v>38</v>
      </c>
      <c r="I108" s="272"/>
      <c r="J108" s="273">
        <f>ROUND(I108*H108,2)</f>
        <v>0</v>
      </c>
      <c r="K108" s="269" t="s">
        <v>188</v>
      </c>
      <c r="L108" s="274"/>
      <c r="M108" s="275" t="s">
        <v>19</v>
      </c>
      <c r="N108" s="276" t="s">
        <v>47</v>
      </c>
      <c r="O108" s="88"/>
      <c r="P108" s="225">
        <f>O108*H108</f>
        <v>0</v>
      </c>
      <c r="Q108" s="225">
        <v>6.9999999999999994E-05</v>
      </c>
      <c r="R108" s="225">
        <f>Q108*H108</f>
        <v>0.0026599999999999996</v>
      </c>
      <c r="S108" s="225">
        <v>0</v>
      </c>
      <c r="T108" s="226">
        <f>S108*H108</f>
        <v>0</v>
      </c>
      <c r="U108" s="42"/>
      <c r="V108" s="42"/>
      <c r="W108" s="42"/>
      <c r="X108" s="42"/>
      <c r="Y108" s="42"/>
      <c r="Z108" s="42"/>
      <c r="AA108" s="42"/>
      <c r="AB108" s="42"/>
      <c r="AC108" s="42"/>
      <c r="AD108" s="42"/>
      <c r="AE108" s="42"/>
      <c r="AR108" s="227" t="s">
        <v>398</v>
      </c>
      <c r="AT108" s="227" t="s">
        <v>349</v>
      </c>
      <c r="AU108" s="227" t="s">
        <v>189</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299</v>
      </c>
      <c r="BM108" s="227" t="s">
        <v>3474</v>
      </c>
    </row>
    <row r="109" s="2" customFormat="1" ht="16.5" customHeight="1">
      <c r="A109" s="42"/>
      <c r="B109" s="43"/>
      <c r="C109" s="267" t="s">
        <v>293</v>
      </c>
      <c r="D109" s="267" t="s">
        <v>349</v>
      </c>
      <c r="E109" s="268" t="s">
        <v>3475</v>
      </c>
      <c r="F109" s="269" t="s">
        <v>3317</v>
      </c>
      <c r="G109" s="270" t="s">
        <v>560</v>
      </c>
      <c r="H109" s="271">
        <v>174</v>
      </c>
      <c r="I109" s="272"/>
      <c r="J109" s="273">
        <f>ROUND(I109*H109,2)</f>
        <v>0</v>
      </c>
      <c r="K109" s="269" t="s">
        <v>19</v>
      </c>
      <c r="L109" s="274"/>
      <c r="M109" s="275" t="s">
        <v>19</v>
      </c>
      <c r="N109" s="276" t="s">
        <v>47</v>
      </c>
      <c r="O109" s="88"/>
      <c r="P109" s="225">
        <f>O109*H109</f>
        <v>0</v>
      </c>
      <c r="Q109" s="225">
        <v>0.00025000000000000001</v>
      </c>
      <c r="R109" s="225">
        <f>Q109*H109</f>
        <v>0.043500000000000004</v>
      </c>
      <c r="S109" s="225">
        <v>0</v>
      </c>
      <c r="T109" s="226">
        <f>S109*H109</f>
        <v>0</v>
      </c>
      <c r="U109" s="42"/>
      <c r="V109" s="42"/>
      <c r="W109" s="42"/>
      <c r="X109" s="42"/>
      <c r="Y109" s="42"/>
      <c r="Z109" s="42"/>
      <c r="AA109" s="42"/>
      <c r="AB109" s="42"/>
      <c r="AC109" s="42"/>
      <c r="AD109" s="42"/>
      <c r="AE109" s="42"/>
      <c r="AR109" s="227" t="s">
        <v>398</v>
      </c>
      <c r="AT109" s="227" t="s">
        <v>349</v>
      </c>
      <c r="AU109" s="227" t="s">
        <v>189</v>
      </c>
      <c r="AY109" s="21" t="s">
        <v>182</v>
      </c>
      <c r="BE109" s="228">
        <f>IF(N109="základní",J109,0)</f>
        <v>0</v>
      </c>
      <c r="BF109" s="228">
        <f>IF(N109="snížená",J109,0)</f>
        <v>0</v>
      </c>
      <c r="BG109" s="228">
        <f>IF(N109="zákl. přenesená",J109,0)</f>
        <v>0</v>
      </c>
      <c r="BH109" s="228">
        <f>IF(N109="sníž. přenesená",J109,0)</f>
        <v>0</v>
      </c>
      <c r="BI109" s="228">
        <f>IF(N109="nulová",J109,0)</f>
        <v>0</v>
      </c>
      <c r="BJ109" s="21" t="s">
        <v>83</v>
      </c>
      <c r="BK109" s="228">
        <f>ROUND(I109*H109,2)</f>
        <v>0</v>
      </c>
      <c r="BL109" s="21" t="s">
        <v>299</v>
      </c>
      <c r="BM109" s="227" t="s">
        <v>3476</v>
      </c>
    </row>
    <row r="110" s="2" customFormat="1" ht="16.5" customHeight="1">
      <c r="A110" s="42"/>
      <c r="B110" s="43"/>
      <c r="C110" s="267" t="s">
        <v>299</v>
      </c>
      <c r="D110" s="267" t="s">
        <v>349</v>
      </c>
      <c r="E110" s="268" t="s">
        <v>3477</v>
      </c>
      <c r="F110" s="269" t="s">
        <v>3478</v>
      </c>
      <c r="G110" s="270" t="s">
        <v>560</v>
      </c>
      <c r="H110" s="271">
        <v>66</v>
      </c>
      <c r="I110" s="272"/>
      <c r="J110" s="273">
        <f>ROUND(I110*H110,2)</f>
        <v>0</v>
      </c>
      <c r="K110" s="269" t="s">
        <v>19</v>
      </c>
      <c r="L110" s="274"/>
      <c r="M110" s="275" t="s">
        <v>19</v>
      </c>
      <c r="N110" s="276"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398</v>
      </c>
      <c r="AT110" s="227" t="s">
        <v>349</v>
      </c>
      <c r="AU110" s="227" t="s">
        <v>189</v>
      </c>
      <c r="AY110" s="21" t="s">
        <v>182</v>
      </c>
      <c r="BE110" s="228">
        <f>IF(N110="základní",J110,0)</f>
        <v>0</v>
      </c>
      <c r="BF110" s="228">
        <f>IF(N110="snížená",J110,0)</f>
        <v>0</v>
      </c>
      <c r="BG110" s="228">
        <f>IF(N110="zákl. přenesená",J110,0)</f>
        <v>0</v>
      </c>
      <c r="BH110" s="228">
        <f>IF(N110="sníž. přenesená",J110,0)</f>
        <v>0</v>
      </c>
      <c r="BI110" s="228">
        <f>IF(N110="nulová",J110,0)</f>
        <v>0</v>
      </c>
      <c r="BJ110" s="21" t="s">
        <v>83</v>
      </c>
      <c r="BK110" s="228">
        <f>ROUND(I110*H110,2)</f>
        <v>0</v>
      </c>
      <c r="BL110" s="21" t="s">
        <v>299</v>
      </c>
      <c r="BM110" s="227" t="s">
        <v>3479</v>
      </c>
    </row>
    <row r="111" s="2" customFormat="1" ht="16.5" customHeight="1">
      <c r="A111" s="42"/>
      <c r="B111" s="43"/>
      <c r="C111" s="267" t="s">
        <v>306</v>
      </c>
      <c r="D111" s="267" t="s">
        <v>349</v>
      </c>
      <c r="E111" s="268" t="s">
        <v>3480</v>
      </c>
      <c r="F111" s="269" t="s">
        <v>3481</v>
      </c>
      <c r="G111" s="270" t="s">
        <v>598</v>
      </c>
      <c r="H111" s="271">
        <v>3</v>
      </c>
      <c r="I111" s="272"/>
      <c r="J111" s="273">
        <f>ROUND(I111*H111,2)</f>
        <v>0</v>
      </c>
      <c r="K111" s="269" t="s">
        <v>19</v>
      </c>
      <c r="L111" s="274"/>
      <c r="M111" s="275" t="s">
        <v>19</v>
      </c>
      <c r="N111" s="276"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398</v>
      </c>
      <c r="AT111" s="227" t="s">
        <v>349</v>
      </c>
      <c r="AU111" s="227" t="s">
        <v>189</v>
      </c>
      <c r="AY111" s="21" t="s">
        <v>182</v>
      </c>
      <c r="BE111" s="228">
        <f>IF(N111="základní",J111,0)</f>
        <v>0</v>
      </c>
      <c r="BF111" s="228">
        <f>IF(N111="snížená",J111,0)</f>
        <v>0</v>
      </c>
      <c r="BG111" s="228">
        <f>IF(N111="zákl. přenesená",J111,0)</f>
        <v>0</v>
      </c>
      <c r="BH111" s="228">
        <f>IF(N111="sníž. přenesená",J111,0)</f>
        <v>0</v>
      </c>
      <c r="BI111" s="228">
        <f>IF(N111="nulová",J111,0)</f>
        <v>0</v>
      </c>
      <c r="BJ111" s="21" t="s">
        <v>83</v>
      </c>
      <c r="BK111" s="228">
        <f>ROUND(I111*H111,2)</f>
        <v>0</v>
      </c>
      <c r="BL111" s="21" t="s">
        <v>299</v>
      </c>
      <c r="BM111" s="227" t="s">
        <v>3482</v>
      </c>
    </row>
    <row r="112" s="12" customFormat="1" ht="20.88" customHeight="1">
      <c r="A112" s="12"/>
      <c r="B112" s="200"/>
      <c r="C112" s="201"/>
      <c r="D112" s="202" t="s">
        <v>75</v>
      </c>
      <c r="E112" s="214" t="s">
        <v>2811</v>
      </c>
      <c r="F112" s="214" t="s">
        <v>3483</v>
      </c>
      <c r="G112" s="201"/>
      <c r="H112" s="201"/>
      <c r="I112" s="204"/>
      <c r="J112" s="215">
        <f>BK112</f>
        <v>0</v>
      </c>
      <c r="K112" s="201"/>
      <c r="L112" s="206"/>
      <c r="M112" s="207"/>
      <c r="N112" s="208"/>
      <c r="O112" s="208"/>
      <c r="P112" s="209">
        <f>SUM(P113:P154)</f>
        <v>0</v>
      </c>
      <c r="Q112" s="208"/>
      <c r="R112" s="209">
        <f>SUM(R113:R154)</f>
        <v>0</v>
      </c>
      <c r="S112" s="208"/>
      <c r="T112" s="210">
        <f>SUM(T113:T154)</f>
        <v>0</v>
      </c>
      <c r="U112" s="12"/>
      <c r="V112" s="12"/>
      <c r="W112" s="12"/>
      <c r="X112" s="12"/>
      <c r="Y112" s="12"/>
      <c r="Z112" s="12"/>
      <c r="AA112" s="12"/>
      <c r="AB112" s="12"/>
      <c r="AC112" s="12"/>
      <c r="AD112" s="12"/>
      <c r="AE112" s="12"/>
      <c r="AR112" s="211" t="s">
        <v>86</v>
      </c>
      <c r="AT112" s="212" t="s">
        <v>75</v>
      </c>
      <c r="AU112" s="212" t="s">
        <v>86</v>
      </c>
      <c r="AY112" s="211" t="s">
        <v>182</v>
      </c>
      <c r="BK112" s="213">
        <f>SUM(BK113:BK154)</f>
        <v>0</v>
      </c>
    </row>
    <row r="113" s="2" customFormat="1" ht="24.15" customHeight="1">
      <c r="A113" s="42"/>
      <c r="B113" s="43"/>
      <c r="C113" s="216" t="s">
        <v>317</v>
      </c>
      <c r="D113" s="216" t="s">
        <v>184</v>
      </c>
      <c r="E113" s="217" t="s">
        <v>2815</v>
      </c>
      <c r="F113" s="218" t="s">
        <v>2816</v>
      </c>
      <c r="G113" s="219" t="s">
        <v>560</v>
      </c>
      <c r="H113" s="220">
        <v>102</v>
      </c>
      <c r="I113" s="221"/>
      <c r="J113" s="222">
        <f>ROUND(I113*H113,2)</f>
        <v>0</v>
      </c>
      <c r="K113" s="218" t="s">
        <v>188</v>
      </c>
      <c r="L113" s="48"/>
      <c r="M113" s="223" t="s">
        <v>19</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299</v>
      </c>
      <c r="AT113" s="227" t="s">
        <v>184</v>
      </c>
      <c r="AU113" s="227" t="s">
        <v>203</v>
      </c>
      <c r="AY113" s="21" t="s">
        <v>182</v>
      </c>
      <c r="BE113" s="228">
        <f>IF(N113="základní",J113,0)</f>
        <v>0</v>
      </c>
      <c r="BF113" s="228">
        <f>IF(N113="snížená",J113,0)</f>
        <v>0</v>
      </c>
      <c r="BG113" s="228">
        <f>IF(N113="zákl. přenesená",J113,0)</f>
        <v>0</v>
      </c>
      <c r="BH113" s="228">
        <f>IF(N113="sníž. přenesená",J113,0)</f>
        <v>0</v>
      </c>
      <c r="BI113" s="228">
        <f>IF(N113="nulová",J113,0)</f>
        <v>0</v>
      </c>
      <c r="BJ113" s="21" t="s">
        <v>83</v>
      </c>
      <c r="BK113" s="228">
        <f>ROUND(I113*H113,2)</f>
        <v>0</v>
      </c>
      <c r="BL113" s="21" t="s">
        <v>299</v>
      </c>
      <c r="BM113" s="227" t="s">
        <v>3484</v>
      </c>
    </row>
    <row r="114" s="2" customFormat="1">
      <c r="A114" s="42"/>
      <c r="B114" s="43"/>
      <c r="C114" s="44"/>
      <c r="D114" s="229" t="s">
        <v>191</v>
      </c>
      <c r="E114" s="44"/>
      <c r="F114" s="230" t="s">
        <v>2818</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1" t="s">
        <v>191</v>
      </c>
      <c r="AU114" s="21" t="s">
        <v>203</v>
      </c>
    </row>
    <row r="115" s="2" customFormat="1" ht="24.15" customHeight="1">
      <c r="A115" s="42"/>
      <c r="B115" s="43"/>
      <c r="C115" s="216" t="s">
        <v>323</v>
      </c>
      <c r="D115" s="216" t="s">
        <v>184</v>
      </c>
      <c r="E115" s="217" t="s">
        <v>2826</v>
      </c>
      <c r="F115" s="218" t="s">
        <v>2827</v>
      </c>
      <c r="G115" s="219" t="s">
        <v>560</v>
      </c>
      <c r="H115" s="220">
        <v>116</v>
      </c>
      <c r="I115" s="221"/>
      <c r="J115" s="222">
        <f>ROUND(I115*H115,2)</f>
        <v>0</v>
      </c>
      <c r="K115" s="218" t="s">
        <v>188</v>
      </c>
      <c r="L115" s="48"/>
      <c r="M115" s="223" t="s">
        <v>19</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299</v>
      </c>
      <c r="AT115" s="227" t="s">
        <v>184</v>
      </c>
      <c r="AU115" s="227" t="s">
        <v>203</v>
      </c>
      <c r="AY115" s="21" t="s">
        <v>182</v>
      </c>
      <c r="BE115" s="228">
        <f>IF(N115="základní",J115,0)</f>
        <v>0</v>
      </c>
      <c r="BF115" s="228">
        <f>IF(N115="snížená",J115,0)</f>
        <v>0</v>
      </c>
      <c r="BG115" s="228">
        <f>IF(N115="zákl. přenesená",J115,0)</f>
        <v>0</v>
      </c>
      <c r="BH115" s="228">
        <f>IF(N115="sníž. přenesená",J115,0)</f>
        <v>0</v>
      </c>
      <c r="BI115" s="228">
        <f>IF(N115="nulová",J115,0)</f>
        <v>0</v>
      </c>
      <c r="BJ115" s="21" t="s">
        <v>83</v>
      </c>
      <c r="BK115" s="228">
        <f>ROUND(I115*H115,2)</f>
        <v>0</v>
      </c>
      <c r="BL115" s="21" t="s">
        <v>299</v>
      </c>
      <c r="BM115" s="227" t="s">
        <v>3485</v>
      </c>
    </row>
    <row r="116" s="2" customFormat="1">
      <c r="A116" s="42"/>
      <c r="B116" s="43"/>
      <c r="C116" s="44"/>
      <c r="D116" s="229" t="s">
        <v>191</v>
      </c>
      <c r="E116" s="44"/>
      <c r="F116" s="230" t="s">
        <v>2829</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1" t="s">
        <v>191</v>
      </c>
      <c r="AU116" s="21" t="s">
        <v>203</v>
      </c>
    </row>
    <row r="117" s="2" customFormat="1" ht="24.15" customHeight="1">
      <c r="A117" s="42"/>
      <c r="B117" s="43"/>
      <c r="C117" s="216" t="s">
        <v>330</v>
      </c>
      <c r="D117" s="216" t="s">
        <v>184</v>
      </c>
      <c r="E117" s="217" t="s">
        <v>3486</v>
      </c>
      <c r="F117" s="218" t="s">
        <v>3487</v>
      </c>
      <c r="G117" s="219" t="s">
        <v>560</v>
      </c>
      <c r="H117" s="220">
        <v>72</v>
      </c>
      <c r="I117" s="221"/>
      <c r="J117" s="222">
        <f>ROUND(I117*H117,2)</f>
        <v>0</v>
      </c>
      <c r="K117" s="218" t="s">
        <v>188</v>
      </c>
      <c r="L117" s="48"/>
      <c r="M117" s="223" t="s">
        <v>19</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299</v>
      </c>
      <c r="AT117" s="227" t="s">
        <v>184</v>
      </c>
      <c r="AU117" s="227" t="s">
        <v>203</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299</v>
      </c>
      <c r="BM117" s="227" t="s">
        <v>3488</v>
      </c>
    </row>
    <row r="118" s="2" customFormat="1">
      <c r="A118" s="42"/>
      <c r="B118" s="43"/>
      <c r="C118" s="44"/>
      <c r="D118" s="229" t="s">
        <v>191</v>
      </c>
      <c r="E118" s="44"/>
      <c r="F118" s="230" t="s">
        <v>3489</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191</v>
      </c>
      <c r="AU118" s="21" t="s">
        <v>203</v>
      </c>
    </row>
    <row r="119" s="2" customFormat="1" ht="24.15" customHeight="1">
      <c r="A119" s="42"/>
      <c r="B119" s="43"/>
      <c r="C119" s="216" t="s">
        <v>7</v>
      </c>
      <c r="D119" s="216" t="s">
        <v>184</v>
      </c>
      <c r="E119" s="217" t="s">
        <v>3490</v>
      </c>
      <c r="F119" s="218" t="s">
        <v>3491</v>
      </c>
      <c r="G119" s="219" t="s">
        <v>560</v>
      </c>
      <c r="H119" s="220">
        <v>4</v>
      </c>
      <c r="I119" s="221"/>
      <c r="J119" s="222">
        <f>ROUND(I119*H119,2)</f>
        <v>0</v>
      </c>
      <c r="K119" s="218" t="s">
        <v>188</v>
      </c>
      <c r="L119" s="48"/>
      <c r="M119" s="223" t="s">
        <v>19</v>
      </c>
      <c r="N119" s="224"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299</v>
      </c>
      <c r="AT119" s="227" t="s">
        <v>184</v>
      </c>
      <c r="AU119" s="227" t="s">
        <v>203</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299</v>
      </c>
      <c r="BM119" s="227" t="s">
        <v>3492</v>
      </c>
    </row>
    <row r="120" s="2" customFormat="1">
      <c r="A120" s="42"/>
      <c r="B120" s="43"/>
      <c r="C120" s="44"/>
      <c r="D120" s="229" t="s">
        <v>191</v>
      </c>
      <c r="E120" s="44"/>
      <c r="F120" s="230" t="s">
        <v>3493</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1" t="s">
        <v>191</v>
      </c>
      <c r="AU120" s="21" t="s">
        <v>203</v>
      </c>
    </row>
    <row r="121" s="2" customFormat="1" ht="16.5" customHeight="1">
      <c r="A121" s="42"/>
      <c r="B121" s="43"/>
      <c r="C121" s="216" t="s">
        <v>342</v>
      </c>
      <c r="D121" s="216" t="s">
        <v>184</v>
      </c>
      <c r="E121" s="217" t="s">
        <v>3494</v>
      </c>
      <c r="F121" s="218" t="s">
        <v>3452</v>
      </c>
      <c r="G121" s="219" t="s">
        <v>560</v>
      </c>
      <c r="H121" s="220">
        <v>320</v>
      </c>
      <c r="I121" s="221"/>
      <c r="J121" s="222">
        <f>ROUND(I121*H121,2)</f>
        <v>0</v>
      </c>
      <c r="K121" s="218" t="s">
        <v>19</v>
      </c>
      <c r="L121" s="48"/>
      <c r="M121" s="223" t="s">
        <v>19</v>
      </c>
      <c r="N121" s="224"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299</v>
      </c>
      <c r="AT121" s="227" t="s">
        <v>184</v>
      </c>
      <c r="AU121" s="227" t="s">
        <v>203</v>
      </c>
      <c r="AY121" s="21" t="s">
        <v>182</v>
      </c>
      <c r="BE121" s="228">
        <f>IF(N121="základní",J121,0)</f>
        <v>0</v>
      </c>
      <c r="BF121" s="228">
        <f>IF(N121="snížená",J121,0)</f>
        <v>0</v>
      </c>
      <c r="BG121" s="228">
        <f>IF(N121="zákl. přenesená",J121,0)</f>
        <v>0</v>
      </c>
      <c r="BH121" s="228">
        <f>IF(N121="sníž. přenesená",J121,0)</f>
        <v>0</v>
      </c>
      <c r="BI121" s="228">
        <f>IF(N121="nulová",J121,0)</f>
        <v>0</v>
      </c>
      <c r="BJ121" s="21" t="s">
        <v>83</v>
      </c>
      <c r="BK121" s="228">
        <f>ROUND(I121*H121,2)</f>
        <v>0</v>
      </c>
      <c r="BL121" s="21" t="s">
        <v>299</v>
      </c>
      <c r="BM121" s="227" t="s">
        <v>3495</v>
      </c>
    </row>
    <row r="122" s="2" customFormat="1" ht="16.5" customHeight="1">
      <c r="A122" s="42"/>
      <c r="B122" s="43"/>
      <c r="C122" s="216" t="s">
        <v>348</v>
      </c>
      <c r="D122" s="216" t="s">
        <v>184</v>
      </c>
      <c r="E122" s="217" t="s">
        <v>3496</v>
      </c>
      <c r="F122" s="218" t="s">
        <v>3497</v>
      </c>
      <c r="G122" s="219" t="s">
        <v>560</v>
      </c>
      <c r="H122" s="220">
        <v>60</v>
      </c>
      <c r="I122" s="221"/>
      <c r="J122" s="222">
        <f>ROUND(I122*H122,2)</f>
        <v>0</v>
      </c>
      <c r="K122" s="218" t="s">
        <v>19</v>
      </c>
      <c r="L122" s="48"/>
      <c r="M122" s="223" t="s">
        <v>19</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299</v>
      </c>
      <c r="AT122" s="227" t="s">
        <v>184</v>
      </c>
      <c r="AU122" s="227" t="s">
        <v>203</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299</v>
      </c>
      <c r="BM122" s="227" t="s">
        <v>3498</v>
      </c>
    </row>
    <row r="123" s="2" customFormat="1" ht="16.5" customHeight="1">
      <c r="A123" s="42"/>
      <c r="B123" s="43"/>
      <c r="C123" s="216" t="s">
        <v>355</v>
      </c>
      <c r="D123" s="216" t="s">
        <v>184</v>
      </c>
      <c r="E123" s="217" t="s">
        <v>3499</v>
      </c>
      <c r="F123" s="218" t="s">
        <v>3311</v>
      </c>
      <c r="G123" s="219" t="s">
        <v>560</v>
      </c>
      <c r="H123" s="220">
        <v>120</v>
      </c>
      <c r="I123" s="221"/>
      <c r="J123" s="222">
        <f>ROUND(I123*H123,2)</f>
        <v>0</v>
      </c>
      <c r="K123" s="218" t="s">
        <v>19</v>
      </c>
      <c r="L123" s="48"/>
      <c r="M123" s="223" t="s">
        <v>19</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299</v>
      </c>
      <c r="AT123" s="227" t="s">
        <v>184</v>
      </c>
      <c r="AU123" s="227" t="s">
        <v>203</v>
      </c>
      <c r="AY123" s="21" t="s">
        <v>182</v>
      </c>
      <c r="BE123" s="228">
        <f>IF(N123="základní",J123,0)</f>
        <v>0</v>
      </c>
      <c r="BF123" s="228">
        <f>IF(N123="snížená",J123,0)</f>
        <v>0</v>
      </c>
      <c r="BG123" s="228">
        <f>IF(N123="zákl. přenesená",J123,0)</f>
        <v>0</v>
      </c>
      <c r="BH123" s="228">
        <f>IF(N123="sníž. přenesená",J123,0)</f>
        <v>0</v>
      </c>
      <c r="BI123" s="228">
        <f>IF(N123="nulová",J123,0)</f>
        <v>0</v>
      </c>
      <c r="BJ123" s="21" t="s">
        <v>83</v>
      </c>
      <c r="BK123" s="228">
        <f>ROUND(I123*H123,2)</f>
        <v>0</v>
      </c>
      <c r="BL123" s="21" t="s">
        <v>299</v>
      </c>
      <c r="BM123" s="227" t="s">
        <v>3500</v>
      </c>
    </row>
    <row r="124" s="2" customFormat="1" ht="16.5" customHeight="1">
      <c r="A124" s="42"/>
      <c r="B124" s="43"/>
      <c r="C124" s="216" t="s">
        <v>360</v>
      </c>
      <c r="D124" s="216" t="s">
        <v>184</v>
      </c>
      <c r="E124" s="217" t="s">
        <v>3501</v>
      </c>
      <c r="F124" s="218" t="s">
        <v>3390</v>
      </c>
      <c r="G124" s="219" t="s">
        <v>560</v>
      </c>
      <c r="H124" s="220">
        <v>2</v>
      </c>
      <c r="I124" s="221"/>
      <c r="J124" s="222">
        <f>ROUND(I124*H124,2)</f>
        <v>0</v>
      </c>
      <c r="K124" s="218" t="s">
        <v>19</v>
      </c>
      <c r="L124" s="48"/>
      <c r="M124" s="223" t="s">
        <v>19</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299</v>
      </c>
      <c r="AT124" s="227" t="s">
        <v>184</v>
      </c>
      <c r="AU124" s="227" t="s">
        <v>203</v>
      </c>
      <c r="AY124" s="21" t="s">
        <v>182</v>
      </c>
      <c r="BE124" s="228">
        <f>IF(N124="základní",J124,0)</f>
        <v>0</v>
      </c>
      <c r="BF124" s="228">
        <f>IF(N124="snížená",J124,0)</f>
        <v>0</v>
      </c>
      <c r="BG124" s="228">
        <f>IF(N124="zákl. přenesená",J124,0)</f>
        <v>0</v>
      </c>
      <c r="BH124" s="228">
        <f>IF(N124="sníž. přenesená",J124,0)</f>
        <v>0</v>
      </c>
      <c r="BI124" s="228">
        <f>IF(N124="nulová",J124,0)</f>
        <v>0</v>
      </c>
      <c r="BJ124" s="21" t="s">
        <v>83</v>
      </c>
      <c r="BK124" s="228">
        <f>ROUND(I124*H124,2)</f>
        <v>0</v>
      </c>
      <c r="BL124" s="21" t="s">
        <v>299</v>
      </c>
      <c r="BM124" s="227" t="s">
        <v>3502</v>
      </c>
    </row>
    <row r="125" s="2" customFormat="1" ht="24.15" customHeight="1">
      <c r="A125" s="42"/>
      <c r="B125" s="43"/>
      <c r="C125" s="216" t="s">
        <v>366</v>
      </c>
      <c r="D125" s="216" t="s">
        <v>184</v>
      </c>
      <c r="E125" s="217" t="s">
        <v>2853</v>
      </c>
      <c r="F125" s="218" t="s">
        <v>2854</v>
      </c>
      <c r="G125" s="219" t="s">
        <v>598</v>
      </c>
      <c r="H125" s="220">
        <v>2</v>
      </c>
      <c r="I125" s="221"/>
      <c r="J125" s="222">
        <f>ROUND(I125*H125,2)</f>
        <v>0</v>
      </c>
      <c r="K125" s="218" t="s">
        <v>188</v>
      </c>
      <c r="L125" s="48"/>
      <c r="M125" s="223" t="s">
        <v>19</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299</v>
      </c>
      <c r="AT125" s="227" t="s">
        <v>184</v>
      </c>
      <c r="AU125" s="227" t="s">
        <v>203</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299</v>
      </c>
      <c r="BM125" s="227" t="s">
        <v>3503</v>
      </c>
    </row>
    <row r="126" s="2" customFormat="1">
      <c r="A126" s="42"/>
      <c r="B126" s="43"/>
      <c r="C126" s="44"/>
      <c r="D126" s="229" t="s">
        <v>191</v>
      </c>
      <c r="E126" s="44"/>
      <c r="F126" s="230" t="s">
        <v>2856</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1" t="s">
        <v>191</v>
      </c>
      <c r="AU126" s="21" t="s">
        <v>203</v>
      </c>
    </row>
    <row r="127" s="2" customFormat="1" ht="16.5" customHeight="1">
      <c r="A127" s="42"/>
      <c r="B127" s="43"/>
      <c r="C127" s="216" t="s">
        <v>371</v>
      </c>
      <c r="D127" s="216" t="s">
        <v>184</v>
      </c>
      <c r="E127" s="217" t="s">
        <v>2849</v>
      </c>
      <c r="F127" s="218" t="s">
        <v>2850</v>
      </c>
      <c r="G127" s="219" t="s">
        <v>598</v>
      </c>
      <c r="H127" s="220">
        <v>2</v>
      </c>
      <c r="I127" s="221"/>
      <c r="J127" s="222">
        <f>ROUND(I127*H127,2)</f>
        <v>0</v>
      </c>
      <c r="K127" s="218" t="s">
        <v>188</v>
      </c>
      <c r="L127" s="48"/>
      <c r="M127" s="223" t="s">
        <v>19</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299</v>
      </c>
      <c r="AT127" s="227" t="s">
        <v>184</v>
      </c>
      <c r="AU127" s="227" t="s">
        <v>203</v>
      </c>
      <c r="AY127" s="21" t="s">
        <v>182</v>
      </c>
      <c r="BE127" s="228">
        <f>IF(N127="základní",J127,0)</f>
        <v>0</v>
      </c>
      <c r="BF127" s="228">
        <f>IF(N127="snížená",J127,0)</f>
        <v>0</v>
      </c>
      <c r="BG127" s="228">
        <f>IF(N127="zákl. přenesená",J127,0)</f>
        <v>0</v>
      </c>
      <c r="BH127" s="228">
        <f>IF(N127="sníž. přenesená",J127,0)</f>
        <v>0</v>
      </c>
      <c r="BI127" s="228">
        <f>IF(N127="nulová",J127,0)</f>
        <v>0</v>
      </c>
      <c r="BJ127" s="21" t="s">
        <v>83</v>
      </c>
      <c r="BK127" s="228">
        <f>ROUND(I127*H127,2)</f>
        <v>0</v>
      </c>
      <c r="BL127" s="21" t="s">
        <v>299</v>
      </c>
      <c r="BM127" s="227" t="s">
        <v>3504</v>
      </c>
    </row>
    <row r="128" s="2" customFormat="1">
      <c r="A128" s="42"/>
      <c r="B128" s="43"/>
      <c r="C128" s="44"/>
      <c r="D128" s="229" t="s">
        <v>191</v>
      </c>
      <c r="E128" s="44"/>
      <c r="F128" s="230" t="s">
        <v>2852</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1" t="s">
        <v>191</v>
      </c>
      <c r="AU128" s="21" t="s">
        <v>203</v>
      </c>
    </row>
    <row r="129" s="2" customFormat="1" ht="21.75" customHeight="1">
      <c r="A129" s="42"/>
      <c r="B129" s="43"/>
      <c r="C129" s="216" t="s">
        <v>376</v>
      </c>
      <c r="D129" s="216" t="s">
        <v>184</v>
      </c>
      <c r="E129" s="217" t="s">
        <v>3505</v>
      </c>
      <c r="F129" s="218" t="s">
        <v>3506</v>
      </c>
      <c r="G129" s="219" t="s">
        <v>598</v>
      </c>
      <c r="H129" s="220">
        <v>2</v>
      </c>
      <c r="I129" s="221"/>
      <c r="J129" s="222">
        <f>ROUND(I129*H129,2)</f>
        <v>0</v>
      </c>
      <c r="K129" s="218" t="s">
        <v>188</v>
      </c>
      <c r="L129" s="48"/>
      <c r="M129" s="223" t="s">
        <v>19</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299</v>
      </c>
      <c r="AT129" s="227" t="s">
        <v>184</v>
      </c>
      <c r="AU129" s="227" t="s">
        <v>203</v>
      </c>
      <c r="AY129" s="21" t="s">
        <v>182</v>
      </c>
      <c r="BE129" s="228">
        <f>IF(N129="základní",J129,0)</f>
        <v>0</v>
      </c>
      <c r="BF129" s="228">
        <f>IF(N129="snížená",J129,0)</f>
        <v>0</v>
      </c>
      <c r="BG129" s="228">
        <f>IF(N129="zákl. přenesená",J129,0)</f>
        <v>0</v>
      </c>
      <c r="BH129" s="228">
        <f>IF(N129="sníž. přenesená",J129,0)</f>
        <v>0</v>
      </c>
      <c r="BI129" s="228">
        <f>IF(N129="nulová",J129,0)</f>
        <v>0</v>
      </c>
      <c r="BJ129" s="21" t="s">
        <v>83</v>
      </c>
      <c r="BK129" s="228">
        <f>ROUND(I129*H129,2)</f>
        <v>0</v>
      </c>
      <c r="BL129" s="21" t="s">
        <v>299</v>
      </c>
      <c r="BM129" s="227" t="s">
        <v>3507</v>
      </c>
    </row>
    <row r="130" s="2" customFormat="1">
      <c r="A130" s="42"/>
      <c r="B130" s="43"/>
      <c r="C130" s="44"/>
      <c r="D130" s="229" t="s">
        <v>191</v>
      </c>
      <c r="E130" s="44"/>
      <c r="F130" s="230" t="s">
        <v>3508</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1" t="s">
        <v>191</v>
      </c>
      <c r="AU130" s="21" t="s">
        <v>203</v>
      </c>
    </row>
    <row r="131" s="2" customFormat="1" ht="16.5" customHeight="1">
      <c r="A131" s="42"/>
      <c r="B131" s="43"/>
      <c r="C131" s="216" t="s">
        <v>382</v>
      </c>
      <c r="D131" s="216" t="s">
        <v>184</v>
      </c>
      <c r="E131" s="217" t="s">
        <v>3509</v>
      </c>
      <c r="F131" s="218" t="s">
        <v>3510</v>
      </c>
      <c r="G131" s="219" t="s">
        <v>2491</v>
      </c>
      <c r="H131" s="220">
        <v>4</v>
      </c>
      <c r="I131" s="221"/>
      <c r="J131" s="222">
        <f>ROUND(I131*H131,2)</f>
        <v>0</v>
      </c>
      <c r="K131" s="218" t="s">
        <v>19</v>
      </c>
      <c r="L131" s="48"/>
      <c r="M131" s="223" t="s">
        <v>19</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299</v>
      </c>
      <c r="AT131" s="227" t="s">
        <v>184</v>
      </c>
      <c r="AU131" s="227" t="s">
        <v>203</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299</v>
      </c>
      <c r="BM131" s="227" t="s">
        <v>3511</v>
      </c>
    </row>
    <row r="132" s="2" customFormat="1" ht="24.15" customHeight="1">
      <c r="A132" s="42"/>
      <c r="B132" s="43"/>
      <c r="C132" s="216" t="s">
        <v>387</v>
      </c>
      <c r="D132" s="216" t="s">
        <v>184</v>
      </c>
      <c r="E132" s="217" t="s">
        <v>3156</v>
      </c>
      <c r="F132" s="218" t="s">
        <v>3157</v>
      </c>
      <c r="G132" s="219" t="s">
        <v>560</v>
      </c>
      <c r="H132" s="220">
        <v>65</v>
      </c>
      <c r="I132" s="221"/>
      <c r="J132" s="222">
        <f>ROUND(I132*H132,2)</f>
        <v>0</v>
      </c>
      <c r="K132" s="218" t="s">
        <v>188</v>
      </c>
      <c r="L132" s="48"/>
      <c r="M132" s="223" t="s">
        <v>19</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299</v>
      </c>
      <c r="AT132" s="227" t="s">
        <v>184</v>
      </c>
      <c r="AU132" s="227" t="s">
        <v>203</v>
      </c>
      <c r="AY132" s="21" t="s">
        <v>182</v>
      </c>
      <c r="BE132" s="228">
        <f>IF(N132="základní",J132,0)</f>
        <v>0</v>
      </c>
      <c r="BF132" s="228">
        <f>IF(N132="snížená",J132,0)</f>
        <v>0</v>
      </c>
      <c r="BG132" s="228">
        <f>IF(N132="zákl. přenesená",J132,0)</f>
        <v>0</v>
      </c>
      <c r="BH132" s="228">
        <f>IF(N132="sníž. přenesená",J132,0)</f>
        <v>0</v>
      </c>
      <c r="BI132" s="228">
        <f>IF(N132="nulová",J132,0)</f>
        <v>0</v>
      </c>
      <c r="BJ132" s="21" t="s">
        <v>83</v>
      </c>
      <c r="BK132" s="228">
        <f>ROUND(I132*H132,2)</f>
        <v>0</v>
      </c>
      <c r="BL132" s="21" t="s">
        <v>299</v>
      </c>
      <c r="BM132" s="227" t="s">
        <v>3512</v>
      </c>
    </row>
    <row r="133" s="2" customFormat="1">
      <c r="A133" s="42"/>
      <c r="B133" s="43"/>
      <c r="C133" s="44"/>
      <c r="D133" s="229" t="s">
        <v>191</v>
      </c>
      <c r="E133" s="44"/>
      <c r="F133" s="230" t="s">
        <v>3159</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1" t="s">
        <v>191</v>
      </c>
      <c r="AU133" s="21" t="s">
        <v>203</v>
      </c>
    </row>
    <row r="134" s="2" customFormat="1" ht="24.15" customHeight="1">
      <c r="A134" s="42"/>
      <c r="B134" s="43"/>
      <c r="C134" s="216" t="s">
        <v>392</v>
      </c>
      <c r="D134" s="216" t="s">
        <v>184</v>
      </c>
      <c r="E134" s="217" t="s">
        <v>2841</v>
      </c>
      <c r="F134" s="218" t="s">
        <v>2842</v>
      </c>
      <c r="G134" s="219" t="s">
        <v>560</v>
      </c>
      <c r="H134" s="220">
        <v>25</v>
      </c>
      <c r="I134" s="221"/>
      <c r="J134" s="222">
        <f>ROUND(I134*H134,2)</f>
        <v>0</v>
      </c>
      <c r="K134" s="218" t="s">
        <v>188</v>
      </c>
      <c r="L134" s="48"/>
      <c r="M134" s="223" t="s">
        <v>19</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299</v>
      </c>
      <c r="AT134" s="227" t="s">
        <v>184</v>
      </c>
      <c r="AU134" s="227" t="s">
        <v>203</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299</v>
      </c>
      <c r="BM134" s="227" t="s">
        <v>3513</v>
      </c>
    </row>
    <row r="135" s="2" customFormat="1">
      <c r="A135" s="42"/>
      <c r="B135" s="43"/>
      <c r="C135" s="44"/>
      <c r="D135" s="229" t="s">
        <v>191</v>
      </c>
      <c r="E135" s="44"/>
      <c r="F135" s="230" t="s">
        <v>2844</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191</v>
      </c>
      <c r="AU135" s="21" t="s">
        <v>203</v>
      </c>
    </row>
    <row r="136" s="2" customFormat="1" ht="16.5" customHeight="1">
      <c r="A136" s="42"/>
      <c r="B136" s="43"/>
      <c r="C136" s="216" t="s">
        <v>398</v>
      </c>
      <c r="D136" s="216" t="s">
        <v>184</v>
      </c>
      <c r="E136" s="217" t="s">
        <v>3205</v>
      </c>
      <c r="F136" s="218" t="s">
        <v>3206</v>
      </c>
      <c r="G136" s="219" t="s">
        <v>598</v>
      </c>
      <c r="H136" s="220">
        <v>8</v>
      </c>
      <c r="I136" s="221"/>
      <c r="J136" s="222">
        <f>ROUND(I136*H136,2)</f>
        <v>0</v>
      </c>
      <c r="K136" s="218" t="s">
        <v>188</v>
      </c>
      <c r="L136" s="48"/>
      <c r="M136" s="223" t="s">
        <v>19</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299</v>
      </c>
      <c r="AT136" s="227" t="s">
        <v>184</v>
      </c>
      <c r="AU136" s="227" t="s">
        <v>203</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299</v>
      </c>
      <c r="BM136" s="227" t="s">
        <v>3514</v>
      </c>
    </row>
    <row r="137" s="2" customFormat="1">
      <c r="A137" s="42"/>
      <c r="B137" s="43"/>
      <c r="C137" s="44"/>
      <c r="D137" s="229" t="s">
        <v>191</v>
      </c>
      <c r="E137" s="44"/>
      <c r="F137" s="230" t="s">
        <v>3208</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1" t="s">
        <v>191</v>
      </c>
      <c r="AU137" s="21" t="s">
        <v>203</v>
      </c>
    </row>
    <row r="138" s="13" customFormat="1">
      <c r="A138" s="13"/>
      <c r="B138" s="234"/>
      <c r="C138" s="235"/>
      <c r="D138" s="236" t="s">
        <v>193</v>
      </c>
      <c r="E138" s="237" t="s">
        <v>19</v>
      </c>
      <c r="F138" s="238" t="s">
        <v>3515</v>
      </c>
      <c r="G138" s="235"/>
      <c r="H138" s="239">
        <v>8</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193</v>
      </c>
      <c r="AU138" s="245" t="s">
        <v>203</v>
      </c>
      <c r="AV138" s="13" t="s">
        <v>86</v>
      </c>
      <c r="AW138" s="13" t="s">
        <v>37</v>
      </c>
      <c r="AX138" s="13" t="s">
        <v>83</v>
      </c>
      <c r="AY138" s="245" t="s">
        <v>182</v>
      </c>
    </row>
    <row r="139" s="2" customFormat="1" ht="24.15" customHeight="1">
      <c r="A139" s="42"/>
      <c r="B139" s="43"/>
      <c r="C139" s="216" t="s">
        <v>403</v>
      </c>
      <c r="D139" s="216" t="s">
        <v>184</v>
      </c>
      <c r="E139" s="217" t="s">
        <v>3516</v>
      </c>
      <c r="F139" s="218" t="s">
        <v>3517</v>
      </c>
      <c r="G139" s="219" t="s">
        <v>2491</v>
      </c>
      <c r="H139" s="220">
        <v>1</v>
      </c>
      <c r="I139" s="221"/>
      <c r="J139" s="222">
        <f>ROUND(I139*H139,2)</f>
        <v>0</v>
      </c>
      <c r="K139" s="218" t="s">
        <v>19</v>
      </c>
      <c r="L139" s="48"/>
      <c r="M139" s="223" t="s">
        <v>19</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299</v>
      </c>
      <c r="AT139" s="227" t="s">
        <v>184</v>
      </c>
      <c r="AU139" s="227" t="s">
        <v>203</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299</v>
      </c>
      <c r="BM139" s="227" t="s">
        <v>3518</v>
      </c>
    </row>
    <row r="140" s="2" customFormat="1" ht="24.15" customHeight="1">
      <c r="A140" s="42"/>
      <c r="B140" s="43"/>
      <c r="C140" s="216" t="s">
        <v>409</v>
      </c>
      <c r="D140" s="216" t="s">
        <v>184</v>
      </c>
      <c r="E140" s="217" t="s">
        <v>3519</v>
      </c>
      <c r="F140" s="218" t="s">
        <v>3520</v>
      </c>
      <c r="G140" s="219" t="s">
        <v>2491</v>
      </c>
      <c r="H140" s="220">
        <v>2</v>
      </c>
      <c r="I140" s="221"/>
      <c r="J140" s="222">
        <f>ROUND(I140*H140,2)</f>
        <v>0</v>
      </c>
      <c r="K140" s="218" t="s">
        <v>19</v>
      </c>
      <c r="L140" s="48"/>
      <c r="M140" s="223" t="s">
        <v>19</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299</v>
      </c>
      <c r="AT140" s="227" t="s">
        <v>184</v>
      </c>
      <c r="AU140" s="227" t="s">
        <v>203</v>
      </c>
      <c r="AY140" s="21" t="s">
        <v>182</v>
      </c>
      <c r="BE140" s="228">
        <f>IF(N140="základní",J140,0)</f>
        <v>0</v>
      </c>
      <c r="BF140" s="228">
        <f>IF(N140="snížená",J140,0)</f>
        <v>0</v>
      </c>
      <c r="BG140" s="228">
        <f>IF(N140="zákl. přenesená",J140,0)</f>
        <v>0</v>
      </c>
      <c r="BH140" s="228">
        <f>IF(N140="sníž. přenesená",J140,0)</f>
        <v>0</v>
      </c>
      <c r="BI140" s="228">
        <f>IF(N140="nulová",J140,0)</f>
        <v>0</v>
      </c>
      <c r="BJ140" s="21" t="s">
        <v>83</v>
      </c>
      <c r="BK140" s="228">
        <f>ROUND(I140*H140,2)</f>
        <v>0</v>
      </c>
      <c r="BL140" s="21" t="s">
        <v>299</v>
      </c>
      <c r="BM140" s="227" t="s">
        <v>3521</v>
      </c>
    </row>
    <row r="141" s="2" customFormat="1" ht="24.15" customHeight="1">
      <c r="A141" s="42"/>
      <c r="B141" s="43"/>
      <c r="C141" s="216" t="s">
        <v>414</v>
      </c>
      <c r="D141" s="216" t="s">
        <v>184</v>
      </c>
      <c r="E141" s="217" t="s">
        <v>2836</v>
      </c>
      <c r="F141" s="218" t="s">
        <v>2837</v>
      </c>
      <c r="G141" s="219" t="s">
        <v>560</v>
      </c>
      <c r="H141" s="220">
        <v>38</v>
      </c>
      <c r="I141" s="221"/>
      <c r="J141" s="222">
        <f>ROUND(I141*H141,2)</f>
        <v>0</v>
      </c>
      <c r="K141" s="218" t="s">
        <v>188</v>
      </c>
      <c r="L141" s="48"/>
      <c r="M141" s="223" t="s">
        <v>19</v>
      </c>
      <c r="N141" s="224"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299</v>
      </c>
      <c r="AT141" s="227" t="s">
        <v>184</v>
      </c>
      <c r="AU141" s="227" t="s">
        <v>203</v>
      </c>
      <c r="AY141" s="21" t="s">
        <v>182</v>
      </c>
      <c r="BE141" s="228">
        <f>IF(N141="základní",J141,0)</f>
        <v>0</v>
      </c>
      <c r="BF141" s="228">
        <f>IF(N141="snížená",J141,0)</f>
        <v>0</v>
      </c>
      <c r="BG141" s="228">
        <f>IF(N141="zákl. přenesená",J141,0)</f>
        <v>0</v>
      </c>
      <c r="BH141" s="228">
        <f>IF(N141="sníž. přenesená",J141,0)</f>
        <v>0</v>
      </c>
      <c r="BI141" s="228">
        <f>IF(N141="nulová",J141,0)</f>
        <v>0</v>
      </c>
      <c r="BJ141" s="21" t="s">
        <v>83</v>
      </c>
      <c r="BK141" s="228">
        <f>ROUND(I141*H141,2)</f>
        <v>0</v>
      </c>
      <c r="BL141" s="21" t="s">
        <v>299</v>
      </c>
      <c r="BM141" s="227" t="s">
        <v>3522</v>
      </c>
    </row>
    <row r="142" s="2" customFormat="1">
      <c r="A142" s="42"/>
      <c r="B142" s="43"/>
      <c r="C142" s="44"/>
      <c r="D142" s="229" t="s">
        <v>191</v>
      </c>
      <c r="E142" s="44"/>
      <c r="F142" s="230" t="s">
        <v>2839</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1" t="s">
        <v>191</v>
      </c>
      <c r="AU142" s="21" t="s">
        <v>203</v>
      </c>
    </row>
    <row r="143" s="13" customFormat="1">
      <c r="A143" s="13"/>
      <c r="B143" s="234"/>
      <c r="C143" s="235"/>
      <c r="D143" s="236" t="s">
        <v>193</v>
      </c>
      <c r="E143" s="237" t="s">
        <v>19</v>
      </c>
      <c r="F143" s="238" t="s">
        <v>3523</v>
      </c>
      <c r="G143" s="235"/>
      <c r="H143" s="239">
        <v>38</v>
      </c>
      <c r="I143" s="240"/>
      <c r="J143" s="235"/>
      <c r="K143" s="235"/>
      <c r="L143" s="241"/>
      <c r="M143" s="242"/>
      <c r="N143" s="243"/>
      <c r="O143" s="243"/>
      <c r="P143" s="243"/>
      <c r="Q143" s="243"/>
      <c r="R143" s="243"/>
      <c r="S143" s="243"/>
      <c r="T143" s="244"/>
      <c r="U143" s="13"/>
      <c r="V143" s="13"/>
      <c r="W143" s="13"/>
      <c r="X143" s="13"/>
      <c r="Y143" s="13"/>
      <c r="Z143" s="13"/>
      <c r="AA143" s="13"/>
      <c r="AB143" s="13"/>
      <c r="AC143" s="13"/>
      <c r="AD143" s="13"/>
      <c r="AE143" s="13"/>
      <c r="AT143" s="245" t="s">
        <v>193</v>
      </c>
      <c r="AU143" s="245" t="s">
        <v>203</v>
      </c>
      <c r="AV143" s="13" t="s">
        <v>86</v>
      </c>
      <c r="AW143" s="13" t="s">
        <v>37</v>
      </c>
      <c r="AX143" s="13" t="s">
        <v>83</v>
      </c>
      <c r="AY143" s="245" t="s">
        <v>182</v>
      </c>
    </row>
    <row r="144" s="2" customFormat="1" ht="16.5" customHeight="1">
      <c r="A144" s="42"/>
      <c r="B144" s="43"/>
      <c r="C144" s="216" t="s">
        <v>419</v>
      </c>
      <c r="D144" s="216" t="s">
        <v>184</v>
      </c>
      <c r="E144" s="217" t="s">
        <v>3524</v>
      </c>
      <c r="F144" s="218" t="s">
        <v>3393</v>
      </c>
      <c r="G144" s="219" t="s">
        <v>560</v>
      </c>
      <c r="H144" s="220">
        <v>174</v>
      </c>
      <c r="I144" s="221"/>
      <c r="J144" s="222">
        <f>ROUND(I144*H144,2)</f>
        <v>0</v>
      </c>
      <c r="K144" s="218" t="s">
        <v>19</v>
      </c>
      <c r="L144" s="48"/>
      <c r="M144" s="223" t="s">
        <v>19</v>
      </c>
      <c r="N144" s="224"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299</v>
      </c>
      <c r="AT144" s="227" t="s">
        <v>184</v>
      </c>
      <c r="AU144" s="227" t="s">
        <v>203</v>
      </c>
      <c r="AY144" s="21" t="s">
        <v>182</v>
      </c>
      <c r="BE144" s="228">
        <f>IF(N144="základní",J144,0)</f>
        <v>0</v>
      </c>
      <c r="BF144" s="228">
        <f>IF(N144="snížená",J144,0)</f>
        <v>0</v>
      </c>
      <c r="BG144" s="228">
        <f>IF(N144="zákl. přenesená",J144,0)</f>
        <v>0</v>
      </c>
      <c r="BH144" s="228">
        <f>IF(N144="sníž. přenesená",J144,0)</f>
        <v>0</v>
      </c>
      <c r="BI144" s="228">
        <f>IF(N144="nulová",J144,0)</f>
        <v>0</v>
      </c>
      <c r="BJ144" s="21" t="s">
        <v>83</v>
      </c>
      <c r="BK144" s="228">
        <f>ROUND(I144*H144,2)</f>
        <v>0</v>
      </c>
      <c r="BL144" s="21" t="s">
        <v>299</v>
      </c>
      <c r="BM144" s="227" t="s">
        <v>3525</v>
      </c>
    </row>
    <row r="145" s="2" customFormat="1" ht="16.5" customHeight="1">
      <c r="A145" s="42"/>
      <c r="B145" s="43"/>
      <c r="C145" s="216" t="s">
        <v>424</v>
      </c>
      <c r="D145" s="216" t="s">
        <v>184</v>
      </c>
      <c r="E145" s="217" t="s">
        <v>3526</v>
      </c>
      <c r="F145" s="218" t="s">
        <v>3527</v>
      </c>
      <c r="G145" s="219" t="s">
        <v>560</v>
      </c>
      <c r="H145" s="220">
        <v>66</v>
      </c>
      <c r="I145" s="221"/>
      <c r="J145" s="222">
        <f>ROUND(I145*H145,2)</f>
        <v>0</v>
      </c>
      <c r="K145" s="218" t="s">
        <v>19</v>
      </c>
      <c r="L145" s="48"/>
      <c r="M145" s="223" t="s">
        <v>19</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299</v>
      </c>
      <c r="AT145" s="227" t="s">
        <v>184</v>
      </c>
      <c r="AU145" s="227" t="s">
        <v>203</v>
      </c>
      <c r="AY145" s="21" t="s">
        <v>182</v>
      </c>
      <c r="BE145" s="228">
        <f>IF(N145="základní",J145,0)</f>
        <v>0</v>
      </c>
      <c r="BF145" s="228">
        <f>IF(N145="snížená",J145,0)</f>
        <v>0</v>
      </c>
      <c r="BG145" s="228">
        <f>IF(N145="zákl. přenesená",J145,0)</f>
        <v>0</v>
      </c>
      <c r="BH145" s="228">
        <f>IF(N145="sníž. přenesená",J145,0)</f>
        <v>0</v>
      </c>
      <c r="BI145" s="228">
        <f>IF(N145="nulová",J145,0)</f>
        <v>0</v>
      </c>
      <c r="BJ145" s="21" t="s">
        <v>83</v>
      </c>
      <c r="BK145" s="228">
        <f>ROUND(I145*H145,2)</f>
        <v>0</v>
      </c>
      <c r="BL145" s="21" t="s">
        <v>299</v>
      </c>
      <c r="BM145" s="227" t="s">
        <v>3528</v>
      </c>
    </row>
    <row r="146" s="2" customFormat="1" ht="16.5" customHeight="1">
      <c r="A146" s="42"/>
      <c r="B146" s="43"/>
      <c r="C146" s="216" t="s">
        <v>429</v>
      </c>
      <c r="D146" s="216" t="s">
        <v>184</v>
      </c>
      <c r="E146" s="217" t="s">
        <v>3529</v>
      </c>
      <c r="F146" s="218" t="s">
        <v>3530</v>
      </c>
      <c r="G146" s="219" t="s">
        <v>2491</v>
      </c>
      <c r="H146" s="220">
        <v>1</v>
      </c>
      <c r="I146" s="221"/>
      <c r="J146" s="222">
        <f>ROUND(I146*H146,2)</f>
        <v>0</v>
      </c>
      <c r="K146" s="218" t="s">
        <v>19</v>
      </c>
      <c r="L146" s="48"/>
      <c r="M146" s="223" t="s">
        <v>19</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299</v>
      </c>
      <c r="AT146" s="227" t="s">
        <v>184</v>
      </c>
      <c r="AU146" s="227" t="s">
        <v>203</v>
      </c>
      <c r="AY146" s="21" t="s">
        <v>182</v>
      </c>
      <c r="BE146" s="228">
        <f>IF(N146="základní",J146,0)</f>
        <v>0</v>
      </c>
      <c r="BF146" s="228">
        <f>IF(N146="snížená",J146,0)</f>
        <v>0</v>
      </c>
      <c r="BG146" s="228">
        <f>IF(N146="zákl. přenesená",J146,0)</f>
        <v>0</v>
      </c>
      <c r="BH146" s="228">
        <f>IF(N146="sníž. přenesená",J146,0)</f>
        <v>0</v>
      </c>
      <c r="BI146" s="228">
        <f>IF(N146="nulová",J146,0)</f>
        <v>0</v>
      </c>
      <c r="BJ146" s="21" t="s">
        <v>83</v>
      </c>
      <c r="BK146" s="228">
        <f>ROUND(I146*H146,2)</f>
        <v>0</v>
      </c>
      <c r="BL146" s="21" t="s">
        <v>299</v>
      </c>
      <c r="BM146" s="227" t="s">
        <v>3531</v>
      </c>
    </row>
    <row r="147" s="2" customFormat="1" ht="21.75" customHeight="1">
      <c r="A147" s="42"/>
      <c r="B147" s="43"/>
      <c r="C147" s="216" t="s">
        <v>434</v>
      </c>
      <c r="D147" s="216" t="s">
        <v>184</v>
      </c>
      <c r="E147" s="217" t="s">
        <v>3532</v>
      </c>
      <c r="F147" s="218" t="s">
        <v>3533</v>
      </c>
      <c r="G147" s="219" t="s">
        <v>2491</v>
      </c>
      <c r="H147" s="220">
        <v>3</v>
      </c>
      <c r="I147" s="221"/>
      <c r="J147" s="222">
        <f>ROUND(I147*H147,2)</f>
        <v>0</v>
      </c>
      <c r="K147" s="218" t="s">
        <v>19</v>
      </c>
      <c r="L147" s="48"/>
      <c r="M147" s="223" t="s">
        <v>19</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299</v>
      </c>
      <c r="AT147" s="227" t="s">
        <v>184</v>
      </c>
      <c r="AU147" s="227" t="s">
        <v>203</v>
      </c>
      <c r="AY147" s="21" t="s">
        <v>182</v>
      </c>
      <c r="BE147" s="228">
        <f>IF(N147="základní",J147,0)</f>
        <v>0</v>
      </c>
      <c r="BF147" s="228">
        <f>IF(N147="snížená",J147,0)</f>
        <v>0</v>
      </c>
      <c r="BG147" s="228">
        <f>IF(N147="zákl. přenesená",J147,0)</f>
        <v>0</v>
      </c>
      <c r="BH147" s="228">
        <f>IF(N147="sníž. přenesená",J147,0)</f>
        <v>0</v>
      </c>
      <c r="BI147" s="228">
        <f>IF(N147="nulová",J147,0)</f>
        <v>0</v>
      </c>
      <c r="BJ147" s="21" t="s">
        <v>83</v>
      </c>
      <c r="BK147" s="228">
        <f>ROUND(I147*H147,2)</f>
        <v>0</v>
      </c>
      <c r="BL147" s="21" t="s">
        <v>299</v>
      </c>
      <c r="BM147" s="227" t="s">
        <v>3534</v>
      </c>
    </row>
    <row r="148" s="2" customFormat="1" ht="16.5" customHeight="1">
      <c r="A148" s="42"/>
      <c r="B148" s="43"/>
      <c r="C148" s="216" t="s">
        <v>440</v>
      </c>
      <c r="D148" s="216" t="s">
        <v>184</v>
      </c>
      <c r="E148" s="217" t="s">
        <v>3535</v>
      </c>
      <c r="F148" s="218" t="s">
        <v>2963</v>
      </c>
      <c r="G148" s="219" t="s">
        <v>2953</v>
      </c>
      <c r="H148" s="220">
        <v>19</v>
      </c>
      <c r="I148" s="221"/>
      <c r="J148" s="222">
        <f>ROUND(I148*H148,2)</f>
        <v>0</v>
      </c>
      <c r="K148" s="218" t="s">
        <v>19</v>
      </c>
      <c r="L148" s="48"/>
      <c r="M148" s="223" t="s">
        <v>19</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299</v>
      </c>
      <c r="AT148" s="227" t="s">
        <v>184</v>
      </c>
      <c r="AU148" s="227" t="s">
        <v>203</v>
      </c>
      <c r="AY148" s="21" t="s">
        <v>182</v>
      </c>
      <c r="BE148" s="228">
        <f>IF(N148="základní",J148,0)</f>
        <v>0</v>
      </c>
      <c r="BF148" s="228">
        <f>IF(N148="snížená",J148,0)</f>
        <v>0</v>
      </c>
      <c r="BG148" s="228">
        <f>IF(N148="zákl. přenesená",J148,0)</f>
        <v>0</v>
      </c>
      <c r="BH148" s="228">
        <f>IF(N148="sníž. přenesená",J148,0)</f>
        <v>0</v>
      </c>
      <c r="BI148" s="228">
        <f>IF(N148="nulová",J148,0)</f>
        <v>0</v>
      </c>
      <c r="BJ148" s="21" t="s">
        <v>83</v>
      </c>
      <c r="BK148" s="228">
        <f>ROUND(I148*H148,2)</f>
        <v>0</v>
      </c>
      <c r="BL148" s="21" t="s">
        <v>299</v>
      </c>
      <c r="BM148" s="227" t="s">
        <v>3536</v>
      </c>
    </row>
    <row r="149" s="2" customFormat="1" ht="16.5" customHeight="1">
      <c r="A149" s="42"/>
      <c r="B149" s="43"/>
      <c r="C149" s="216" t="s">
        <v>446</v>
      </c>
      <c r="D149" s="216" t="s">
        <v>184</v>
      </c>
      <c r="E149" s="217" t="s">
        <v>3537</v>
      </c>
      <c r="F149" s="218" t="s">
        <v>3413</v>
      </c>
      <c r="G149" s="219" t="s">
        <v>2953</v>
      </c>
      <c r="H149" s="220">
        <v>14</v>
      </c>
      <c r="I149" s="221"/>
      <c r="J149" s="222">
        <f>ROUND(I149*H149,2)</f>
        <v>0</v>
      </c>
      <c r="K149" s="218" t="s">
        <v>19</v>
      </c>
      <c r="L149" s="48"/>
      <c r="M149" s="223" t="s">
        <v>19</v>
      </c>
      <c r="N149" s="224"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299</v>
      </c>
      <c r="AT149" s="227" t="s">
        <v>184</v>
      </c>
      <c r="AU149" s="227" t="s">
        <v>203</v>
      </c>
      <c r="AY149" s="21" t="s">
        <v>182</v>
      </c>
      <c r="BE149" s="228">
        <f>IF(N149="základní",J149,0)</f>
        <v>0</v>
      </c>
      <c r="BF149" s="228">
        <f>IF(N149="snížená",J149,0)</f>
        <v>0</v>
      </c>
      <c r="BG149" s="228">
        <f>IF(N149="zákl. přenesená",J149,0)</f>
        <v>0</v>
      </c>
      <c r="BH149" s="228">
        <f>IF(N149="sníž. přenesená",J149,0)</f>
        <v>0</v>
      </c>
      <c r="BI149" s="228">
        <f>IF(N149="nulová",J149,0)</f>
        <v>0</v>
      </c>
      <c r="BJ149" s="21" t="s">
        <v>83</v>
      </c>
      <c r="BK149" s="228">
        <f>ROUND(I149*H149,2)</f>
        <v>0</v>
      </c>
      <c r="BL149" s="21" t="s">
        <v>299</v>
      </c>
      <c r="BM149" s="227" t="s">
        <v>3538</v>
      </c>
    </row>
    <row r="150" s="2" customFormat="1" ht="16.5" customHeight="1">
      <c r="A150" s="42"/>
      <c r="B150" s="43"/>
      <c r="C150" s="216" t="s">
        <v>451</v>
      </c>
      <c r="D150" s="216" t="s">
        <v>184</v>
      </c>
      <c r="E150" s="217" t="s">
        <v>3539</v>
      </c>
      <c r="F150" s="218" t="s">
        <v>2966</v>
      </c>
      <c r="G150" s="219" t="s">
        <v>2953</v>
      </c>
      <c r="H150" s="220">
        <v>12</v>
      </c>
      <c r="I150" s="221"/>
      <c r="J150" s="222">
        <f>ROUND(I150*H150,2)</f>
        <v>0</v>
      </c>
      <c r="K150" s="218" t="s">
        <v>19</v>
      </c>
      <c r="L150" s="48"/>
      <c r="M150" s="223" t="s">
        <v>19</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299</v>
      </c>
      <c r="AT150" s="227" t="s">
        <v>184</v>
      </c>
      <c r="AU150" s="227" t="s">
        <v>203</v>
      </c>
      <c r="AY150" s="21" t="s">
        <v>182</v>
      </c>
      <c r="BE150" s="228">
        <f>IF(N150="základní",J150,0)</f>
        <v>0</v>
      </c>
      <c r="BF150" s="228">
        <f>IF(N150="snížená",J150,0)</f>
        <v>0</v>
      </c>
      <c r="BG150" s="228">
        <f>IF(N150="zákl. přenesená",J150,0)</f>
        <v>0</v>
      </c>
      <c r="BH150" s="228">
        <f>IF(N150="sníž. přenesená",J150,0)</f>
        <v>0</v>
      </c>
      <c r="BI150" s="228">
        <f>IF(N150="nulová",J150,0)</f>
        <v>0</v>
      </c>
      <c r="BJ150" s="21" t="s">
        <v>83</v>
      </c>
      <c r="BK150" s="228">
        <f>ROUND(I150*H150,2)</f>
        <v>0</v>
      </c>
      <c r="BL150" s="21" t="s">
        <v>299</v>
      </c>
      <c r="BM150" s="227" t="s">
        <v>3540</v>
      </c>
    </row>
    <row r="151" s="2" customFormat="1" ht="16.5" customHeight="1">
      <c r="A151" s="42"/>
      <c r="B151" s="43"/>
      <c r="C151" s="216" t="s">
        <v>457</v>
      </c>
      <c r="D151" s="216" t="s">
        <v>184</v>
      </c>
      <c r="E151" s="217" t="s">
        <v>3541</v>
      </c>
      <c r="F151" s="218" t="s">
        <v>3542</v>
      </c>
      <c r="G151" s="219" t="s">
        <v>2953</v>
      </c>
      <c r="H151" s="220">
        <v>22</v>
      </c>
      <c r="I151" s="221"/>
      <c r="J151" s="222">
        <f>ROUND(I151*H151,2)</f>
        <v>0</v>
      </c>
      <c r="K151" s="218" t="s">
        <v>19</v>
      </c>
      <c r="L151" s="48"/>
      <c r="M151" s="223" t="s">
        <v>19</v>
      </c>
      <c r="N151" s="224" t="s">
        <v>47</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299</v>
      </c>
      <c r="AT151" s="227" t="s">
        <v>184</v>
      </c>
      <c r="AU151" s="227" t="s">
        <v>203</v>
      </c>
      <c r="AY151" s="21" t="s">
        <v>182</v>
      </c>
      <c r="BE151" s="228">
        <f>IF(N151="základní",J151,0)</f>
        <v>0</v>
      </c>
      <c r="BF151" s="228">
        <f>IF(N151="snížená",J151,0)</f>
        <v>0</v>
      </c>
      <c r="BG151" s="228">
        <f>IF(N151="zákl. přenesená",J151,0)</f>
        <v>0</v>
      </c>
      <c r="BH151" s="228">
        <f>IF(N151="sníž. přenesená",J151,0)</f>
        <v>0</v>
      </c>
      <c r="BI151" s="228">
        <f>IF(N151="nulová",J151,0)</f>
        <v>0</v>
      </c>
      <c r="BJ151" s="21" t="s">
        <v>83</v>
      </c>
      <c r="BK151" s="228">
        <f>ROUND(I151*H151,2)</f>
        <v>0</v>
      </c>
      <c r="BL151" s="21" t="s">
        <v>299</v>
      </c>
      <c r="BM151" s="227" t="s">
        <v>3543</v>
      </c>
    </row>
    <row r="152" s="2" customFormat="1" ht="16.5" customHeight="1">
      <c r="A152" s="42"/>
      <c r="B152" s="43"/>
      <c r="C152" s="216" t="s">
        <v>464</v>
      </c>
      <c r="D152" s="216" t="s">
        <v>184</v>
      </c>
      <c r="E152" s="217" t="s">
        <v>3544</v>
      </c>
      <c r="F152" s="218" t="s">
        <v>3545</v>
      </c>
      <c r="G152" s="219" t="s">
        <v>2491</v>
      </c>
      <c r="H152" s="220">
        <v>1</v>
      </c>
      <c r="I152" s="221"/>
      <c r="J152" s="222">
        <f>ROUND(I152*H152,2)</f>
        <v>0</v>
      </c>
      <c r="K152" s="218" t="s">
        <v>19</v>
      </c>
      <c r="L152" s="48"/>
      <c r="M152" s="223" t="s">
        <v>19</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299</v>
      </c>
      <c r="AT152" s="227" t="s">
        <v>184</v>
      </c>
      <c r="AU152" s="227" t="s">
        <v>203</v>
      </c>
      <c r="AY152" s="21" t="s">
        <v>182</v>
      </c>
      <c r="BE152" s="228">
        <f>IF(N152="základní",J152,0)</f>
        <v>0</v>
      </c>
      <c r="BF152" s="228">
        <f>IF(N152="snížená",J152,0)</f>
        <v>0</v>
      </c>
      <c r="BG152" s="228">
        <f>IF(N152="zákl. přenesená",J152,0)</f>
        <v>0</v>
      </c>
      <c r="BH152" s="228">
        <f>IF(N152="sníž. přenesená",J152,0)</f>
        <v>0</v>
      </c>
      <c r="BI152" s="228">
        <f>IF(N152="nulová",J152,0)</f>
        <v>0</v>
      </c>
      <c r="BJ152" s="21" t="s">
        <v>83</v>
      </c>
      <c r="BK152" s="228">
        <f>ROUND(I152*H152,2)</f>
        <v>0</v>
      </c>
      <c r="BL152" s="21" t="s">
        <v>299</v>
      </c>
      <c r="BM152" s="227" t="s">
        <v>3546</v>
      </c>
    </row>
    <row r="153" s="2" customFormat="1" ht="16.5" customHeight="1">
      <c r="A153" s="42"/>
      <c r="B153" s="43"/>
      <c r="C153" s="216" t="s">
        <v>475</v>
      </c>
      <c r="D153" s="216" t="s">
        <v>184</v>
      </c>
      <c r="E153" s="217" t="s">
        <v>3547</v>
      </c>
      <c r="F153" s="218" t="s">
        <v>2969</v>
      </c>
      <c r="G153" s="219" t="s">
        <v>2491</v>
      </c>
      <c r="H153" s="220">
        <v>1</v>
      </c>
      <c r="I153" s="221"/>
      <c r="J153" s="222">
        <f>ROUND(I153*H153,2)</f>
        <v>0</v>
      </c>
      <c r="K153" s="218" t="s">
        <v>19</v>
      </c>
      <c r="L153" s="48"/>
      <c r="M153" s="223" t="s">
        <v>19</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299</v>
      </c>
      <c r="AT153" s="227" t="s">
        <v>184</v>
      </c>
      <c r="AU153" s="227" t="s">
        <v>203</v>
      </c>
      <c r="AY153" s="21" t="s">
        <v>182</v>
      </c>
      <c r="BE153" s="228">
        <f>IF(N153="základní",J153,0)</f>
        <v>0</v>
      </c>
      <c r="BF153" s="228">
        <f>IF(N153="snížená",J153,0)</f>
        <v>0</v>
      </c>
      <c r="BG153" s="228">
        <f>IF(N153="zákl. přenesená",J153,0)</f>
        <v>0</v>
      </c>
      <c r="BH153" s="228">
        <f>IF(N153="sníž. přenesená",J153,0)</f>
        <v>0</v>
      </c>
      <c r="BI153" s="228">
        <f>IF(N153="nulová",J153,0)</f>
        <v>0</v>
      </c>
      <c r="BJ153" s="21" t="s">
        <v>83</v>
      </c>
      <c r="BK153" s="228">
        <f>ROUND(I153*H153,2)</f>
        <v>0</v>
      </c>
      <c r="BL153" s="21" t="s">
        <v>299</v>
      </c>
      <c r="BM153" s="227" t="s">
        <v>3548</v>
      </c>
    </row>
    <row r="154" s="2" customFormat="1" ht="16.5" customHeight="1">
      <c r="A154" s="42"/>
      <c r="B154" s="43"/>
      <c r="C154" s="216" t="s">
        <v>480</v>
      </c>
      <c r="D154" s="216" t="s">
        <v>184</v>
      </c>
      <c r="E154" s="217" t="s">
        <v>3549</v>
      </c>
      <c r="F154" s="218" t="s">
        <v>3550</v>
      </c>
      <c r="G154" s="219" t="s">
        <v>2491</v>
      </c>
      <c r="H154" s="220">
        <v>1</v>
      </c>
      <c r="I154" s="221"/>
      <c r="J154" s="222">
        <f>ROUND(I154*H154,2)</f>
        <v>0</v>
      </c>
      <c r="K154" s="218" t="s">
        <v>19</v>
      </c>
      <c r="L154" s="48"/>
      <c r="M154" s="223" t="s">
        <v>19</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299</v>
      </c>
      <c r="AT154" s="227" t="s">
        <v>184</v>
      </c>
      <c r="AU154" s="227" t="s">
        <v>203</v>
      </c>
      <c r="AY154" s="21" t="s">
        <v>182</v>
      </c>
      <c r="BE154" s="228">
        <f>IF(N154="základní",J154,0)</f>
        <v>0</v>
      </c>
      <c r="BF154" s="228">
        <f>IF(N154="snížená",J154,0)</f>
        <v>0</v>
      </c>
      <c r="BG154" s="228">
        <f>IF(N154="zákl. přenesená",J154,0)</f>
        <v>0</v>
      </c>
      <c r="BH154" s="228">
        <f>IF(N154="sníž. přenesená",J154,0)</f>
        <v>0</v>
      </c>
      <c r="BI154" s="228">
        <f>IF(N154="nulová",J154,0)</f>
        <v>0</v>
      </c>
      <c r="BJ154" s="21" t="s">
        <v>83</v>
      </c>
      <c r="BK154" s="228">
        <f>ROUND(I154*H154,2)</f>
        <v>0</v>
      </c>
      <c r="BL154" s="21" t="s">
        <v>299</v>
      </c>
      <c r="BM154" s="227" t="s">
        <v>3551</v>
      </c>
    </row>
    <row r="155" s="12" customFormat="1" ht="20.88" customHeight="1">
      <c r="A155" s="12"/>
      <c r="B155" s="200"/>
      <c r="C155" s="201"/>
      <c r="D155" s="202" t="s">
        <v>75</v>
      </c>
      <c r="E155" s="214" t="s">
        <v>2996</v>
      </c>
      <c r="F155" s="214" t="s">
        <v>3552</v>
      </c>
      <c r="G155" s="201"/>
      <c r="H155" s="201"/>
      <c r="I155" s="204"/>
      <c r="J155" s="215">
        <f>BK155</f>
        <v>0</v>
      </c>
      <c r="K155" s="201"/>
      <c r="L155" s="206"/>
      <c r="M155" s="207"/>
      <c r="N155" s="208"/>
      <c r="O155" s="208"/>
      <c r="P155" s="209">
        <f>P156+P157</f>
        <v>0</v>
      </c>
      <c r="Q155" s="208"/>
      <c r="R155" s="209">
        <f>R156+R157</f>
        <v>0</v>
      </c>
      <c r="S155" s="208"/>
      <c r="T155" s="210">
        <f>T156+T157</f>
        <v>0</v>
      </c>
      <c r="U155" s="12"/>
      <c r="V155" s="12"/>
      <c r="W155" s="12"/>
      <c r="X155" s="12"/>
      <c r="Y155" s="12"/>
      <c r="Z155" s="12"/>
      <c r="AA155" s="12"/>
      <c r="AB155" s="12"/>
      <c r="AC155" s="12"/>
      <c r="AD155" s="12"/>
      <c r="AE155" s="12"/>
      <c r="AR155" s="211" t="s">
        <v>86</v>
      </c>
      <c r="AT155" s="212" t="s">
        <v>75</v>
      </c>
      <c r="AU155" s="212" t="s">
        <v>86</v>
      </c>
      <c r="AY155" s="211" t="s">
        <v>182</v>
      </c>
      <c r="BK155" s="213">
        <f>BK156+BK157</f>
        <v>0</v>
      </c>
    </row>
    <row r="156" s="2" customFormat="1" ht="24.15" customHeight="1">
      <c r="A156" s="42"/>
      <c r="B156" s="43"/>
      <c r="C156" s="267" t="s">
        <v>485</v>
      </c>
      <c r="D156" s="267" t="s">
        <v>349</v>
      </c>
      <c r="E156" s="268" t="s">
        <v>3553</v>
      </c>
      <c r="F156" s="269" t="s">
        <v>3554</v>
      </c>
      <c r="G156" s="270" t="s">
        <v>2491</v>
      </c>
      <c r="H156" s="271">
        <v>1</v>
      </c>
      <c r="I156" s="272"/>
      <c r="J156" s="273">
        <f>ROUND(I156*H156,2)</f>
        <v>0</v>
      </c>
      <c r="K156" s="269" t="s">
        <v>19</v>
      </c>
      <c r="L156" s="274"/>
      <c r="M156" s="275" t="s">
        <v>19</v>
      </c>
      <c r="N156" s="276"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398</v>
      </c>
      <c r="AT156" s="227" t="s">
        <v>349</v>
      </c>
      <c r="AU156" s="227" t="s">
        <v>203</v>
      </c>
      <c r="AY156" s="21" t="s">
        <v>182</v>
      </c>
      <c r="BE156" s="228">
        <f>IF(N156="základní",J156,0)</f>
        <v>0</v>
      </c>
      <c r="BF156" s="228">
        <f>IF(N156="snížená",J156,0)</f>
        <v>0</v>
      </c>
      <c r="BG156" s="228">
        <f>IF(N156="zákl. přenesená",J156,0)</f>
        <v>0</v>
      </c>
      <c r="BH156" s="228">
        <f>IF(N156="sníž. přenesená",J156,0)</f>
        <v>0</v>
      </c>
      <c r="BI156" s="228">
        <f>IF(N156="nulová",J156,0)</f>
        <v>0</v>
      </c>
      <c r="BJ156" s="21" t="s">
        <v>83</v>
      </c>
      <c r="BK156" s="228">
        <f>ROUND(I156*H156,2)</f>
        <v>0</v>
      </c>
      <c r="BL156" s="21" t="s">
        <v>299</v>
      </c>
      <c r="BM156" s="227" t="s">
        <v>3555</v>
      </c>
    </row>
    <row r="157" s="17" customFormat="1" ht="20.88" customHeight="1">
      <c r="A157" s="17"/>
      <c r="B157" s="296"/>
      <c r="C157" s="297"/>
      <c r="D157" s="298" t="s">
        <v>75</v>
      </c>
      <c r="E157" s="298" t="s">
        <v>3556</v>
      </c>
      <c r="F157" s="298" t="s">
        <v>3557</v>
      </c>
      <c r="G157" s="297"/>
      <c r="H157" s="297"/>
      <c r="I157" s="299"/>
      <c r="J157" s="300">
        <f>BK157</f>
        <v>0</v>
      </c>
      <c r="K157" s="297"/>
      <c r="L157" s="301"/>
      <c r="M157" s="302"/>
      <c r="N157" s="303"/>
      <c r="O157" s="303"/>
      <c r="P157" s="304">
        <f>SUM(P158:P169)</f>
        <v>0</v>
      </c>
      <c r="Q157" s="303"/>
      <c r="R157" s="304">
        <f>SUM(R158:R169)</f>
        <v>0</v>
      </c>
      <c r="S157" s="303"/>
      <c r="T157" s="305">
        <f>SUM(T158:T169)</f>
        <v>0</v>
      </c>
      <c r="U157" s="17"/>
      <c r="V157" s="17"/>
      <c r="W157" s="17"/>
      <c r="X157" s="17"/>
      <c r="Y157" s="17"/>
      <c r="Z157" s="17"/>
      <c r="AA157" s="17"/>
      <c r="AB157" s="17"/>
      <c r="AC157" s="17"/>
      <c r="AD157" s="17"/>
      <c r="AE157" s="17"/>
      <c r="AR157" s="306" t="s">
        <v>86</v>
      </c>
      <c r="AT157" s="307" t="s">
        <v>75</v>
      </c>
      <c r="AU157" s="307" t="s">
        <v>203</v>
      </c>
      <c r="AY157" s="306" t="s">
        <v>182</v>
      </c>
      <c r="BK157" s="308">
        <f>SUM(BK158:BK169)</f>
        <v>0</v>
      </c>
    </row>
    <row r="158" s="2" customFormat="1" ht="24.15" customHeight="1">
      <c r="A158" s="42"/>
      <c r="B158" s="43"/>
      <c r="C158" s="267" t="s">
        <v>490</v>
      </c>
      <c r="D158" s="267" t="s">
        <v>349</v>
      </c>
      <c r="E158" s="268" t="s">
        <v>3558</v>
      </c>
      <c r="F158" s="269" t="s">
        <v>3559</v>
      </c>
      <c r="G158" s="270" t="s">
        <v>2491</v>
      </c>
      <c r="H158" s="271">
        <v>1</v>
      </c>
      <c r="I158" s="272"/>
      <c r="J158" s="273">
        <f>ROUND(I158*H158,2)</f>
        <v>0</v>
      </c>
      <c r="K158" s="269" t="s">
        <v>19</v>
      </c>
      <c r="L158" s="274"/>
      <c r="M158" s="275" t="s">
        <v>19</v>
      </c>
      <c r="N158" s="276"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398</v>
      </c>
      <c r="AT158" s="227" t="s">
        <v>349</v>
      </c>
      <c r="AU158" s="227" t="s">
        <v>189</v>
      </c>
      <c r="AY158" s="21" t="s">
        <v>182</v>
      </c>
      <c r="BE158" s="228">
        <f>IF(N158="základní",J158,0)</f>
        <v>0</v>
      </c>
      <c r="BF158" s="228">
        <f>IF(N158="snížená",J158,0)</f>
        <v>0</v>
      </c>
      <c r="BG158" s="228">
        <f>IF(N158="zákl. přenesená",J158,0)</f>
        <v>0</v>
      </c>
      <c r="BH158" s="228">
        <f>IF(N158="sníž. přenesená",J158,0)</f>
        <v>0</v>
      </c>
      <c r="BI158" s="228">
        <f>IF(N158="nulová",J158,0)</f>
        <v>0</v>
      </c>
      <c r="BJ158" s="21" t="s">
        <v>83</v>
      </c>
      <c r="BK158" s="228">
        <f>ROUND(I158*H158,2)</f>
        <v>0</v>
      </c>
      <c r="BL158" s="21" t="s">
        <v>299</v>
      </c>
      <c r="BM158" s="227" t="s">
        <v>3560</v>
      </c>
    </row>
    <row r="159" s="2" customFormat="1" ht="16.5" customHeight="1">
      <c r="A159" s="42"/>
      <c r="B159" s="43"/>
      <c r="C159" s="267" t="s">
        <v>495</v>
      </c>
      <c r="D159" s="267" t="s">
        <v>349</v>
      </c>
      <c r="E159" s="268" t="s">
        <v>3561</v>
      </c>
      <c r="F159" s="269" t="s">
        <v>3562</v>
      </c>
      <c r="G159" s="270" t="s">
        <v>2491</v>
      </c>
      <c r="H159" s="271">
        <v>1</v>
      </c>
      <c r="I159" s="272"/>
      <c r="J159" s="273">
        <f>ROUND(I159*H159,2)</f>
        <v>0</v>
      </c>
      <c r="K159" s="269" t="s">
        <v>19</v>
      </c>
      <c r="L159" s="274"/>
      <c r="M159" s="275" t="s">
        <v>19</v>
      </c>
      <c r="N159" s="276"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398</v>
      </c>
      <c r="AT159" s="227" t="s">
        <v>349</v>
      </c>
      <c r="AU159" s="227" t="s">
        <v>189</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299</v>
      </c>
      <c r="BM159" s="227" t="s">
        <v>3563</v>
      </c>
    </row>
    <row r="160" s="2" customFormat="1" ht="16.5" customHeight="1">
      <c r="A160" s="42"/>
      <c r="B160" s="43"/>
      <c r="C160" s="267" t="s">
        <v>501</v>
      </c>
      <c r="D160" s="267" t="s">
        <v>349</v>
      </c>
      <c r="E160" s="268" t="s">
        <v>3564</v>
      </c>
      <c r="F160" s="269" t="s">
        <v>3004</v>
      </c>
      <c r="G160" s="270" t="s">
        <v>2491</v>
      </c>
      <c r="H160" s="271">
        <v>1</v>
      </c>
      <c r="I160" s="272"/>
      <c r="J160" s="273">
        <f>ROUND(I160*H160,2)</f>
        <v>0</v>
      </c>
      <c r="K160" s="269" t="s">
        <v>19</v>
      </c>
      <c r="L160" s="274"/>
      <c r="M160" s="275" t="s">
        <v>19</v>
      </c>
      <c r="N160" s="276"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398</v>
      </c>
      <c r="AT160" s="227" t="s">
        <v>349</v>
      </c>
      <c r="AU160" s="227" t="s">
        <v>189</v>
      </c>
      <c r="AY160" s="21" t="s">
        <v>182</v>
      </c>
      <c r="BE160" s="228">
        <f>IF(N160="základní",J160,0)</f>
        <v>0</v>
      </c>
      <c r="BF160" s="228">
        <f>IF(N160="snížená",J160,0)</f>
        <v>0</v>
      </c>
      <c r="BG160" s="228">
        <f>IF(N160="zákl. přenesená",J160,0)</f>
        <v>0</v>
      </c>
      <c r="BH160" s="228">
        <f>IF(N160="sníž. přenesená",J160,0)</f>
        <v>0</v>
      </c>
      <c r="BI160" s="228">
        <f>IF(N160="nulová",J160,0)</f>
        <v>0</v>
      </c>
      <c r="BJ160" s="21" t="s">
        <v>83</v>
      </c>
      <c r="BK160" s="228">
        <f>ROUND(I160*H160,2)</f>
        <v>0</v>
      </c>
      <c r="BL160" s="21" t="s">
        <v>299</v>
      </c>
      <c r="BM160" s="227" t="s">
        <v>3565</v>
      </c>
    </row>
    <row r="161" s="2" customFormat="1" ht="16.5" customHeight="1">
      <c r="A161" s="42"/>
      <c r="B161" s="43"/>
      <c r="C161" s="267" t="s">
        <v>507</v>
      </c>
      <c r="D161" s="267" t="s">
        <v>349</v>
      </c>
      <c r="E161" s="268" t="s">
        <v>3566</v>
      </c>
      <c r="F161" s="269" t="s">
        <v>3007</v>
      </c>
      <c r="G161" s="270" t="s">
        <v>2491</v>
      </c>
      <c r="H161" s="271">
        <v>1</v>
      </c>
      <c r="I161" s="272"/>
      <c r="J161" s="273">
        <f>ROUND(I161*H161,2)</f>
        <v>0</v>
      </c>
      <c r="K161" s="269" t="s">
        <v>19</v>
      </c>
      <c r="L161" s="274"/>
      <c r="M161" s="275" t="s">
        <v>19</v>
      </c>
      <c r="N161" s="276" t="s">
        <v>47</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398</v>
      </c>
      <c r="AT161" s="227" t="s">
        <v>349</v>
      </c>
      <c r="AU161" s="227" t="s">
        <v>189</v>
      </c>
      <c r="AY161" s="21" t="s">
        <v>182</v>
      </c>
      <c r="BE161" s="228">
        <f>IF(N161="základní",J161,0)</f>
        <v>0</v>
      </c>
      <c r="BF161" s="228">
        <f>IF(N161="snížená",J161,0)</f>
        <v>0</v>
      </c>
      <c r="BG161" s="228">
        <f>IF(N161="zákl. přenesená",J161,0)</f>
        <v>0</v>
      </c>
      <c r="BH161" s="228">
        <f>IF(N161="sníž. přenesená",J161,0)</f>
        <v>0</v>
      </c>
      <c r="BI161" s="228">
        <f>IF(N161="nulová",J161,0)</f>
        <v>0</v>
      </c>
      <c r="BJ161" s="21" t="s">
        <v>83</v>
      </c>
      <c r="BK161" s="228">
        <f>ROUND(I161*H161,2)</f>
        <v>0</v>
      </c>
      <c r="BL161" s="21" t="s">
        <v>299</v>
      </c>
      <c r="BM161" s="227" t="s">
        <v>3567</v>
      </c>
    </row>
    <row r="162" s="2" customFormat="1" ht="16.5" customHeight="1">
      <c r="A162" s="42"/>
      <c r="B162" s="43"/>
      <c r="C162" s="267" t="s">
        <v>513</v>
      </c>
      <c r="D162" s="267" t="s">
        <v>349</v>
      </c>
      <c r="E162" s="268" t="s">
        <v>3568</v>
      </c>
      <c r="F162" s="269" t="s">
        <v>3010</v>
      </c>
      <c r="G162" s="270" t="s">
        <v>2491</v>
      </c>
      <c r="H162" s="271">
        <v>1</v>
      </c>
      <c r="I162" s="272"/>
      <c r="J162" s="273">
        <f>ROUND(I162*H162,2)</f>
        <v>0</v>
      </c>
      <c r="K162" s="269" t="s">
        <v>19</v>
      </c>
      <c r="L162" s="274"/>
      <c r="M162" s="275" t="s">
        <v>19</v>
      </c>
      <c r="N162" s="276"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398</v>
      </c>
      <c r="AT162" s="227" t="s">
        <v>349</v>
      </c>
      <c r="AU162" s="227" t="s">
        <v>189</v>
      </c>
      <c r="AY162" s="21" t="s">
        <v>182</v>
      </c>
      <c r="BE162" s="228">
        <f>IF(N162="základní",J162,0)</f>
        <v>0</v>
      </c>
      <c r="BF162" s="228">
        <f>IF(N162="snížená",J162,0)</f>
        <v>0</v>
      </c>
      <c r="BG162" s="228">
        <f>IF(N162="zákl. přenesená",J162,0)</f>
        <v>0</v>
      </c>
      <c r="BH162" s="228">
        <f>IF(N162="sníž. přenesená",J162,0)</f>
        <v>0</v>
      </c>
      <c r="BI162" s="228">
        <f>IF(N162="nulová",J162,0)</f>
        <v>0</v>
      </c>
      <c r="BJ162" s="21" t="s">
        <v>83</v>
      </c>
      <c r="BK162" s="228">
        <f>ROUND(I162*H162,2)</f>
        <v>0</v>
      </c>
      <c r="BL162" s="21" t="s">
        <v>299</v>
      </c>
      <c r="BM162" s="227" t="s">
        <v>3569</v>
      </c>
    </row>
    <row r="163" s="2" customFormat="1" ht="16.5" customHeight="1">
      <c r="A163" s="42"/>
      <c r="B163" s="43"/>
      <c r="C163" s="267" t="s">
        <v>518</v>
      </c>
      <c r="D163" s="267" t="s">
        <v>349</v>
      </c>
      <c r="E163" s="268" t="s">
        <v>3570</v>
      </c>
      <c r="F163" s="269" t="s">
        <v>3571</v>
      </c>
      <c r="G163" s="270" t="s">
        <v>2491</v>
      </c>
      <c r="H163" s="271">
        <v>1</v>
      </c>
      <c r="I163" s="272"/>
      <c r="J163" s="273">
        <f>ROUND(I163*H163,2)</f>
        <v>0</v>
      </c>
      <c r="K163" s="269" t="s">
        <v>19</v>
      </c>
      <c r="L163" s="274"/>
      <c r="M163" s="275" t="s">
        <v>19</v>
      </c>
      <c r="N163" s="276" t="s">
        <v>47</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398</v>
      </c>
      <c r="AT163" s="227" t="s">
        <v>349</v>
      </c>
      <c r="AU163" s="227" t="s">
        <v>189</v>
      </c>
      <c r="AY163" s="21" t="s">
        <v>182</v>
      </c>
      <c r="BE163" s="228">
        <f>IF(N163="základní",J163,0)</f>
        <v>0</v>
      </c>
      <c r="BF163" s="228">
        <f>IF(N163="snížená",J163,0)</f>
        <v>0</v>
      </c>
      <c r="BG163" s="228">
        <f>IF(N163="zákl. přenesená",J163,0)</f>
        <v>0</v>
      </c>
      <c r="BH163" s="228">
        <f>IF(N163="sníž. přenesená",J163,0)</f>
        <v>0</v>
      </c>
      <c r="BI163" s="228">
        <f>IF(N163="nulová",J163,0)</f>
        <v>0</v>
      </c>
      <c r="BJ163" s="21" t="s">
        <v>83</v>
      </c>
      <c r="BK163" s="228">
        <f>ROUND(I163*H163,2)</f>
        <v>0</v>
      </c>
      <c r="BL163" s="21" t="s">
        <v>299</v>
      </c>
      <c r="BM163" s="227" t="s">
        <v>3572</v>
      </c>
    </row>
    <row r="164" s="2" customFormat="1" ht="16.5" customHeight="1">
      <c r="A164" s="42"/>
      <c r="B164" s="43"/>
      <c r="C164" s="267" t="s">
        <v>524</v>
      </c>
      <c r="D164" s="267" t="s">
        <v>349</v>
      </c>
      <c r="E164" s="268" t="s">
        <v>3573</v>
      </c>
      <c r="F164" s="269" t="s">
        <v>3574</v>
      </c>
      <c r="G164" s="270" t="s">
        <v>2491</v>
      </c>
      <c r="H164" s="271">
        <v>1</v>
      </c>
      <c r="I164" s="272"/>
      <c r="J164" s="273">
        <f>ROUND(I164*H164,2)</f>
        <v>0</v>
      </c>
      <c r="K164" s="269" t="s">
        <v>19</v>
      </c>
      <c r="L164" s="274"/>
      <c r="M164" s="275" t="s">
        <v>19</v>
      </c>
      <c r="N164" s="276"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398</v>
      </c>
      <c r="AT164" s="227" t="s">
        <v>349</v>
      </c>
      <c r="AU164" s="227" t="s">
        <v>189</v>
      </c>
      <c r="AY164" s="21" t="s">
        <v>182</v>
      </c>
      <c r="BE164" s="228">
        <f>IF(N164="základní",J164,0)</f>
        <v>0</v>
      </c>
      <c r="BF164" s="228">
        <f>IF(N164="snížená",J164,0)</f>
        <v>0</v>
      </c>
      <c r="BG164" s="228">
        <f>IF(N164="zákl. přenesená",J164,0)</f>
        <v>0</v>
      </c>
      <c r="BH164" s="228">
        <f>IF(N164="sníž. přenesená",J164,0)</f>
        <v>0</v>
      </c>
      <c r="BI164" s="228">
        <f>IF(N164="nulová",J164,0)</f>
        <v>0</v>
      </c>
      <c r="BJ164" s="21" t="s">
        <v>83</v>
      </c>
      <c r="BK164" s="228">
        <f>ROUND(I164*H164,2)</f>
        <v>0</v>
      </c>
      <c r="BL164" s="21" t="s">
        <v>299</v>
      </c>
      <c r="BM164" s="227" t="s">
        <v>3575</v>
      </c>
    </row>
    <row r="165" s="2" customFormat="1" ht="16.5" customHeight="1">
      <c r="A165" s="42"/>
      <c r="B165" s="43"/>
      <c r="C165" s="267" t="s">
        <v>530</v>
      </c>
      <c r="D165" s="267" t="s">
        <v>349</v>
      </c>
      <c r="E165" s="268" t="s">
        <v>3576</v>
      </c>
      <c r="F165" s="269" t="s">
        <v>3043</v>
      </c>
      <c r="G165" s="270" t="s">
        <v>2491</v>
      </c>
      <c r="H165" s="271">
        <v>2</v>
      </c>
      <c r="I165" s="272"/>
      <c r="J165" s="273">
        <f>ROUND(I165*H165,2)</f>
        <v>0</v>
      </c>
      <c r="K165" s="269" t="s">
        <v>19</v>
      </c>
      <c r="L165" s="274"/>
      <c r="M165" s="275" t="s">
        <v>19</v>
      </c>
      <c r="N165" s="276" t="s">
        <v>47</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398</v>
      </c>
      <c r="AT165" s="227" t="s">
        <v>349</v>
      </c>
      <c r="AU165" s="227" t="s">
        <v>189</v>
      </c>
      <c r="AY165" s="21" t="s">
        <v>182</v>
      </c>
      <c r="BE165" s="228">
        <f>IF(N165="základní",J165,0)</f>
        <v>0</v>
      </c>
      <c r="BF165" s="228">
        <f>IF(N165="snížená",J165,0)</f>
        <v>0</v>
      </c>
      <c r="BG165" s="228">
        <f>IF(N165="zákl. přenesená",J165,0)</f>
        <v>0</v>
      </c>
      <c r="BH165" s="228">
        <f>IF(N165="sníž. přenesená",J165,0)</f>
        <v>0</v>
      </c>
      <c r="BI165" s="228">
        <f>IF(N165="nulová",J165,0)</f>
        <v>0</v>
      </c>
      <c r="BJ165" s="21" t="s">
        <v>83</v>
      </c>
      <c r="BK165" s="228">
        <f>ROUND(I165*H165,2)</f>
        <v>0</v>
      </c>
      <c r="BL165" s="21" t="s">
        <v>299</v>
      </c>
      <c r="BM165" s="227" t="s">
        <v>3577</v>
      </c>
    </row>
    <row r="166" s="2" customFormat="1" ht="16.5" customHeight="1">
      <c r="A166" s="42"/>
      <c r="B166" s="43"/>
      <c r="C166" s="267" t="s">
        <v>536</v>
      </c>
      <c r="D166" s="267" t="s">
        <v>349</v>
      </c>
      <c r="E166" s="268" t="s">
        <v>3578</v>
      </c>
      <c r="F166" s="269" t="s">
        <v>3049</v>
      </c>
      <c r="G166" s="270" t="s">
        <v>2491</v>
      </c>
      <c r="H166" s="271">
        <v>1</v>
      </c>
      <c r="I166" s="272"/>
      <c r="J166" s="273">
        <f>ROUND(I166*H166,2)</f>
        <v>0</v>
      </c>
      <c r="K166" s="269" t="s">
        <v>19</v>
      </c>
      <c r="L166" s="274"/>
      <c r="M166" s="275" t="s">
        <v>19</v>
      </c>
      <c r="N166" s="276"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398</v>
      </c>
      <c r="AT166" s="227" t="s">
        <v>349</v>
      </c>
      <c r="AU166" s="227" t="s">
        <v>189</v>
      </c>
      <c r="AY166" s="21" t="s">
        <v>182</v>
      </c>
      <c r="BE166" s="228">
        <f>IF(N166="základní",J166,0)</f>
        <v>0</v>
      </c>
      <c r="BF166" s="228">
        <f>IF(N166="snížená",J166,0)</f>
        <v>0</v>
      </c>
      <c r="BG166" s="228">
        <f>IF(N166="zákl. přenesená",J166,0)</f>
        <v>0</v>
      </c>
      <c r="BH166" s="228">
        <f>IF(N166="sníž. přenesená",J166,0)</f>
        <v>0</v>
      </c>
      <c r="BI166" s="228">
        <f>IF(N166="nulová",J166,0)</f>
        <v>0</v>
      </c>
      <c r="BJ166" s="21" t="s">
        <v>83</v>
      </c>
      <c r="BK166" s="228">
        <f>ROUND(I166*H166,2)</f>
        <v>0</v>
      </c>
      <c r="BL166" s="21" t="s">
        <v>299</v>
      </c>
      <c r="BM166" s="227" t="s">
        <v>3579</v>
      </c>
    </row>
    <row r="167" s="2" customFormat="1" ht="16.5" customHeight="1">
      <c r="A167" s="42"/>
      <c r="B167" s="43"/>
      <c r="C167" s="267" t="s">
        <v>543</v>
      </c>
      <c r="D167" s="267" t="s">
        <v>349</v>
      </c>
      <c r="E167" s="268" t="s">
        <v>3580</v>
      </c>
      <c r="F167" s="269" t="s">
        <v>3581</v>
      </c>
      <c r="G167" s="270" t="s">
        <v>2491</v>
      </c>
      <c r="H167" s="271">
        <v>3</v>
      </c>
      <c r="I167" s="272"/>
      <c r="J167" s="273">
        <f>ROUND(I167*H167,2)</f>
        <v>0</v>
      </c>
      <c r="K167" s="269" t="s">
        <v>19</v>
      </c>
      <c r="L167" s="274"/>
      <c r="M167" s="275" t="s">
        <v>19</v>
      </c>
      <c r="N167" s="276" t="s">
        <v>47</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398</v>
      </c>
      <c r="AT167" s="227" t="s">
        <v>349</v>
      </c>
      <c r="AU167" s="227" t="s">
        <v>189</v>
      </c>
      <c r="AY167" s="21" t="s">
        <v>182</v>
      </c>
      <c r="BE167" s="228">
        <f>IF(N167="základní",J167,0)</f>
        <v>0</v>
      </c>
      <c r="BF167" s="228">
        <f>IF(N167="snížená",J167,0)</f>
        <v>0</v>
      </c>
      <c r="BG167" s="228">
        <f>IF(N167="zákl. přenesená",J167,0)</f>
        <v>0</v>
      </c>
      <c r="BH167" s="228">
        <f>IF(N167="sníž. přenesená",J167,0)</f>
        <v>0</v>
      </c>
      <c r="BI167" s="228">
        <f>IF(N167="nulová",J167,0)</f>
        <v>0</v>
      </c>
      <c r="BJ167" s="21" t="s">
        <v>83</v>
      </c>
      <c r="BK167" s="228">
        <f>ROUND(I167*H167,2)</f>
        <v>0</v>
      </c>
      <c r="BL167" s="21" t="s">
        <v>299</v>
      </c>
      <c r="BM167" s="227" t="s">
        <v>3582</v>
      </c>
    </row>
    <row r="168" s="2" customFormat="1" ht="16.5" customHeight="1">
      <c r="A168" s="42"/>
      <c r="B168" s="43"/>
      <c r="C168" s="267" t="s">
        <v>549</v>
      </c>
      <c r="D168" s="267" t="s">
        <v>349</v>
      </c>
      <c r="E168" s="268" t="s">
        <v>3583</v>
      </c>
      <c r="F168" s="269" t="s">
        <v>3073</v>
      </c>
      <c r="G168" s="270" t="s">
        <v>2491</v>
      </c>
      <c r="H168" s="271">
        <v>12</v>
      </c>
      <c r="I168" s="272"/>
      <c r="J168" s="273">
        <f>ROUND(I168*H168,2)</f>
        <v>0</v>
      </c>
      <c r="K168" s="269" t="s">
        <v>19</v>
      </c>
      <c r="L168" s="274"/>
      <c r="M168" s="275" t="s">
        <v>19</v>
      </c>
      <c r="N168" s="276"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398</v>
      </c>
      <c r="AT168" s="227" t="s">
        <v>349</v>
      </c>
      <c r="AU168" s="227" t="s">
        <v>189</v>
      </c>
      <c r="AY168" s="21" t="s">
        <v>182</v>
      </c>
      <c r="BE168" s="228">
        <f>IF(N168="základní",J168,0)</f>
        <v>0</v>
      </c>
      <c r="BF168" s="228">
        <f>IF(N168="snížená",J168,0)</f>
        <v>0</v>
      </c>
      <c r="BG168" s="228">
        <f>IF(N168="zákl. přenesená",J168,0)</f>
        <v>0</v>
      </c>
      <c r="BH168" s="228">
        <f>IF(N168="sníž. přenesená",J168,0)</f>
        <v>0</v>
      </c>
      <c r="BI168" s="228">
        <f>IF(N168="nulová",J168,0)</f>
        <v>0</v>
      </c>
      <c r="BJ168" s="21" t="s">
        <v>83</v>
      </c>
      <c r="BK168" s="228">
        <f>ROUND(I168*H168,2)</f>
        <v>0</v>
      </c>
      <c r="BL168" s="21" t="s">
        <v>299</v>
      </c>
      <c r="BM168" s="227" t="s">
        <v>3584</v>
      </c>
    </row>
    <row r="169" s="2" customFormat="1" ht="16.5" customHeight="1">
      <c r="A169" s="42"/>
      <c r="B169" s="43"/>
      <c r="C169" s="267" t="s">
        <v>557</v>
      </c>
      <c r="D169" s="267" t="s">
        <v>349</v>
      </c>
      <c r="E169" s="268" t="s">
        <v>3585</v>
      </c>
      <c r="F169" s="269" t="s">
        <v>3079</v>
      </c>
      <c r="G169" s="270" t="s">
        <v>2491</v>
      </c>
      <c r="H169" s="271">
        <v>3</v>
      </c>
      <c r="I169" s="272"/>
      <c r="J169" s="273">
        <f>ROUND(I169*H169,2)</f>
        <v>0</v>
      </c>
      <c r="K169" s="269" t="s">
        <v>19</v>
      </c>
      <c r="L169" s="274"/>
      <c r="M169" s="275" t="s">
        <v>19</v>
      </c>
      <c r="N169" s="276" t="s">
        <v>47</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398</v>
      </c>
      <c r="AT169" s="227" t="s">
        <v>349</v>
      </c>
      <c r="AU169" s="227" t="s">
        <v>189</v>
      </c>
      <c r="AY169" s="21" t="s">
        <v>182</v>
      </c>
      <c r="BE169" s="228">
        <f>IF(N169="základní",J169,0)</f>
        <v>0</v>
      </c>
      <c r="BF169" s="228">
        <f>IF(N169="snížená",J169,0)</f>
        <v>0</v>
      </c>
      <c r="BG169" s="228">
        <f>IF(N169="zákl. přenesená",J169,0)</f>
        <v>0</v>
      </c>
      <c r="BH169" s="228">
        <f>IF(N169="sníž. přenesená",J169,0)</f>
        <v>0</v>
      </c>
      <c r="BI169" s="228">
        <f>IF(N169="nulová",J169,0)</f>
        <v>0</v>
      </c>
      <c r="BJ169" s="21" t="s">
        <v>83</v>
      </c>
      <c r="BK169" s="228">
        <f>ROUND(I169*H169,2)</f>
        <v>0</v>
      </c>
      <c r="BL169" s="21" t="s">
        <v>299</v>
      </c>
      <c r="BM169" s="227" t="s">
        <v>3586</v>
      </c>
    </row>
    <row r="170" s="12" customFormat="1" ht="25.92" customHeight="1">
      <c r="A170" s="12"/>
      <c r="B170" s="200"/>
      <c r="C170" s="201"/>
      <c r="D170" s="202" t="s">
        <v>75</v>
      </c>
      <c r="E170" s="203" t="s">
        <v>349</v>
      </c>
      <c r="F170" s="203" t="s">
        <v>3587</v>
      </c>
      <c r="G170" s="201"/>
      <c r="H170" s="201"/>
      <c r="I170" s="204"/>
      <c r="J170" s="205">
        <f>BK170</f>
        <v>0</v>
      </c>
      <c r="K170" s="201"/>
      <c r="L170" s="206"/>
      <c r="M170" s="207"/>
      <c r="N170" s="208"/>
      <c r="O170" s="208"/>
      <c r="P170" s="209">
        <f>P171</f>
        <v>0</v>
      </c>
      <c r="Q170" s="208"/>
      <c r="R170" s="209">
        <f>R171</f>
        <v>0.40231</v>
      </c>
      <c r="S170" s="208"/>
      <c r="T170" s="210">
        <f>T171</f>
        <v>0</v>
      </c>
      <c r="U170" s="12"/>
      <c r="V170" s="12"/>
      <c r="W170" s="12"/>
      <c r="X170" s="12"/>
      <c r="Y170" s="12"/>
      <c r="Z170" s="12"/>
      <c r="AA170" s="12"/>
      <c r="AB170" s="12"/>
      <c r="AC170" s="12"/>
      <c r="AD170" s="12"/>
      <c r="AE170" s="12"/>
      <c r="AR170" s="211" t="s">
        <v>203</v>
      </c>
      <c r="AT170" s="212" t="s">
        <v>75</v>
      </c>
      <c r="AU170" s="212" t="s">
        <v>76</v>
      </c>
      <c r="AY170" s="211" t="s">
        <v>182</v>
      </c>
      <c r="BK170" s="213">
        <f>BK171</f>
        <v>0</v>
      </c>
    </row>
    <row r="171" s="12" customFormat="1" ht="22.8" customHeight="1">
      <c r="A171" s="12"/>
      <c r="B171" s="200"/>
      <c r="C171" s="201"/>
      <c r="D171" s="202" t="s">
        <v>75</v>
      </c>
      <c r="E171" s="214" t="s">
        <v>3588</v>
      </c>
      <c r="F171" s="214" t="s">
        <v>3589</v>
      </c>
      <c r="G171" s="201"/>
      <c r="H171" s="201"/>
      <c r="I171" s="204"/>
      <c r="J171" s="215">
        <f>BK171</f>
        <v>0</v>
      </c>
      <c r="K171" s="201"/>
      <c r="L171" s="206"/>
      <c r="M171" s="207"/>
      <c r="N171" s="208"/>
      <c r="O171" s="208"/>
      <c r="P171" s="209">
        <f>SUM(P172:P208)</f>
        <v>0</v>
      </c>
      <c r="Q171" s="208"/>
      <c r="R171" s="209">
        <f>SUM(R172:R208)</f>
        <v>0.40231</v>
      </c>
      <c r="S171" s="208"/>
      <c r="T171" s="210">
        <f>SUM(T172:T208)</f>
        <v>0</v>
      </c>
      <c r="U171" s="12"/>
      <c r="V171" s="12"/>
      <c r="W171" s="12"/>
      <c r="X171" s="12"/>
      <c r="Y171" s="12"/>
      <c r="Z171" s="12"/>
      <c r="AA171" s="12"/>
      <c r="AB171" s="12"/>
      <c r="AC171" s="12"/>
      <c r="AD171" s="12"/>
      <c r="AE171" s="12"/>
      <c r="AR171" s="211" t="s">
        <v>203</v>
      </c>
      <c r="AT171" s="212" t="s">
        <v>75</v>
      </c>
      <c r="AU171" s="212" t="s">
        <v>83</v>
      </c>
      <c r="AY171" s="211" t="s">
        <v>182</v>
      </c>
      <c r="BK171" s="213">
        <f>SUM(BK172:BK208)</f>
        <v>0</v>
      </c>
    </row>
    <row r="172" s="2" customFormat="1" ht="16.5" customHeight="1">
      <c r="A172" s="42"/>
      <c r="B172" s="43"/>
      <c r="C172" s="216" t="s">
        <v>564</v>
      </c>
      <c r="D172" s="216" t="s">
        <v>184</v>
      </c>
      <c r="E172" s="217" t="s">
        <v>3590</v>
      </c>
      <c r="F172" s="218" t="s">
        <v>3591</v>
      </c>
      <c r="G172" s="219" t="s">
        <v>3592</v>
      </c>
      <c r="H172" s="220">
        <v>0.10000000000000001</v>
      </c>
      <c r="I172" s="221"/>
      <c r="J172" s="222">
        <f>ROUND(I172*H172,2)</f>
        <v>0</v>
      </c>
      <c r="K172" s="218" t="s">
        <v>188</v>
      </c>
      <c r="L172" s="48"/>
      <c r="M172" s="223" t="s">
        <v>19</v>
      </c>
      <c r="N172" s="224" t="s">
        <v>47</v>
      </c>
      <c r="O172" s="88"/>
      <c r="P172" s="225">
        <f>O172*H172</f>
        <v>0</v>
      </c>
      <c r="Q172" s="225">
        <v>0.0088000000000000005</v>
      </c>
      <c r="R172" s="225">
        <f>Q172*H172</f>
        <v>0.00088000000000000014</v>
      </c>
      <c r="S172" s="225">
        <v>0</v>
      </c>
      <c r="T172" s="226">
        <f>S172*H172</f>
        <v>0</v>
      </c>
      <c r="U172" s="42"/>
      <c r="V172" s="42"/>
      <c r="W172" s="42"/>
      <c r="X172" s="42"/>
      <c r="Y172" s="42"/>
      <c r="Z172" s="42"/>
      <c r="AA172" s="42"/>
      <c r="AB172" s="42"/>
      <c r="AC172" s="42"/>
      <c r="AD172" s="42"/>
      <c r="AE172" s="42"/>
      <c r="AR172" s="227" t="s">
        <v>589</v>
      </c>
      <c r="AT172" s="227" t="s">
        <v>184</v>
      </c>
      <c r="AU172" s="227" t="s">
        <v>86</v>
      </c>
      <c r="AY172" s="21" t="s">
        <v>182</v>
      </c>
      <c r="BE172" s="228">
        <f>IF(N172="základní",J172,0)</f>
        <v>0</v>
      </c>
      <c r="BF172" s="228">
        <f>IF(N172="snížená",J172,0)</f>
        <v>0</v>
      </c>
      <c r="BG172" s="228">
        <f>IF(N172="zákl. přenesená",J172,0)</f>
        <v>0</v>
      </c>
      <c r="BH172" s="228">
        <f>IF(N172="sníž. přenesená",J172,0)</f>
        <v>0</v>
      </c>
      <c r="BI172" s="228">
        <f>IF(N172="nulová",J172,0)</f>
        <v>0</v>
      </c>
      <c r="BJ172" s="21" t="s">
        <v>83</v>
      </c>
      <c r="BK172" s="228">
        <f>ROUND(I172*H172,2)</f>
        <v>0</v>
      </c>
      <c r="BL172" s="21" t="s">
        <v>589</v>
      </c>
      <c r="BM172" s="227" t="s">
        <v>3593</v>
      </c>
    </row>
    <row r="173" s="2" customFormat="1">
      <c r="A173" s="42"/>
      <c r="B173" s="43"/>
      <c r="C173" s="44"/>
      <c r="D173" s="229" t="s">
        <v>191</v>
      </c>
      <c r="E173" s="44"/>
      <c r="F173" s="230" t="s">
        <v>3594</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1" t="s">
        <v>191</v>
      </c>
      <c r="AU173" s="21" t="s">
        <v>86</v>
      </c>
    </row>
    <row r="174" s="2" customFormat="1" ht="37.8" customHeight="1">
      <c r="A174" s="42"/>
      <c r="B174" s="43"/>
      <c r="C174" s="216" t="s">
        <v>571</v>
      </c>
      <c r="D174" s="216" t="s">
        <v>184</v>
      </c>
      <c r="E174" s="217" t="s">
        <v>3595</v>
      </c>
      <c r="F174" s="218" t="s">
        <v>3596</v>
      </c>
      <c r="G174" s="219" t="s">
        <v>560</v>
      </c>
      <c r="H174" s="220">
        <v>67</v>
      </c>
      <c r="I174" s="221"/>
      <c r="J174" s="222">
        <f>ROUND(I174*H174,2)</f>
        <v>0</v>
      </c>
      <c r="K174" s="218" t="s">
        <v>188</v>
      </c>
      <c r="L174" s="48"/>
      <c r="M174" s="223" t="s">
        <v>19</v>
      </c>
      <c r="N174" s="224" t="s">
        <v>47</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589</v>
      </c>
      <c r="AT174" s="227" t="s">
        <v>184</v>
      </c>
      <c r="AU174" s="227" t="s">
        <v>86</v>
      </c>
      <c r="AY174" s="21" t="s">
        <v>182</v>
      </c>
      <c r="BE174" s="228">
        <f>IF(N174="základní",J174,0)</f>
        <v>0</v>
      </c>
      <c r="BF174" s="228">
        <f>IF(N174="snížená",J174,0)</f>
        <v>0</v>
      </c>
      <c r="BG174" s="228">
        <f>IF(N174="zákl. přenesená",J174,0)</f>
        <v>0</v>
      </c>
      <c r="BH174" s="228">
        <f>IF(N174="sníž. přenesená",J174,0)</f>
        <v>0</v>
      </c>
      <c r="BI174" s="228">
        <f>IF(N174="nulová",J174,0)</f>
        <v>0</v>
      </c>
      <c r="BJ174" s="21" t="s">
        <v>83</v>
      </c>
      <c r="BK174" s="228">
        <f>ROUND(I174*H174,2)</f>
        <v>0</v>
      </c>
      <c r="BL174" s="21" t="s">
        <v>589</v>
      </c>
      <c r="BM174" s="227" t="s">
        <v>3597</v>
      </c>
    </row>
    <row r="175" s="2" customFormat="1">
      <c r="A175" s="42"/>
      <c r="B175" s="43"/>
      <c r="C175" s="44"/>
      <c r="D175" s="229" t="s">
        <v>191</v>
      </c>
      <c r="E175" s="44"/>
      <c r="F175" s="230" t="s">
        <v>3598</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1" t="s">
        <v>191</v>
      </c>
      <c r="AU175" s="21" t="s">
        <v>86</v>
      </c>
    </row>
    <row r="176" s="2" customFormat="1" ht="37.8" customHeight="1">
      <c r="A176" s="42"/>
      <c r="B176" s="43"/>
      <c r="C176" s="216" t="s">
        <v>577</v>
      </c>
      <c r="D176" s="216" t="s">
        <v>184</v>
      </c>
      <c r="E176" s="217" t="s">
        <v>3599</v>
      </c>
      <c r="F176" s="218" t="s">
        <v>3600</v>
      </c>
      <c r="G176" s="219" t="s">
        <v>560</v>
      </c>
      <c r="H176" s="220">
        <v>10</v>
      </c>
      <c r="I176" s="221"/>
      <c r="J176" s="222">
        <f>ROUND(I176*H176,2)</f>
        <v>0</v>
      </c>
      <c r="K176" s="218" t="s">
        <v>188</v>
      </c>
      <c r="L176" s="48"/>
      <c r="M176" s="223" t="s">
        <v>19</v>
      </c>
      <c r="N176" s="224" t="s">
        <v>47</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589</v>
      </c>
      <c r="AT176" s="227" t="s">
        <v>184</v>
      </c>
      <c r="AU176" s="227" t="s">
        <v>86</v>
      </c>
      <c r="AY176" s="21" t="s">
        <v>182</v>
      </c>
      <c r="BE176" s="228">
        <f>IF(N176="základní",J176,0)</f>
        <v>0</v>
      </c>
      <c r="BF176" s="228">
        <f>IF(N176="snížená",J176,0)</f>
        <v>0</v>
      </c>
      <c r="BG176" s="228">
        <f>IF(N176="zákl. přenesená",J176,0)</f>
        <v>0</v>
      </c>
      <c r="BH176" s="228">
        <f>IF(N176="sníž. přenesená",J176,0)</f>
        <v>0</v>
      </c>
      <c r="BI176" s="228">
        <f>IF(N176="nulová",J176,0)</f>
        <v>0</v>
      </c>
      <c r="BJ176" s="21" t="s">
        <v>83</v>
      </c>
      <c r="BK176" s="228">
        <f>ROUND(I176*H176,2)</f>
        <v>0</v>
      </c>
      <c r="BL176" s="21" t="s">
        <v>589</v>
      </c>
      <c r="BM176" s="227" t="s">
        <v>3601</v>
      </c>
    </row>
    <row r="177" s="2" customFormat="1">
      <c r="A177" s="42"/>
      <c r="B177" s="43"/>
      <c r="C177" s="44"/>
      <c r="D177" s="229" t="s">
        <v>191</v>
      </c>
      <c r="E177" s="44"/>
      <c r="F177" s="230" t="s">
        <v>3602</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1" t="s">
        <v>191</v>
      </c>
      <c r="AU177" s="21" t="s">
        <v>86</v>
      </c>
    </row>
    <row r="178" s="2" customFormat="1" ht="16.5" customHeight="1">
      <c r="A178" s="42"/>
      <c r="B178" s="43"/>
      <c r="C178" s="216" t="s">
        <v>583</v>
      </c>
      <c r="D178" s="216" t="s">
        <v>184</v>
      </c>
      <c r="E178" s="217" t="s">
        <v>3603</v>
      </c>
      <c r="F178" s="218" t="s">
        <v>3604</v>
      </c>
      <c r="G178" s="219" t="s">
        <v>2491</v>
      </c>
      <c r="H178" s="220">
        <v>2</v>
      </c>
      <c r="I178" s="221"/>
      <c r="J178" s="222">
        <f>ROUND(I178*H178,2)</f>
        <v>0</v>
      </c>
      <c r="K178" s="218" t="s">
        <v>19</v>
      </c>
      <c r="L178" s="48"/>
      <c r="M178" s="223" t="s">
        <v>19</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589</v>
      </c>
      <c r="AT178" s="227" t="s">
        <v>184</v>
      </c>
      <c r="AU178" s="227" t="s">
        <v>86</v>
      </c>
      <c r="AY178" s="21" t="s">
        <v>182</v>
      </c>
      <c r="BE178" s="228">
        <f>IF(N178="základní",J178,0)</f>
        <v>0</v>
      </c>
      <c r="BF178" s="228">
        <f>IF(N178="snížená",J178,0)</f>
        <v>0</v>
      </c>
      <c r="BG178" s="228">
        <f>IF(N178="zákl. přenesená",J178,0)</f>
        <v>0</v>
      </c>
      <c r="BH178" s="228">
        <f>IF(N178="sníž. přenesená",J178,0)</f>
        <v>0</v>
      </c>
      <c r="BI178" s="228">
        <f>IF(N178="nulová",J178,0)</f>
        <v>0</v>
      </c>
      <c r="BJ178" s="21" t="s">
        <v>83</v>
      </c>
      <c r="BK178" s="228">
        <f>ROUND(I178*H178,2)</f>
        <v>0</v>
      </c>
      <c r="BL178" s="21" t="s">
        <v>589</v>
      </c>
      <c r="BM178" s="227" t="s">
        <v>3605</v>
      </c>
    </row>
    <row r="179" s="2" customFormat="1" ht="16.5" customHeight="1">
      <c r="A179" s="42"/>
      <c r="B179" s="43"/>
      <c r="C179" s="216" t="s">
        <v>589</v>
      </c>
      <c r="D179" s="216" t="s">
        <v>184</v>
      </c>
      <c r="E179" s="217" t="s">
        <v>3606</v>
      </c>
      <c r="F179" s="218" t="s">
        <v>3607</v>
      </c>
      <c r="G179" s="219" t="s">
        <v>206</v>
      </c>
      <c r="H179" s="220">
        <v>9.5</v>
      </c>
      <c r="I179" s="221"/>
      <c r="J179" s="222">
        <f>ROUND(I179*H179,2)</f>
        <v>0</v>
      </c>
      <c r="K179" s="218" t="s">
        <v>188</v>
      </c>
      <c r="L179" s="48"/>
      <c r="M179" s="223" t="s">
        <v>19</v>
      </c>
      <c r="N179" s="224" t="s">
        <v>47</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589</v>
      </c>
      <c r="AT179" s="227" t="s">
        <v>184</v>
      </c>
      <c r="AU179" s="227" t="s">
        <v>86</v>
      </c>
      <c r="AY179" s="21" t="s">
        <v>182</v>
      </c>
      <c r="BE179" s="228">
        <f>IF(N179="základní",J179,0)</f>
        <v>0</v>
      </c>
      <c r="BF179" s="228">
        <f>IF(N179="snížená",J179,0)</f>
        <v>0</v>
      </c>
      <c r="BG179" s="228">
        <f>IF(N179="zákl. přenesená",J179,0)</f>
        <v>0</v>
      </c>
      <c r="BH179" s="228">
        <f>IF(N179="sníž. přenesená",J179,0)</f>
        <v>0</v>
      </c>
      <c r="BI179" s="228">
        <f>IF(N179="nulová",J179,0)</f>
        <v>0</v>
      </c>
      <c r="BJ179" s="21" t="s">
        <v>83</v>
      </c>
      <c r="BK179" s="228">
        <f>ROUND(I179*H179,2)</f>
        <v>0</v>
      </c>
      <c r="BL179" s="21" t="s">
        <v>589</v>
      </c>
      <c r="BM179" s="227" t="s">
        <v>3608</v>
      </c>
    </row>
    <row r="180" s="2" customFormat="1">
      <c r="A180" s="42"/>
      <c r="B180" s="43"/>
      <c r="C180" s="44"/>
      <c r="D180" s="229" t="s">
        <v>191</v>
      </c>
      <c r="E180" s="44"/>
      <c r="F180" s="230" t="s">
        <v>3609</v>
      </c>
      <c r="G180" s="44"/>
      <c r="H180" s="44"/>
      <c r="I180" s="231"/>
      <c r="J180" s="44"/>
      <c r="K180" s="44"/>
      <c r="L180" s="48"/>
      <c r="M180" s="232"/>
      <c r="N180" s="233"/>
      <c r="O180" s="88"/>
      <c r="P180" s="88"/>
      <c r="Q180" s="88"/>
      <c r="R180" s="88"/>
      <c r="S180" s="88"/>
      <c r="T180" s="89"/>
      <c r="U180" s="42"/>
      <c r="V180" s="42"/>
      <c r="W180" s="42"/>
      <c r="X180" s="42"/>
      <c r="Y180" s="42"/>
      <c r="Z180" s="42"/>
      <c r="AA180" s="42"/>
      <c r="AB180" s="42"/>
      <c r="AC180" s="42"/>
      <c r="AD180" s="42"/>
      <c r="AE180" s="42"/>
      <c r="AT180" s="21" t="s">
        <v>191</v>
      </c>
      <c r="AU180" s="21" t="s">
        <v>86</v>
      </c>
    </row>
    <row r="181" s="2" customFormat="1" ht="21.75" customHeight="1">
      <c r="A181" s="42"/>
      <c r="B181" s="43"/>
      <c r="C181" s="216" t="s">
        <v>595</v>
      </c>
      <c r="D181" s="216" t="s">
        <v>184</v>
      </c>
      <c r="E181" s="217" t="s">
        <v>3610</v>
      </c>
      <c r="F181" s="218" t="s">
        <v>3611</v>
      </c>
      <c r="G181" s="219" t="s">
        <v>560</v>
      </c>
      <c r="H181" s="220">
        <v>77</v>
      </c>
      <c r="I181" s="221"/>
      <c r="J181" s="222">
        <f>ROUND(I181*H181,2)</f>
        <v>0</v>
      </c>
      <c r="K181" s="218" t="s">
        <v>188</v>
      </c>
      <c r="L181" s="48"/>
      <c r="M181" s="223" t="s">
        <v>19</v>
      </c>
      <c r="N181" s="224" t="s">
        <v>47</v>
      </c>
      <c r="O181" s="88"/>
      <c r="P181" s="225">
        <f>O181*H181</f>
        <v>0</v>
      </c>
      <c r="Q181" s="225">
        <v>9.0000000000000006E-05</v>
      </c>
      <c r="R181" s="225">
        <f>Q181*H181</f>
        <v>0.0069300000000000004</v>
      </c>
      <c r="S181" s="225">
        <v>0</v>
      </c>
      <c r="T181" s="226">
        <f>S181*H181</f>
        <v>0</v>
      </c>
      <c r="U181" s="42"/>
      <c r="V181" s="42"/>
      <c r="W181" s="42"/>
      <c r="X181" s="42"/>
      <c r="Y181" s="42"/>
      <c r="Z181" s="42"/>
      <c r="AA181" s="42"/>
      <c r="AB181" s="42"/>
      <c r="AC181" s="42"/>
      <c r="AD181" s="42"/>
      <c r="AE181" s="42"/>
      <c r="AR181" s="227" t="s">
        <v>589</v>
      </c>
      <c r="AT181" s="227" t="s">
        <v>184</v>
      </c>
      <c r="AU181" s="227" t="s">
        <v>86</v>
      </c>
      <c r="AY181" s="21" t="s">
        <v>182</v>
      </c>
      <c r="BE181" s="228">
        <f>IF(N181="základní",J181,0)</f>
        <v>0</v>
      </c>
      <c r="BF181" s="228">
        <f>IF(N181="snížená",J181,0)</f>
        <v>0</v>
      </c>
      <c r="BG181" s="228">
        <f>IF(N181="zákl. přenesená",J181,0)</f>
        <v>0</v>
      </c>
      <c r="BH181" s="228">
        <f>IF(N181="sníž. přenesená",J181,0)</f>
        <v>0</v>
      </c>
      <c r="BI181" s="228">
        <f>IF(N181="nulová",J181,0)</f>
        <v>0</v>
      </c>
      <c r="BJ181" s="21" t="s">
        <v>83</v>
      </c>
      <c r="BK181" s="228">
        <f>ROUND(I181*H181,2)</f>
        <v>0</v>
      </c>
      <c r="BL181" s="21" t="s">
        <v>589</v>
      </c>
      <c r="BM181" s="227" t="s">
        <v>3612</v>
      </c>
    </row>
    <row r="182" s="2" customFormat="1">
      <c r="A182" s="42"/>
      <c r="B182" s="43"/>
      <c r="C182" s="44"/>
      <c r="D182" s="229" t="s">
        <v>191</v>
      </c>
      <c r="E182" s="44"/>
      <c r="F182" s="230" t="s">
        <v>3613</v>
      </c>
      <c r="G182" s="44"/>
      <c r="H182" s="44"/>
      <c r="I182" s="231"/>
      <c r="J182" s="44"/>
      <c r="K182" s="44"/>
      <c r="L182" s="48"/>
      <c r="M182" s="232"/>
      <c r="N182" s="233"/>
      <c r="O182" s="88"/>
      <c r="P182" s="88"/>
      <c r="Q182" s="88"/>
      <c r="R182" s="88"/>
      <c r="S182" s="88"/>
      <c r="T182" s="89"/>
      <c r="U182" s="42"/>
      <c r="V182" s="42"/>
      <c r="W182" s="42"/>
      <c r="X182" s="42"/>
      <c r="Y182" s="42"/>
      <c r="Z182" s="42"/>
      <c r="AA182" s="42"/>
      <c r="AB182" s="42"/>
      <c r="AC182" s="42"/>
      <c r="AD182" s="42"/>
      <c r="AE182" s="42"/>
      <c r="AT182" s="21" t="s">
        <v>191</v>
      </c>
      <c r="AU182" s="21" t="s">
        <v>86</v>
      </c>
    </row>
    <row r="183" s="2" customFormat="1" ht="24.15" customHeight="1">
      <c r="A183" s="42"/>
      <c r="B183" s="43"/>
      <c r="C183" s="216" t="s">
        <v>602</v>
      </c>
      <c r="D183" s="216" t="s">
        <v>184</v>
      </c>
      <c r="E183" s="217" t="s">
        <v>3614</v>
      </c>
      <c r="F183" s="218" t="s">
        <v>3615</v>
      </c>
      <c r="G183" s="219" t="s">
        <v>560</v>
      </c>
      <c r="H183" s="220">
        <v>77</v>
      </c>
      <c r="I183" s="221"/>
      <c r="J183" s="222">
        <f>ROUND(I183*H183,2)</f>
        <v>0</v>
      </c>
      <c r="K183" s="218" t="s">
        <v>188</v>
      </c>
      <c r="L183" s="48"/>
      <c r="M183" s="223" t="s">
        <v>19</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589</v>
      </c>
      <c r="AT183" s="227" t="s">
        <v>184</v>
      </c>
      <c r="AU183" s="227" t="s">
        <v>86</v>
      </c>
      <c r="AY183" s="21" t="s">
        <v>182</v>
      </c>
      <c r="BE183" s="228">
        <f>IF(N183="základní",J183,0)</f>
        <v>0</v>
      </c>
      <c r="BF183" s="228">
        <f>IF(N183="snížená",J183,0)</f>
        <v>0</v>
      </c>
      <c r="BG183" s="228">
        <f>IF(N183="zákl. přenesená",J183,0)</f>
        <v>0</v>
      </c>
      <c r="BH183" s="228">
        <f>IF(N183="sníž. přenesená",J183,0)</f>
        <v>0</v>
      </c>
      <c r="BI183" s="228">
        <f>IF(N183="nulová",J183,0)</f>
        <v>0</v>
      </c>
      <c r="BJ183" s="21" t="s">
        <v>83</v>
      </c>
      <c r="BK183" s="228">
        <f>ROUND(I183*H183,2)</f>
        <v>0</v>
      </c>
      <c r="BL183" s="21" t="s">
        <v>589</v>
      </c>
      <c r="BM183" s="227" t="s">
        <v>3616</v>
      </c>
    </row>
    <row r="184" s="2" customFormat="1">
      <c r="A184" s="42"/>
      <c r="B184" s="43"/>
      <c r="C184" s="44"/>
      <c r="D184" s="229" t="s">
        <v>191</v>
      </c>
      <c r="E184" s="44"/>
      <c r="F184" s="230" t="s">
        <v>3617</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1" t="s">
        <v>191</v>
      </c>
      <c r="AU184" s="21" t="s">
        <v>86</v>
      </c>
    </row>
    <row r="185" s="2" customFormat="1" ht="21.75" customHeight="1">
      <c r="A185" s="42"/>
      <c r="B185" s="43"/>
      <c r="C185" s="216" t="s">
        <v>607</v>
      </c>
      <c r="D185" s="216" t="s">
        <v>184</v>
      </c>
      <c r="E185" s="217" t="s">
        <v>3618</v>
      </c>
      <c r="F185" s="218" t="s">
        <v>3619</v>
      </c>
      <c r="G185" s="219" t="s">
        <v>560</v>
      </c>
      <c r="H185" s="220">
        <v>174</v>
      </c>
      <c r="I185" s="221"/>
      <c r="J185" s="222">
        <f>ROUND(I185*H185,2)</f>
        <v>0</v>
      </c>
      <c r="K185" s="218" t="s">
        <v>188</v>
      </c>
      <c r="L185" s="48"/>
      <c r="M185" s="223" t="s">
        <v>19</v>
      </c>
      <c r="N185" s="224" t="s">
        <v>47</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589</v>
      </c>
      <c r="AT185" s="227" t="s">
        <v>184</v>
      </c>
      <c r="AU185" s="227" t="s">
        <v>86</v>
      </c>
      <c r="AY185" s="21" t="s">
        <v>182</v>
      </c>
      <c r="BE185" s="228">
        <f>IF(N185="základní",J185,0)</f>
        <v>0</v>
      </c>
      <c r="BF185" s="228">
        <f>IF(N185="snížená",J185,0)</f>
        <v>0</v>
      </c>
      <c r="BG185" s="228">
        <f>IF(N185="zákl. přenesená",J185,0)</f>
        <v>0</v>
      </c>
      <c r="BH185" s="228">
        <f>IF(N185="sníž. přenesená",J185,0)</f>
        <v>0</v>
      </c>
      <c r="BI185" s="228">
        <f>IF(N185="nulová",J185,0)</f>
        <v>0</v>
      </c>
      <c r="BJ185" s="21" t="s">
        <v>83</v>
      </c>
      <c r="BK185" s="228">
        <f>ROUND(I185*H185,2)</f>
        <v>0</v>
      </c>
      <c r="BL185" s="21" t="s">
        <v>589</v>
      </c>
      <c r="BM185" s="227" t="s">
        <v>3620</v>
      </c>
    </row>
    <row r="186" s="2" customFormat="1">
      <c r="A186" s="42"/>
      <c r="B186" s="43"/>
      <c r="C186" s="44"/>
      <c r="D186" s="229" t="s">
        <v>191</v>
      </c>
      <c r="E186" s="44"/>
      <c r="F186" s="230" t="s">
        <v>3621</v>
      </c>
      <c r="G186" s="44"/>
      <c r="H186" s="44"/>
      <c r="I186" s="231"/>
      <c r="J186" s="44"/>
      <c r="K186" s="44"/>
      <c r="L186" s="48"/>
      <c r="M186" s="232"/>
      <c r="N186" s="233"/>
      <c r="O186" s="88"/>
      <c r="P186" s="88"/>
      <c r="Q186" s="88"/>
      <c r="R186" s="88"/>
      <c r="S186" s="88"/>
      <c r="T186" s="89"/>
      <c r="U186" s="42"/>
      <c r="V186" s="42"/>
      <c r="W186" s="42"/>
      <c r="X186" s="42"/>
      <c r="Y186" s="42"/>
      <c r="Z186" s="42"/>
      <c r="AA186" s="42"/>
      <c r="AB186" s="42"/>
      <c r="AC186" s="42"/>
      <c r="AD186" s="42"/>
      <c r="AE186" s="42"/>
      <c r="AT186" s="21" t="s">
        <v>191</v>
      </c>
      <c r="AU186" s="21" t="s">
        <v>86</v>
      </c>
    </row>
    <row r="187" s="2" customFormat="1" ht="16.5" customHeight="1">
      <c r="A187" s="42"/>
      <c r="B187" s="43"/>
      <c r="C187" s="216" t="s">
        <v>614</v>
      </c>
      <c r="D187" s="216" t="s">
        <v>184</v>
      </c>
      <c r="E187" s="217" t="s">
        <v>3622</v>
      </c>
      <c r="F187" s="218" t="s">
        <v>3623</v>
      </c>
      <c r="G187" s="219" t="s">
        <v>560</v>
      </c>
      <c r="H187" s="220">
        <v>66</v>
      </c>
      <c r="I187" s="221"/>
      <c r="J187" s="222">
        <f>ROUND(I187*H187,2)</f>
        <v>0</v>
      </c>
      <c r="K187" s="218" t="s">
        <v>19</v>
      </c>
      <c r="L187" s="48"/>
      <c r="M187" s="223" t="s">
        <v>19</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589</v>
      </c>
      <c r="AT187" s="227" t="s">
        <v>184</v>
      </c>
      <c r="AU187" s="227" t="s">
        <v>86</v>
      </c>
      <c r="AY187" s="21" t="s">
        <v>182</v>
      </c>
      <c r="BE187" s="228">
        <f>IF(N187="základní",J187,0)</f>
        <v>0</v>
      </c>
      <c r="BF187" s="228">
        <f>IF(N187="snížená",J187,0)</f>
        <v>0</v>
      </c>
      <c r="BG187" s="228">
        <f>IF(N187="zákl. přenesená",J187,0)</f>
        <v>0</v>
      </c>
      <c r="BH187" s="228">
        <f>IF(N187="sníž. přenesená",J187,0)</f>
        <v>0</v>
      </c>
      <c r="BI187" s="228">
        <f>IF(N187="nulová",J187,0)</f>
        <v>0</v>
      </c>
      <c r="BJ187" s="21" t="s">
        <v>83</v>
      </c>
      <c r="BK187" s="228">
        <f>ROUND(I187*H187,2)</f>
        <v>0</v>
      </c>
      <c r="BL187" s="21" t="s">
        <v>589</v>
      </c>
      <c r="BM187" s="227" t="s">
        <v>3624</v>
      </c>
    </row>
    <row r="188" s="2" customFormat="1" ht="16.5" customHeight="1">
      <c r="A188" s="42"/>
      <c r="B188" s="43"/>
      <c r="C188" s="216" t="s">
        <v>619</v>
      </c>
      <c r="D188" s="216" t="s">
        <v>184</v>
      </c>
      <c r="E188" s="217" t="s">
        <v>3625</v>
      </c>
      <c r="F188" s="218" t="s">
        <v>3626</v>
      </c>
      <c r="G188" s="219" t="s">
        <v>2491</v>
      </c>
      <c r="H188" s="220">
        <v>2</v>
      </c>
      <c r="I188" s="221"/>
      <c r="J188" s="222">
        <f>ROUND(I188*H188,2)</f>
        <v>0</v>
      </c>
      <c r="K188" s="218" t="s">
        <v>19</v>
      </c>
      <c r="L188" s="48"/>
      <c r="M188" s="223" t="s">
        <v>19</v>
      </c>
      <c r="N188" s="224" t="s">
        <v>47</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589</v>
      </c>
      <c r="AT188" s="227" t="s">
        <v>184</v>
      </c>
      <c r="AU188" s="227" t="s">
        <v>86</v>
      </c>
      <c r="AY188" s="21" t="s">
        <v>182</v>
      </c>
      <c r="BE188" s="228">
        <f>IF(N188="základní",J188,0)</f>
        <v>0</v>
      </c>
      <c r="BF188" s="228">
        <f>IF(N188="snížená",J188,0)</f>
        <v>0</v>
      </c>
      <c r="BG188" s="228">
        <f>IF(N188="zákl. přenesená",J188,0)</f>
        <v>0</v>
      </c>
      <c r="BH188" s="228">
        <f>IF(N188="sníž. přenesená",J188,0)</f>
        <v>0</v>
      </c>
      <c r="BI188" s="228">
        <f>IF(N188="nulová",J188,0)</f>
        <v>0</v>
      </c>
      <c r="BJ188" s="21" t="s">
        <v>83</v>
      </c>
      <c r="BK188" s="228">
        <f>ROUND(I188*H188,2)</f>
        <v>0</v>
      </c>
      <c r="BL188" s="21" t="s">
        <v>589</v>
      </c>
      <c r="BM188" s="227" t="s">
        <v>3627</v>
      </c>
    </row>
    <row r="189" s="2" customFormat="1" ht="24.15" customHeight="1">
      <c r="A189" s="42"/>
      <c r="B189" s="43"/>
      <c r="C189" s="216" t="s">
        <v>624</v>
      </c>
      <c r="D189" s="216" t="s">
        <v>184</v>
      </c>
      <c r="E189" s="217" t="s">
        <v>3628</v>
      </c>
      <c r="F189" s="218" t="s">
        <v>3629</v>
      </c>
      <c r="G189" s="219" t="s">
        <v>598</v>
      </c>
      <c r="H189" s="220">
        <v>2</v>
      </c>
      <c r="I189" s="221"/>
      <c r="J189" s="222">
        <f>ROUND(I189*H189,2)</f>
        <v>0</v>
      </c>
      <c r="K189" s="218" t="s">
        <v>188</v>
      </c>
      <c r="L189" s="48"/>
      <c r="M189" s="223" t="s">
        <v>19</v>
      </c>
      <c r="N189" s="224" t="s">
        <v>47</v>
      </c>
      <c r="O189" s="88"/>
      <c r="P189" s="225">
        <f>O189*H189</f>
        <v>0</v>
      </c>
      <c r="Q189" s="225">
        <v>0.19400000000000001</v>
      </c>
      <c r="R189" s="225">
        <f>Q189*H189</f>
        <v>0.38800000000000001</v>
      </c>
      <c r="S189" s="225">
        <v>0</v>
      </c>
      <c r="T189" s="226">
        <f>S189*H189</f>
        <v>0</v>
      </c>
      <c r="U189" s="42"/>
      <c r="V189" s="42"/>
      <c r="W189" s="42"/>
      <c r="X189" s="42"/>
      <c r="Y189" s="42"/>
      <c r="Z189" s="42"/>
      <c r="AA189" s="42"/>
      <c r="AB189" s="42"/>
      <c r="AC189" s="42"/>
      <c r="AD189" s="42"/>
      <c r="AE189" s="42"/>
      <c r="AR189" s="227" t="s">
        <v>589</v>
      </c>
      <c r="AT189" s="227" t="s">
        <v>184</v>
      </c>
      <c r="AU189" s="227" t="s">
        <v>86</v>
      </c>
      <c r="AY189" s="21" t="s">
        <v>182</v>
      </c>
      <c r="BE189" s="228">
        <f>IF(N189="základní",J189,0)</f>
        <v>0</v>
      </c>
      <c r="BF189" s="228">
        <f>IF(N189="snížená",J189,0)</f>
        <v>0</v>
      </c>
      <c r="BG189" s="228">
        <f>IF(N189="zákl. přenesená",J189,0)</f>
        <v>0</v>
      </c>
      <c r="BH189" s="228">
        <f>IF(N189="sníž. přenesená",J189,0)</f>
        <v>0</v>
      </c>
      <c r="BI189" s="228">
        <f>IF(N189="nulová",J189,0)</f>
        <v>0</v>
      </c>
      <c r="BJ189" s="21" t="s">
        <v>83</v>
      </c>
      <c r="BK189" s="228">
        <f>ROUND(I189*H189,2)</f>
        <v>0</v>
      </c>
      <c r="BL189" s="21" t="s">
        <v>589</v>
      </c>
      <c r="BM189" s="227" t="s">
        <v>3630</v>
      </c>
    </row>
    <row r="190" s="2" customFormat="1">
      <c r="A190" s="42"/>
      <c r="B190" s="43"/>
      <c r="C190" s="44"/>
      <c r="D190" s="229" t="s">
        <v>191</v>
      </c>
      <c r="E190" s="44"/>
      <c r="F190" s="230" t="s">
        <v>3631</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1" t="s">
        <v>191</v>
      </c>
      <c r="AU190" s="21" t="s">
        <v>86</v>
      </c>
    </row>
    <row r="191" s="2" customFormat="1" ht="21.75" customHeight="1">
      <c r="A191" s="42"/>
      <c r="B191" s="43"/>
      <c r="C191" s="216" t="s">
        <v>630</v>
      </c>
      <c r="D191" s="216" t="s">
        <v>184</v>
      </c>
      <c r="E191" s="217" t="s">
        <v>3632</v>
      </c>
      <c r="F191" s="218" t="s">
        <v>3633</v>
      </c>
      <c r="G191" s="219" t="s">
        <v>560</v>
      </c>
      <c r="H191" s="220">
        <v>10</v>
      </c>
      <c r="I191" s="221"/>
      <c r="J191" s="222">
        <f>ROUND(I191*H191,2)</f>
        <v>0</v>
      </c>
      <c r="K191" s="218" t="s">
        <v>188</v>
      </c>
      <c r="L191" s="48"/>
      <c r="M191" s="223" t="s">
        <v>19</v>
      </c>
      <c r="N191" s="224" t="s">
        <v>47</v>
      </c>
      <c r="O191" s="88"/>
      <c r="P191" s="225">
        <f>O191*H191</f>
        <v>0</v>
      </c>
      <c r="Q191" s="225">
        <v>0.00064999999999999997</v>
      </c>
      <c r="R191" s="225">
        <f>Q191*H191</f>
        <v>0.0064999999999999997</v>
      </c>
      <c r="S191" s="225">
        <v>0</v>
      </c>
      <c r="T191" s="226">
        <f>S191*H191</f>
        <v>0</v>
      </c>
      <c r="U191" s="42"/>
      <c r="V191" s="42"/>
      <c r="W191" s="42"/>
      <c r="X191" s="42"/>
      <c r="Y191" s="42"/>
      <c r="Z191" s="42"/>
      <c r="AA191" s="42"/>
      <c r="AB191" s="42"/>
      <c r="AC191" s="42"/>
      <c r="AD191" s="42"/>
      <c r="AE191" s="42"/>
      <c r="AR191" s="227" t="s">
        <v>589</v>
      </c>
      <c r="AT191" s="227" t="s">
        <v>184</v>
      </c>
      <c r="AU191" s="227" t="s">
        <v>86</v>
      </c>
      <c r="AY191" s="21" t="s">
        <v>182</v>
      </c>
      <c r="BE191" s="228">
        <f>IF(N191="základní",J191,0)</f>
        <v>0</v>
      </c>
      <c r="BF191" s="228">
        <f>IF(N191="snížená",J191,0)</f>
        <v>0</v>
      </c>
      <c r="BG191" s="228">
        <f>IF(N191="zákl. přenesená",J191,0)</f>
        <v>0</v>
      </c>
      <c r="BH191" s="228">
        <f>IF(N191="sníž. přenesená",J191,0)</f>
        <v>0</v>
      </c>
      <c r="BI191" s="228">
        <f>IF(N191="nulová",J191,0)</f>
        <v>0</v>
      </c>
      <c r="BJ191" s="21" t="s">
        <v>83</v>
      </c>
      <c r="BK191" s="228">
        <f>ROUND(I191*H191,2)</f>
        <v>0</v>
      </c>
      <c r="BL191" s="21" t="s">
        <v>589</v>
      </c>
      <c r="BM191" s="227" t="s">
        <v>3634</v>
      </c>
    </row>
    <row r="192" s="2" customFormat="1">
      <c r="A192" s="42"/>
      <c r="B192" s="43"/>
      <c r="C192" s="44"/>
      <c r="D192" s="229" t="s">
        <v>191</v>
      </c>
      <c r="E192" s="44"/>
      <c r="F192" s="230" t="s">
        <v>3635</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1" t="s">
        <v>191</v>
      </c>
      <c r="AU192" s="21" t="s">
        <v>86</v>
      </c>
    </row>
    <row r="193" s="2" customFormat="1" ht="33" customHeight="1">
      <c r="A193" s="42"/>
      <c r="B193" s="43"/>
      <c r="C193" s="216" t="s">
        <v>637</v>
      </c>
      <c r="D193" s="216" t="s">
        <v>184</v>
      </c>
      <c r="E193" s="217" t="s">
        <v>3636</v>
      </c>
      <c r="F193" s="218" t="s">
        <v>3637</v>
      </c>
      <c r="G193" s="219" t="s">
        <v>560</v>
      </c>
      <c r="H193" s="220">
        <v>67</v>
      </c>
      <c r="I193" s="221"/>
      <c r="J193" s="222">
        <f>ROUND(I193*H193,2)</f>
        <v>0</v>
      </c>
      <c r="K193" s="218" t="s">
        <v>188</v>
      </c>
      <c r="L193" s="48"/>
      <c r="M193" s="223" t="s">
        <v>19</v>
      </c>
      <c r="N193" s="224" t="s">
        <v>47</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589</v>
      </c>
      <c r="AT193" s="227" t="s">
        <v>184</v>
      </c>
      <c r="AU193" s="227" t="s">
        <v>86</v>
      </c>
      <c r="AY193" s="21" t="s">
        <v>182</v>
      </c>
      <c r="BE193" s="228">
        <f>IF(N193="základní",J193,0)</f>
        <v>0</v>
      </c>
      <c r="BF193" s="228">
        <f>IF(N193="snížená",J193,0)</f>
        <v>0</v>
      </c>
      <c r="BG193" s="228">
        <f>IF(N193="zákl. přenesená",J193,0)</f>
        <v>0</v>
      </c>
      <c r="BH193" s="228">
        <f>IF(N193="sníž. přenesená",J193,0)</f>
        <v>0</v>
      </c>
      <c r="BI193" s="228">
        <f>IF(N193="nulová",J193,0)</f>
        <v>0</v>
      </c>
      <c r="BJ193" s="21" t="s">
        <v>83</v>
      </c>
      <c r="BK193" s="228">
        <f>ROUND(I193*H193,2)</f>
        <v>0</v>
      </c>
      <c r="BL193" s="21" t="s">
        <v>589</v>
      </c>
      <c r="BM193" s="227" t="s">
        <v>3638</v>
      </c>
    </row>
    <row r="194" s="2" customFormat="1">
      <c r="A194" s="42"/>
      <c r="B194" s="43"/>
      <c r="C194" s="44"/>
      <c r="D194" s="229" t="s">
        <v>191</v>
      </c>
      <c r="E194" s="44"/>
      <c r="F194" s="230" t="s">
        <v>3639</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1" t="s">
        <v>191</v>
      </c>
      <c r="AU194" s="21" t="s">
        <v>86</v>
      </c>
    </row>
    <row r="195" s="2" customFormat="1" ht="33" customHeight="1">
      <c r="A195" s="42"/>
      <c r="B195" s="43"/>
      <c r="C195" s="216" t="s">
        <v>643</v>
      </c>
      <c r="D195" s="216" t="s">
        <v>184</v>
      </c>
      <c r="E195" s="217" t="s">
        <v>3640</v>
      </c>
      <c r="F195" s="218" t="s">
        <v>3641</v>
      </c>
      <c r="G195" s="219" t="s">
        <v>560</v>
      </c>
      <c r="H195" s="220">
        <v>10</v>
      </c>
      <c r="I195" s="221"/>
      <c r="J195" s="222">
        <f>ROUND(I195*H195,2)</f>
        <v>0</v>
      </c>
      <c r="K195" s="218" t="s">
        <v>188</v>
      </c>
      <c r="L195" s="48"/>
      <c r="M195" s="223" t="s">
        <v>19</v>
      </c>
      <c r="N195" s="224" t="s">
        <v>47</v>
      </c>
      <c r="O195" s="88"/>
      <c r="P195" s="225">
        <f>O195*H195</f>
        <v>0</v>
      </c>
      <c r="Q195" s="225">
        <v>0</v>
      </c>
      <c r="R195" s="225">
        <f>Q195*H195</f>
        <v>0</v>
      </c>
      <c r="S195" s="225">
        <v>0</v>
      </c>
      <c r="T195" s="226">
        <f>S195*H195</f>
        <v>0</v>
      </c>
      <c r="U195" s="42"/>
      <c r="V195" s="42"/>
      <c r="W195" s="42"/>
      <c r="X195" s="42"/>
      <c r="Y195" s="42"/>
      <c r="Z195" s="42"/>
      <c r="AA195" s="42"/>
      <c r="AB195" s="42"/>
      <c r="AC195" s="42"/>
      <c r="AD195" s="42"/>
      <c r="AE195" s="42"/>
      <c r="AR195" s="227" t="s">
        <v>589</v>
      </c>
      <c r="AT195" s="227" t="s">
        <v>184</v>
      </c>
      <c r="AU195" s="227" t="s">
        <v>86</v>
      </c>
      <c r="AY195" s="21" t="s">
        <v>182</v>
      </c>
      <c r="BE195" s="228">
        <f>IF(N195="základní",J195,0)</f>
        <v>0</v>
      </c>
      <c r="BF195" s="228">
        <f>IF(N195="snížená",J195,0)</f>
        <v>0</v>
      </c>
      <c r="BG195" s="228">
        <f>IF(N195="zákl. přenesená",J195,0)</f>
        <v>0</v>
      </c>
      <c r="BH195" s="228">
        <f>IF(N195="sníž. přenesená",J195,0)</f>
        <v>0</v>
      </c>
      <c r="BI195" s="228">
        <f>IF(N195="nulová",J195,0)</f>
        <v>0</v>
      </c>
      <c r="BJ195" s="21" t="s">
        <v>83</v>
      </c>
      <c r="BK195" s="228">
        <f>ROUND(I195*H195,2)</f>
        <v>0</v>
      </c>
      <c r="BL195" s="21" t="s">
        <v>589</v>
      </c>
      <c r="BM195" s="227" t="s">
        <v>3642</v>
      </c>
    </row>
    <row r="196" s="2" customFormat="1">
      <c r="A196" s="42"/>
      <c r="B196" s="43"/>
      <c r="C196" s="44"/>
      <c r="D196" s="229" t="s">
        <v>191</v>
      </c>
      <c r="E196" s="44"/>
      <c r="F196" s="230" t="s">
        <v>3643</v>
      </c>
      <c r="G196" s="44"/>
      <c r="H196" s="44"/>
      <c r="I196" s="231"/>
      <c r="J196" s="44"/>
      <c r="K196" s="44"/>
      <c r="L196" s="48"/>
      <c r="M196" s="232"/>
      <c r="N196" s="233"/>
      <c r="O196" s="88"/>
      <c r="P196" s="88"/>
      <c r="Q196" s="88"/>
      <c r="R196" s="88"/>
      <c r="S196" s="88"/>
      <c r="T196" s="89"/>
      <c r="U196" s="42"/>
      <c r="V196" s="42"/>
      <c r="W196" s="42"/>
      <c r="X196" s="42"/>
      <c r="Y196" s="42"/>
      <c r="Z196" s="42"/>
      <c r="AA196" s="42"/>
      <c r="AB196" s="42"/>
      <c r="AC196" s="42"/>
      <c r="AD196" s="42"/>
      <c r="AE196" s="42"/>
      <c r="AT196" s="21" t="s">
        <v>191</v>
      </c>
      <c r="AU196" s="21" t="s">
        <v>86</v>
      </c>
    </row>
    <row r="197" s="2" customFormat="1" ht="16.5" customHeight="1">
      <c r="A197" s="42"/>
      <c r="B197" s="43"/>
      <c r="C197" s="216" t="s">
        <v>647</v>
      </c>
      <c r="D197" s="216" t="s">
        <v>184</v>
      </c>
      <c r="E197" s="217" t="s">
        <v>3644</v>
      </c>
      <c r="F197" s="218" t="s">
        <v>3645</v>
      </c>
      <c r="G197" s="219" t="s">
        <v>187</v>
      </c>
      <c r="H197" s="220">
        <v>38.5</v>
      </c>
      <c r="I197" s="221"/>
      <c r="J197" s="222">
        <f>ROUND(I197*H197,2)</f>
        <v>0</v>
      </c>
      <c r="K197" s="218" t="s">
        <v>188</v>
      </c>
      <c r="L197" s="48"/>
      <c r="M197" s="223" t="s">
        <v>19</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589</v>
      </c>
      <c r="AT197" s="227" t="s">
        <v>184</v>
      </c>
      <c r="AU197" s="227" t="s">
        <v>86</v>
      </c>
      <c r="AY197" s="21" t="s">
        <v>182</v>
      </c>
      <c r="BE197" s="228">
        <f>IF(N197="základní",J197,0)</f>
        <v>0</v>
      </c>
      <c r="BF197" s="228">
        <f>IF(N197="snížená",J197,0)</f>
        <v>0</v>
      </c>
      <c r="BG197" s="228">
        <f>IF(N197="zákl. přenesená",J197,0)</f>
        <v>0</v>
      </c>
      <c r="BH197" s="228">
        <f>IF(N197="sníž. přenesená",J197,0)</f>
        <v>0</v>
      </c>
      <c r="BI197" s="228">
        <f>IF(N197="nulová",J197,0)</f>
        <v>0</v>
      </c>
      <c r="BJ197" s="21" t="s">
        <v>83</v>
      </c>
      <c r="BK197" s="228">
        <f>ROUND(I197*H197,2)</f>
        <v>0</v>
      </c>
      <c r="BL197" s="21" t="s">
        <v>589</v>
      </c>
      <c r="BM197" s="227" t="s">
        <v>3646</v>
      </c>
    </row>
    <row r="198" s="2" customFormat="1">
      <c r="A198" s="42"/>
      <c r="B198" s="43"/>
      <c r="C198" s="44"/>
      <c r="D198" s="229" t="s">
        <v>191</v>
      </c>
      <c r="E198" s="44"/>
      <c r="F198" s="230" t="s">
        <v>3647</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1" t="s">
        <v>191</v>
      </c>
      <c r="AU198" s="21" t="s">
        <v>86</v>
      </c>
    </row>
    <row r="199" s="13" customFormat="1">
      <c r="A199" s="13"/>
      <c r="B199" s="234"/>
      <c r="C199" s="235"/>
      <c r="D199" s="236" t="s">
        <v>193</v>
      </c>
      <c r="E199" s="237" t="s">
        <v>19</v>
      </c>
      <c r="F199" s="238" t="s">
        <v>3648</v>
      </c>
      <c r="G199" s="235"/>
      <c r="H199" s="239">
        <v>38.5</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193</v>
      </c>
      <c r="AU199" s="245" t="s">
        <v>86</v>
      </c>
      <c r="AV199" s="13" t="s">
        <v>86</v>
      </c>
      <c r="AW199" s="13" t="s">
        <v>37</v>
      </c>
      <c r="AX199" s="13" t="s">
        <v>83</v>
      </c>
      <c r="AY199" s="245" t="s">
        <v>182</v>
      </c>
    </row>
    <row r="200" s="2" customFormat="1" ht="24.15" customHeight="1">
      <c r="A200" s="42"/>
      <c r="B200" s="43"/>
      <c r="C200" s="216" t="s">
        <v>653</v>
      </c>
      <c r="D200" s="216" t="s">
        <v>184</v>
      </c>
      <c r="E200" s="217" t="s">
        <v>3649</v>
      </c>
      <c r="F200" s="218" t="s">
        <v>3650</v>
      </c>
      <c r="G200" s="219" t="s">
        <v>206</v>
      </c>
      <c r="H200" s="220">
        <v>9.5</v>
      </c>
      <c r="I200" s="221"/>
      <c r="J200" s="222">
        <f>ROUND(I200*H200,2)</f>
        <v>0</v>
      </c>
      <c r="K200" s="218" t="s">
        <v>188</v>
      </c>
      <c r="L200" s="48"/>
      <c r="M200" s="223" t="s">
        <v>19</v>
      </c>
      <c r="N200" s="224" t="s">
        <v>47</v>
      </c>
      <c r="O200" s="88"/>
      <c r="P200" s="225">
        <f>O200*H200</f>
        <v>0</v>
      </c>
      <c r="Q200" s="225">
        <v>0</v>
      </c>
      <c r="R200" s="225">
        <f>Q200*H200</f>
        <v>0</v>
      </c>
      <c r="S200" s="225">
        <v>0</v>
      </c>
      <c r="T200" s="226">
        <f>S200*H200</f>
        <v>0</v>
      </c>
      <c r="U200" s="42"/>
      <c r="V200" s="42"/>
      <c r="W200" s="42"/>
      <c r="X200" s="42"/>
      <c r="Y200" s="42"/>
      <c r="Z200" s="42"/>
      <c r="AA200" s="42"/>
      <c r="AB200" s="42"/>
      <c r="AC200" s="42"/>
      <c r="AD200" s="42"/>
      <c r="AE200" s="42"/>
      <c r="AR200" s="227" t="s">
        <v>589</v>
      </c>
      <c r="AT200" s="227" t="s">
        <v>184</v>
      </c>
      <c r="AU200" s="227" t="s">
        <v>86</v>
      </c>
      <c r="AY200" s="21" t="s">
        <v>182</v>
      </c>
      <c r="BE200" s="228">
        <f>IF(N200="základní",J200,0)</f>
        <v>0</v>
      </c>
      <c r="BF200" s="228">
        <f>IF(N200="snížená",J200,0)</f>
        <v>0</v>
      </c>
      <c r="BG200" s="228">
        <f>IF(N200="zákl. přenesená",J200,0)</f>
        <v>0</v>
      </c>
      <c r="BH200" s="228">
        <f>IF(N200="sníž. přenesená",J200,0)</f>
        <v>0</v>
      </c>
      <c r="BI200" s="228">
        <f>IF(N200="nulová",J200,0)</f>
        <v>0</v>
      </c>
      <c r="BJ200" s="21" t="s">
        <v>83</v>
      </c>
      <c r="BK200" s="228">
        <f>ROUND(I200*H200,2)</f>
        <v>0</v>
      </c>
      <c r="BL200" s="21" t="s">
        <v>589</v>
      </c>
      <c r="BM200" s="227" t="s">
        <v>3651</v>
      </c>
    </row>
    <row r="201" s="2" customFormat="1">
      <c r="A201" s="42"/>
      <c r="B201" s="43"/>
      <c r="C201" s="44"/>
      <c r="D201" s="229" t="s">
        <v>191</v>
      </c>
      <c r="E201" s="44"/>
      <c r="F201" s="230" t="s">
        <v>3652</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1" t="s">
        <v>191</v>
      </c>
      <c r="AU201" s="21" t="s">
        <v>86</v>
      </c>
    </row>
    <row r="202" s="2" customFormat="1" ht="33" customHeight="1">
      <c r="A202" s="42"/>
      <c r="B202" s="43"/>
      <c r="C202" s="216" t="s">
        <v>659</v>
      </c>
      <c r="D202" s="216" t="s">
        <v>184</v>
      </c>
      <c r="E202" s="217" t="s">
        <v>3653</v>
      </c>
      <c r="F202" s="218" t="s">
        <v>3654</v>
      </c>
      <c r="G202" s="219" t="s">
        <v>206</v>
      </c>
      <c r="H202" s="220">
        <v>114</v>
      </c>
      <c r="I202" s="221"/>
      <c r="J202" s="222">
        <f>ROUND(I202*H202,2)</f>
        <v>0</v>
      </c>
      <c r="K202" s="218" t="s">
        <v>188</v>
      </c>
      <c r="L202" s="48"/>
      <c r="M202" s="223" t="s">
        <v>19</v>
      </c>
      <c r="N202" s="224" t="s">
        <v>47</v>
      </c>
      <c r="O202" s="88"/>
      <c r="P202" s="225">
        <f>O202*H202</f>
        <v>0</v>
      </c>
      <c r="Q202" s="225">
        <v>0</v>
      </c>
      <c r="R202" s="225">
        <f>Q202*H202</f>
        <v>0</v>
      </c>
      <c r="S202" s="225">
        <v>0</v>
      </c>
      <c r="T202" s="226">
        <f>S202*H202</f>
        <v>0</v>
      </c>
      <c r="U202" s="42"/>
      <c r="V202" s="42"/>
      <c r="W202" s="42"/>
      <c r="X202" s="42"/>
      <c r="Y202" s="42"/>
      <c r="Z202" s="42"/>
      <c r="AA202" s="42"/>
      <c r="AB202" s="42"/>
      <c r="AC202" s="42"/>
      <c r="AD202" s="42"/>
      <c r="AE202" s="42"/>
      <c r="AR202" s="227" t="s">
        <v>589</v>
      </c>
      <c r="AT202" s="227" t="s">
        <v>184</v>
      </c>
      <c r="AU202" s="227" t="s">
        <v>86</v>
      </c>
      <c r="AY202" s="21" t="s">
        <v>182</v>
      </c>
      <c r="BE202" s="228">
        <f>IF(N202="základní",J202,0)</f>
        <v>0</v>
      </c>
      <c r="BF202" s="228">
        <f>IF(N202="snížená",J202,0)</f>
        <v>0</v>
      </c>
      <c r="BG202" s="228">
        <f>IF(N202="zákl. přenesená",J202,0)</f>
        <v>0</v>
      </c>
      <c r="BH202" s="228">
        <f>IF(N202="sníž. přenesená",J202,0)</f>
        <v>0</v>
      </c>
      <c r="BI202" s="228">
        <f>IF(N202="nulová",J202,0)</f>
        <v>0</v>
      </c>
      <c r="BJ202" s="21" t="s">
        <v>83</v>
      </c>
      <c r="BK202" s="228">
        <f>ROUND(I202*H202,2)</f>
        <v>0</v>
      </c>
      <c r="BL202" s="21" t="s">
        <v>589</v>
      </c>
      <c r="BM202" s="227" t="s">
        <v>3655</v>
      </c>
    </row>
    <row r="203" s="2" customFormat="1">
      <c r="A203" s="42"/>
      <c r="B203" s="43"/>
      <c r="C203" s="44"/>
      <c r="D203" s="229" t="s">
        <v>191</v>
      </c>
      <c r="E203" s="44"/>
      <c r="F203" s="230" t="s">
        <v>3656</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1" t="s">
        <v>191</v>
      </c>
      <c r="AU203" s="21" t="s">
        <v>86</v>
      </c>
    </row>
    <row r="204" s="13" customFormat="1">
      <c r="A204" s="13"/>
      <c r="B204" s="234"/>
      <c r="C204" s="235"/>
      <c r="D204" s="236" t="s">
        <v>193</v>
      </c>
      <c r="E204" s="237" t="s">
        <v>19</v>
      </c>
      <c r="F204" s="238" t="s">
        <v>3657</v>
      </c>
      <c r="G204" s="235"/>
      <c r="H204" s="239">
        <v>114</v>
      </c>
      <c r="I204" s="240"/>
      <c r="J204" s="235"/>
      <c r="K204" s="235"/>
      <c r="L204" s="241"/>
      <c r="M204" s="242"/>
      <c r="N204" s="243"/>
      <c r="O204" s="243"/>
      <c r="P204" s="243"/>
      <c r="Q204" s="243"/>
      <c r="R204" s="243"/>
      <c r="S204" s="243"/>
      <c r="T204" s="244"/>
      <c r="U204" s="13"/>
      <c r="V204" s="13"/>
      <c r="W204" s="13"/>
      <c r="X204" s="13"/>
      <c r="Y204" s="13"/>
      <c r="Z204" s="13"/>
      <c r="AA204" s="13"/>
      <c r="AB204" s="13"/>
      <c r="AC204" s="13"/>
      <c r="AD204" s="13"/>
      <c r="AE204" s="13"/>
      <c r="AT204" s="245" t="s">
        <v>193</v>
      </c>
      <c r="AU204" s="245" t="s">
        <v>86</v>
      </c>
      <c r="AV204" s="13" t="s">
        <v>86</v>
      </c>
      <c r="AW204" s="13" t="s">
        <v>37</v>
      </c>
      <c r="AX204" s="13" t="s">
        <v>83</v>
      </c>
      <c r="AY204" s="245" t="s">
        <v>182</v>
      </c>
    </row>
    <row r="205" s="2" customFormat="1" ht="24.15" customHeight="1">
      <c r="A205" s="42"/>
      <c r="B205" s="43"/>
      <c r="C205" s="216" t="s">
        <v>665</v>
      </c>
      <c r="D205" s="216" t="s">
        <v>184</v>
      </c>
      <c r="E205" s="217" t="s">
        <v>3658</v>
      </c>
      <c r="F205" s="218" t="s">
        <v>3659</v>
      </c>
      <c r="G205" s="219" t="s">
        <v>610</v>
      </c>
      <c r="H205" s="220">
        <v>18.050000000000001</v>
      </c>
      <c r="I205" s="221"/>
      <c r="J205" s="222">
        <f>ROUND(I205*H205,2)</f>
        <v>0</v>
      </c>
      <c r="K205" s="218" t="s">
        <v>188</v>
      </c>
      <c r="L205" s="48"/>
      <c r="M205" s="223" t="s">
        <v>19</v>
      </c>
      <c r="N205" s="224" t="s">
        <v>47</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589</v>
      </c>
      <c r="AT205" s="227" t="s">
        <v>184</v>
      </c>
      <c r="AU205" s="227" t="s">
        <v>86</v>
      </c>
      <c r="AY205" s="21" t="s">
        <v>182</v>
      </c>
      <c r="BE205" s="228">
        <f>IF(N205="základní",J205,0)</f>
        <v>0</v>
      </c>
      <c r="BF205" s="228">
        <f>IF(N205="snížená",J205,0)</f>
        <v>0</v>
      </c>
      <c r="BG205" s="228">
        <f>IF(N205="zákl. přenesená",J205,0)</f>
        <v>0</v>
      </c>
      <c r="BH205" s="228">
        <f>IF(N205="sníž. přenesená",J205,0)</f>
        <v>0</v>
      </c>
      <c r="BI205" s="228">
        <f>IF(N205="nulová",J205,0)</f>
        <v>0</v>
      </c>
      <c r="BJ205" s="21" t="s">
        <v>83</v>
      </c>
      <c r="BK205" s="228">
        <f>ROUND(I205*H205,2)</f>
        <v>0</v>
      </c>
      <c r="BL205" s="21" t="s">
        <v>589</v>
      </c>
      <c r="BM205" s="227" t="s">
        <v>3660</v>
      </c>
    </row>
    <row r="206" s="2" customFormat="1">
      <c r="A206" s="42"/>
      <c r="B206" s="43"/>
      <c r="C206" s="44"/>
      <c r="D206" s="229" t="s">
        <v>191</v>
      </c>
      <c r="E206" s="44"/>
      <c r="F206" s="230" t="s">
        <v>3661</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1" t="s">
        <v>191</v>
      </c>
      <c r="AU206" s="21" t="s">
        <v>86</v>
      </c>
    </row>
    <row r="207" s="13" customFormat="1">
      <c r="A207" s="13"/>
      <c r="B207" s="234"/>
      <c r="C207" s="235"/>
      <c r="D207" s="236" t="s">
        <v>193</v>
      </c>
      <c r="E207" s="237" t="s">
        <v>19</v>
      </c>
      <c r="F207" s="238" t="s">
        <v>3662</v>
      </c>
      <c r="G207" s="235"/>
      <c r="H207" s="239">
        <v>18.050000000000001</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193</v>
      </c>
      <c r="AU207" s="245" t="s">
        <v>86</v>
      </c>
      <c r="AV207" s="13" t="s">
        <v>86</v>
      </c>
      <c r="AW207" s="13" t="s">
        <v>37</v>
      </c>
      <c r="AX207" s="13" t="s">
        <v>83</v>
      </c>
      <c r="AY207" s="245" t="s">
        <v>182</v>
      </c>
    </row>
    <row r="208" s="2" customFormat="1" ht="16.5" customHeight="1">
      <c r="A208" s="42"/>
      <c r="B208" s="43"/>
      <c r="C208" s="216" t="s">
        <v>671</v>
      </c>
      <c r="D208" s="216" t="s">
        <v>184</v>
      </c>
      <c r="E208" s="217" t="s">
        <v>3663</v>
      </c>
      <c r="F208" s="218" t="s">
        <v>3232</v>
      </c>
      <c r="G208" s="219" t="s">
        <v>187</v>
      </c>
      <c r="H208" s="220">
        <v>38.5</v>
      </c>
      <c r="I208" s="221"/>
      <c r="J208" s="222">
        <f>ROUND(I208*H208,2)</f>
        <v>0</v>
      </c>
      <c r="K208" s="218" t="s">
        <v>19</v>
      </c>
      <c r="L208" s="48"/>
      <c r="M208" s="291" t="s">
        <v>19</v>
      </c>
      <c r="N208" s="292" t="s">
        <v>47</v>
      </c>
      <c r="O208" s="293"/>
      <c r="P208" s="294">
        <f>O208*H208</f>
        <v>0</v>
      </c>
      <c r="Q208" s="294">
        <v>0</v>
      </c>
      <c r="R208" s="294">
        <f>Q208*H208</f>
        <v>0</v>
      </c>
      <c r="S208" s="294">
        <v>0</v>
      </c>
      <c r="T208" s="295">
        <f>S208*H208</f>
        <v>0</v>
      </c>
      <c r="U208" s="42"/>
      <c r="V208" s="42"/>
      <c r="W208" s="42"/>
      <c r="X208" s="42"/>
      <c r="Y208" s="42"/>
      <c r="Z208" s="42"/>
      <c r="AA208" s="42"/>
      <c r="AB208" s="42"/>
      <c r="AC208" s="42"/>
      <c r="AD208" s="42"/>
      <c r="AE208" s="42"/>
      <c r="AR208" s="227" t="s">
        <v>589</v>
      </c>
      <c r="AT208" s="227" t="s">
        <v>184</v>
      </c>
      <c r="AU208" s="227" t="s">
        <v>86</v>
      </c>
      <c r="AY208" s="21" t="s">
        <v>182</v>
      </c>
      <c r="BE208" s="228">
        <f>IF(N208="základní",J208,0)</f>
        <v>0</v>
      </c>
      <c r="BF208" s="228">
        <f>IF(N208="snížená",J208,0)</f>
        <v>0</v>
      </c>
      <c r="BG208" s="228">
        <f>IF(N208="zákl. přenesená",J208,0)</f>
        <v>0</v>
      </c>
      <c r="BH208" s="228">
        <f>IF(N208="sníž. přenesená",J208,0)</f>
        <v>0</v>
      </c>
      <c r="BI208" s="228">
        <f>IF(N208="nulová",J208,0)</f>
        <v>0</v>
      </c>
      <c r="BJ208" s="21" t="s">
        <v>83</v>
      </c>
      <c r="BK208" s="228">
        <f>ROUND(I208*H208,2)</f>
        <v>0</v>
      </c>
      <c r="BL208" s="21" t="s">
        <v>589</v>
      </c>
      <c r="BM208" s="227" t="s">
        <v>3664</v>
      </c>
    </row>
    <row r="209" s="2" customFormat="1" ht="6.96" customHeight="1">
      <c r="A209" s="42"/>
      <c r="B209" s="63"/>
      <c r="C209" s="64"/>
      <c r="D209" s="64"/>
      <c r="E209" s="64"/>
      <c r="F209" s="64"/>
      <c r="G209" s="64"/>
      <c r="H209" s="64"/>
      <c r="I209" s="64"/>
      <c r="J209" s="64"/>
      <c r="K209" s="64"/>
      <c r="L209" s="48"/>
      <c r="M209" s="42"/>
      <c r="O209" s="42"/>
      <c r="P209" s="42"/>
      <c r="Q209" s="42"/>
      <c r="R209" s="42"/>
      <c r="S209" s="42"/>
      <c r="T209" s="42"/>
      <c r="U209" s="42"/>
      <c r="V209" s="42"/>
      <c r="W209" s="42"/>
      <c r="X209" s="42"/>
      <c r="Y209" s="42"/>
      <c r="Z209" s="42"/>
      <c r="AA209" s="42"/>
      <c r="AB209" s="42"/>
      <c r="AC209" s="42"/>
      <c r="AD209" s="42"/>
      <c r="AE209" s="42"/>
    </row>
  </sheetData>
  <sheetProtection sheet="1" autoFilter="0" formatColumns="0" formatRows="0" objects="1" scenarios="1" spinCount="100000" saltValue="v5e8tbXgqosSV5VnqK9DggMqbYTkF7uXjpeRQhRQXqj79QgfmC8ff5QD/OxY0RcIjdLZ0L7l8mGi/3JcCrdxtw==" hashValue="HUrJdAJVj2tcieriR+tKoGksXPmzNWxy06Hd/iDCey/yS871i5Gqh9CvMrEzCV1aR08sBcwoleehLo9IFUZAvg==" algorithmName="SHA-512" password="CC35"/>
  <autoFilter ref="C87:K208"/>
  <mergeCells count="9">
    <mergeCell ref="E7:H7"/>
    <mergeCell ref="E9:H9"/>
    <mergeCell ref="E18:H18"/>
    <mergeCell ref="E27:H27"/>
    <mergeCell ref="E48:H48"/>
    <mergeCell ref="E50:H50"/>
    <mergeCell ref="E78:H78"/>
    <mergeCell ref="E80:H80"/>
    <mergeCell ref="L2:V2"/>
  </mergeCells>
  <hyperlinks>
    <hyperlink ref="F114" r:id="rId1" display="https://podminky.urs.cz/item/CS_URS_2024_01/741122611"/>
    <hyperlink ref="F116" r:id="rId2" display="https://podminky.urs.cz/item/CS_URS_2024_01/741122642"/>
    <hyperlink ref="F118" r:id="rId3" display="https://podminky.urs.cz/item/CS_URS_2024_01/741122643"/>
    <hyperlink ref="F120" r:id="rId4" display="https://podminky.urs.cz/item/CS_URS_2024_01/741122623"/>
    <hyperlink ref="F126" r:id="rId5" display="https://podminky.urs.cz/item/CS_URS_2024_01/741132103"/>
    <hyperlink ref="F128" r:id="rId6" display="https://podminky.urs.cz/item/CS_URS_2024_01/741130144"/>
    <hyperlink ref="F130" r:id="rId7" display="https://podminky.urs.cz/item/CS_URS_2024_01/741132147"/>
    <hyperlink ref="F133" r:id="rId8" display="https://podminky.urs.cz/item/CS_URS_2024_01/741410021"/>
    <hyperlink ref="F135" r:id="rId9" display="https://podminky.urs.cz/item/CS_URS_2024_01/741410041"/>
    <hyperlink ref="F137" r:id="rId10" display="https://podminky.urs.cz/item/CS_URS_2024_01/741420022"/>
    <hyperlink ref="F142" r:id="rId11" display="https://podminky.urs.cz/item/CS_URS_2024_01/741120301"/>
    <hyperlink ref="F173" r:id="rId12" display="https://podminky.urs.cz/item/CS_URS_2024_01/460010024"/>
    <hyperlink ref="F175" r:id="rId13" display="https://podminky.urs.cz/item/CS_URS_2024_01/460171272"/>
    <hyperlink ref="F177" r:id="rId14" display="https://podminky.urs.cz/item/CS_URS_2024_01/460171322"/>
    <hyperlink ref="F180" r:id="rId15" display="https://podminky.urs.cz/item/CS_URS_2024_01/460371121"/>
    <hyperlink ref="F182" r:id="rId16" display="https://podminky.urs.cz/item/CS_URS_2024_01/460671113"/>
    <hyperlink ref="F184" r:id="rId17" display="https://podminky.urs.cz/item/CS_URS_2024_01/460661112"/>
    <hyperlink ref="F186" r:id="rId18" display="https://podminky.urs.cz/item/CS_URS_2024_01/460791213"/>
    <hyperlink ref="F190" r:id="rId19" display="https://podminky.urs.cz/item/CS_URS_2024_01/460762111"/>
    <hyperlink ref="F192" r:id="rId20" display="https://podminky.urs.cz/item/CS_URS_2024_01/460671123"/>
    <hyperlink ref="F194" r:id="rId21" display="https://podminky.urs.cz/item/CS_URS_2024_01/460451282"/>
    <hyperlink ref="F196" r:id="rId22" display="https://podminky.urs.cz/item/CS_URS_2024_01/460451332"/>
    <hyperlink ref="F198" r:id="rId23" display="https://podminky.urs.cz/item/CS_URS_2024_01/460541112"/>
    <hyperlink ref="F201" r:id="rId24" display="https://podminky.urs.cz/item/CS_URS_2024_01/460341113"/>
    <hyperlink ref="F203" r:id="rId25" display="https://podminky.urs.cz/item/CS_URS_2024_01/460341121"/>
    <hyperlink ref="F206" r:id="rId26" display="https://podminky.urs.cz/item/CS_URS_2024_01/46036112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104</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3665</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105</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ROUND(J84,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ROUND((SUM(BE84:BE97)),  2)</f>
        <v>0</v>
      </c>
      <c r="G33" s="42"/>
      <c r="H33" s="42"/>
      <c r="I33" s="161">
        <v>0.20999999999999999</v>
      </c>
      <c r="J33" s="160">
        <f>ROUND(((SUM(BE84:BE97))*I33),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ROUND((SUM(BF84:BF97)),  2)</f>
        <v>0</v>
      </c>
      <c r="G34" s="42"/>
      <c r="H34" s="42"/>
      <c r="I34" s="161">
        <v>0.12</v>
      </c>
      <c r="J34" s="160">
        <f>ROUND(((SUM(BF84:BF97))*I34),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ROUND((SUM(BG84:BG97)),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ROUND((SUM(BH84:BH97)),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ROUND((SUM(BI84:BI97)),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03 - Stožár</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J84</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143</v>
      </c>
      <c r="E60" s="181"/>
      <c r="F60" s="181"/>
      <c r="G60" s="181"/>
      <c r="H60" s="181"/>
      <c r="I60" s="181"/>
      <c r="J60" s="182">
        <f>J85</f>
        <v>0</v>
      </c>
      <c r="K60" s="179"/>
      <c r="L60" s="183"/>
      <c r="S60" s="9"/>
      <c r="T60" s="9"/>
      <c r="U60" s="9"/>
      <c r="V60" s="9"/>
      <c r="W60" s="9"/>
      <c r="X60" s="9"/>
      <c r="Y60" s="9"/>
      <c r="Z60" s="9"/>
      <c r="AA60" s="9"/>
      <c r="AB60" s="9"/>
      <c r="AC60" s="9"/>
      <c r="AD60" s="9"/>
      <c r="AE60" s="9"/>
    </row>
    <row r="61" s="10" customFormat="1" ht="19.92" customHeight="1">
      <c r="A61" s="10"/>
      <c r="B61" s="184"/>
      <c r="C61" s="129"/>
      <c r="D61" s="185" t="s">
        <v>146</v>
      </c>
      <c r="E61" s="186"/>
      <c r="F61" s="186"/>
      <c r="G61" s="186"/>
      <c r="H61" s="186"/>
      <c r="I61" s="186"/>
      <c r="J61" s="187">
        <f>J86</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155</v>
      </c>
      <c r="E62" s="186"/>
      <c r="F62" s="186"/>
      <c r="G62" s="186"/>
      <c r="H62" s="186"/>
      <c r="I62" s="186"/>
      <c r="J62" s="187">
        <f>J88</f>
        <v>0</v>
      </c>
      <c r="K62" s="129"/>
      <c r="L62" s="188"/>
      <c r="S62" s="10"/>
      <c r="T62" s="10"/>
      <c r="U62" s="10"/>
      <c r="V62" s="10"/>
      <c r="W62" s="10"/>
      <c r="X62" s="10"/>
      <c r="Y62" s="10"/>
      <c r="Z62" s="10"/>
      <c r="AA62" s="10"/>
      <c r="AB62" s="10"/>
      <c r="AC62" s="10"/>
      <c r="AD62" s="10"/>
      <c r="AE62" s="10"/>
    </row>
    <row r="63" s="9" customFormat="1" ht="24.96" customHeight="1">
      <c r="A63" s="9"/>
      <c r="B63" s="178"/>
      <c r="C63" s="179"/>
      <c r="D63" s="180" t="s">
        <v>156</v>
      </c>
      <c r="E63" s="181"/>
      <c r="F63" s="181"/>
      <c r="G63" s="181"/>
      <c r="H63" s="181"/>
      <c r="I63" s="181"/>
      <c r="J63" s="182">
        <f>J91</f>
        <v>0</v>
      </c>
      <c r="K63" s="179"/>
      <c r="L63" s="183"/>
      <c r="S63" s="9"/>
      <c r="T63" s="9"/>
      <c r="U63" s="9"/>
      <c r="V63" s="9"/>
      <c r="W63" s="9"/>
      <c r="X63" s="9"/>
      <c r="Y63" s="9"/>
      <c r="Z63" s="9"/>
      <c r="AA63" s="9"/>
      <c r="AB63" s="9"/>
      <c r="AC63" s="9"/>
      <c r="AD63" s="9"/>
      <c r="AE63" s="9"/>
    </row>
    <row r="64" s="10" customFormat="1" ht="19.92" customHeight="1">
      <c r="A64" s="10"/>
      <c r="B64" s="184"/>
      <c r="C64" s="129"/>
      <c r="D64" s="185" t="s">
        <v>2709</v>
      </c>
      <c r="E64" s="186"/>
      <c r="F64" s="186"/>
      <c r="G64" s="186"/>
      <c r="H64" s="186"/>
      <c r="I64" s="186"/>
      <c r="J64" s="187">
        <f>J92</f>
        <v>0</v>
      </c>
      <c r="K64" s="129"/>
      <c r="L64" s="188"/>
      <c r="S64" s="10"/>
      <c r="T64" s="10"/>
      <c r="U64" s="10"/>
      <c r="V64" s="10"/>
      <c r="W64" s="10"/>
      <c r="X64" s="10"/>
      <c r="Y64" s="10"/>
      <c r="Z64" s="10"/>
      <c r="AA64" s="10"/>
      <c r="AB64" s="10"/>
      <c r="AC64" s="10"/>
      <c r="AD64" s="10"/>
      <c r="AE64" s="10"/>
    </row>
    <row r="65" s="2" customFormat="1" ht="21.84" customHeight="1">
      <c r="A65" s="42"/>
      <c r="B65" s="43"/>
      <c r="C65" s="44"/>
      <c r="D65" s="44"/>
      <c r="E65" s="44"/>
      <c r="F65" s="44"/>
      <c r="G65" s="44"/>
      <c r="H65" s="44"/>
      <c r="I65" s="44"/>
      <c r="J65" s="44"/>
      <c r="K65" s="44"/>
      <c r="L65" s="148"/>
      <c r="S65" s="42"/>
      <c r="T65" s="42"/>
      <c r="U65" s="42"/>
      <c r="V65" s="42"/>
      <c r="W65" s="42"/>
      <c r="X65" s="42"/>
      <c r="Y65" s="42"/>
      <c r="Z65" s="42"/>
      <c r="AA65" s="42"/>
      <c r="AB65" s="42"/>
      <c r="AC65" s="42"/>
      <c r="AD65" s="42"/>
      <c r="AE65" s="42"/>
    </row>
    <row r="66" s="2" customFormat="1" ht="6.96" customHeight="1">
      <c r="A66" s="42"/>
      <c r="B66" s="63"/>
      <c r="C66" s="64"/>
      <c r="D66" s="64"/>
      <c r="E66" s="64"/>
      <c r="F66" s="64"/>
      <c r="G66" s="64"/>
      <c r="H66" s="64"/>
      <c r="I66" s="64"/>
      <c r="J66" s="64"/>
      <c r="K66" s="64"/>
      <c r="L66" s="148"/>
      <c r="S66" s="42"/>
      <c r="T66" s="42"/>
      <c r="U66" s="42"/>
      <c r="V66" s="42"/>
      <c r="W66" s="42"/>
      <c r="X66" s="42"/>
      <c r="Y66" s="42"/>
      <c r="Z66" s="42"/>
      <c r="AA66" s="42"/>
      <c r="AB66" s="42"/>
      <c r="AC66" s="42"/>
      <c r="AD66" s="42"/>
      <c r="AE66" s="42"/>
    </row>
    <row r="70" s="2" customFormat="1" ht="6.96" customHeight="1">
      <c r="A70" s="42"/>
      <c r="B70" s="65"/>
      <c r="C70" s="66"/>
      <c r="D70" s="66"/>
      <c r="E70" s="66"/>
      <c r="F70" s="66"/>
      <c r="G70" s="66"/>
      <c r="H70" s="66"/>
      <c r="I70" s="66"/>
      <c r="J70" s="66"/>
      <c r="K70" s="66"/>
      <c r="L70" s="148"/>
      <c r="S70" s="42"/>
      <c r="T70" s="42"/>
      <c r="U70" s="42"/>
      <c r="V70" s="42"/>
      <c r="W70" s="42"/>
      <c r="X70" s="42"/>
      <c r="Y70" s="42"/>
      <c r="Z70" s="42"/>
      <c r="AA70" s="42"/>
      <c r="AB70" s="42"/>
      <c r="AC70" s="42"/>
      <c r="AD70" s="42"/>
      <c r="AE70" s="42"/>
    </row>
    <row r="71" s="2" customFormat="1" ht="24.96" customHeight="1">
      <c r="A71" s="42"/>
      <c r="B71" s="43"/>
      <c r="C71" s="27" t="s">
        <v>167</v>
      </c>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6.96" customHeight="1">
      <c r="A72" s="42"/>
      <c r="B72" s="43"/>
      <c r="C72" s="44"/>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12" customHeight="1">
      <c r="A73" s="42"/>
      <c r="B73" s="43"/>
      <c r="C73" s="36" t="s">
        <v>16</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6.5" customHeight="1">
      <c r="A74" s="42"/>
      <c r="B74" s="43"/>
      <c r="C74" s="44"/>
      <c r="D74" s="44"/>
      <c r="E74" s="173" t="str">
        <f>E7</f>
        <v>Oprava VDJ Koudelka I. p.č. 3596/4, 3596/2, k.ú.Holice v Čechách Holice</v>
      </c>
      <c r="F74" s="36"/>
      <c r="G74" s="36"/>
      <c r="H74" s="36"/>
      <c r="I74" s="44"/>
      <c r="J74" s="44"/>
      <c r="K74" s="44"/>
      <c r="L74" s="148"/>
      <c r="S74" s="42"/>
      <c r="T74" s="42"/>
      <c r="U74" s="42"/>
      <c r="V74" s="42"/>
      <c r="W74" s="42"/>
      <c r="X74" s="42"/>
      <c r="Y74" s="42"/>
      <c r="Z74" s="42"/>
      <c r="AA74" s="42"/>
      <c r="AB74" s="42"/>
      <c r="AC74" s="42"/>
      <c r="AD74" s="42"/>
      <c r="AE74" s="42"/>
    </row>
    <row r="75" s="2" customFormat="1" ht="12" customHeight="1">
      <c r="A75" s="42"/>
      <c r="B75" s="43"/>
      <c r="C75" s="36" t="s">
        <v>132</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6.5" customHeight="1">
      <c r="A76" s="42"/>
      <c r="B76" s="43"/>
      <c r="C76" s="44"/>
      <c r="D76" s="44"/>
      <c r="E76" s="73" t="str">
        <f>E9</f>
        <v>SO 03 - Stožár</v>
      </c>
      <c r="F76" s="44"/>
      <c r="G76" s="44"/>
      <c r="H76" s="44"/>
      <c r="I76" s="44"/>
      <c r="J76" s="44"/>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6" t="s">
        <v>21</v>
      </c>
      <c r="D78" s="44"/>
      <c r="E78" s="44"/>
      <c r="F78" s="31" t="str">
        <f>F12</f>
        <v>k.ú. Holice v Čechách p.č.3596/4 3596/2</v>
      </c>
      <c r="G78" s="44"/>
      <c r="H78" s="44"/>
      <c r="I78" s="36" t="s">
        <v>23</v>
      </c>
      <c r="J78" s="76" t="str">
        <f>IF(J12="","",J12)</f>
        <v>22. 2. 2024</v>
      </c>
      <c r="K78" s="44"/>
      <c r="L78" s="14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40.05" customHeight="1">
      <c r="A80" s="42"/>
      <c r="B80" s="43"/>
      <c r="C80" s="36" t="s">
        <v>25</v>
      </c>
      <c r="D80" s="44"/>
      <c r="E80" s="44"/>
      <c r="F80" s="31" t="str">
        <f>E15</f>
        <v>Vodovody a kanalizace Pardubice, a.s.</v>
      </c>
      <c r="G80" s="44"/>
      <c r="H80" s="44"/>
      <c r="I80" s="36" t="s">
        <v>33</v>
      </c>
      <c r="J80" s="40" t="str">
        <f>E21</f>
        <v>BKN spol.s r.o., Vladislavova 29 56601 Vysoké Mýto</v>
      </c>
      <c r="K80" s="44"/>
      <c r="L80" s="148"/>
      <c r="S80" s="42"/>
      <c r="T80" s="42"/>
      <c r="U80" s="42"/>
      <c r="V80" s="42"/>
      <c r="W80" s="42"/>
      <c r="X80" s="42"/>
      <c r="Y80" s="42"/>
      <c r="Z80" s="42"/>
      <c r="AA80" s="42"/>
      <c r="AB80" s="42"/>
      <c r="AC80" s="42"/>
      <c r="AD80" s="42"/>
      <c r="AE80" s="42"/>
    </row>
    <row r="81" s="2" customFormat="1" ht="15.15" customHeight="1">
      <c r="A81" s="42"/>
      <c r="B81" s="43"/>
      <c r="C81" s="36" t="s">
        <v>31</v>
      </c>
      <c r="D81" s="44"/>
      <c r="E81" s="44"/>
      <c r="F81" s="31" t="str">
        <f>IF(E18="","",E18)</f>
        <v>Vyplň údaj</v>
      </c>
      <c r="G81" s="44"/>
      <c r="H81" s="44"/>
      <c r="I81" s="36" t="s">
        <v>38</v>
      </c>
      <c r="J81" s="40" t="str">
        <f>E24</f>
        <v xml:space="preserve"> </v>
      </c>
      <c r="K81" s="44"/>
      <c r="L81" s="148"/>
      <c r="S81" s="42"/>
      <c r="T81" s="42"/>
      <c r="U81" s="42"/>
      <c r="V81" s="42"/>
      <c r="W81" s="42"/>
      <c r="X81" s="42"/>
      <c r="Y81" s="42"/>
      <c r="Z81" s="42"/>
      <c r="AA81" s="42"/>
      <c r="AB81" s="42"/>
      <c r="AC81" s="42"/>
      <c r="AD81" s="42"/>
      <c r="AE81" s="42"/>
    </row>
    <row r="82" s="2" customFormat="1" ht="10.32"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11" customFormat="1" ht="29.28" customHeight="1">
      <c r="A83" s="189"/>
      <c r="B83" s="190"/>
      <c r="C83" s="191" t="s">
        <v>168</v>
      </c>
      <c r="D83" s="192" t="s">
        <v>61</v>
      </c>
      <c r="E83" s="192" t="s">
        <v>57</v>
      </c>
      <c r="F83" s="192" t="s">
        <v>58</v>
      </c>
      <c r="G83" s="192" t="s">
        <v>169</v>
      </c>
      <c r="H83" s="192" t="s">
        <v>170</v>
      </c>
      <c r="I83" s="192" t="s">
        <v>171</v>
      </c>
      <c r="J83" s="192" t="s">
        <v>141</v>
      </c>
      <c r="K83" s="193" t="s">
        <v>172</v>
      </c>
      <c r="L83" s="194"/>
      <c r="M83" s="96" t="s">
        <v>19</v>
      </c>
      <c r="N83" s="97" t="s">
        <v>46</v>
      </c>
      <c r="O83" s="97" t="s">
        <v>173</v>
      </c>
      <c r="P83" s="97" t="s">
        <v>174</v>
      </c>
      <c r="Q83" s="97" t="s">
        <v>175</v>
      </c>
      <c r="R83" s="97" t="s">
        <v>176</v>
      </c>
      <c r="S83" s="97" t="s">
        <v>177</v>
      </c>
      <c r="T83" s="98" t="s">
        <v>178</v>
      </c>
      <c r="U83" s="189"/>
      <c r="V83" s="189"/>
      <c r="W83" s="189"/>
      <c r="X83" s="189"/>
      <c r="Y83" s="189"/>
      <c r="Z83" s="189"/>
      <c r="AA83" s="189"/>
      <c r="AB83" s="189"/>
      <c r="AC83" s="189"/>
      <c r="AD83" s="189"/>
      <c r="AE83" s="189"/>
    </row>
    <row r="84" s="2" customFormat="1" ht="22.8" customHeight="1">
      <c r="A84" s="42"/>
      <c r="B84" s="43"/>
      <c r="C84" s="103" t="s">
        <v>179</v>
      </c>
      <c r="D84" s="44"/>
      <c r="E84" s="44"/>
      <c r="F84" s="44"/>
      <c r="G84" s="44"/>
      <c r="H84" s="44"/>
      <c r="I84" s="44"/>
      <c r="J84" s="195">
        <f>BK84</f>
        <v>0</v>
      </c>
      <c r="K84" s="44"/>
      <c r="L84" s="48"/>
      <c r="M84" s="99"/>
      <c r="N84" s="196"/>
      <c r="O84" s="100"/>
      <c r="P84" s="197">
        <f>P85+P91</f>
        <v>0</v>
      </c>
      <c r="Q84" s="100"/>
      <c r="R84" s="197">
        <f>R85+R91</f>
        <v>5.1600000000000001</v>
      </c>
      <c r="S84" s="100"/>
      <c r="T84" s="198">
        <f>T85+T91</f>
        <v>0</v>
      </c>
      <c r="U84" s="42"/>
      <c r="V84" s="42"/>
      <c r="W84" s="42"/>
      <c r="X84" s="42"/>
      <c r="Y84" s="42"/>
      <c r="Z84" s="42"/>
      <c r="AA84" s="42"/>
      <c r="AB84" s="42"/>
      <c r="AC84" s="42"/>
      <c r="AD84" s="42"/>
      <c r="AE84" s="42"/>
      <c r="AT84" s="21" t="s">
        <v>75</v>
      </c>
      <c r="AU84" s="21" t="s">
        <v>142</v>
      </c>
      <c r="BK84" s="199">
        <f>BK85+BK91</f>
        <v>0</v>
      </c>
    </row>
    <row r="85" s="12" customFormat="1" ht="25.92" customHeight="1">
      <c r="A85" s="12"/>
      <c r="B85" s="200"/>
      <c r="C85" s="201"/>
      <c r="D85" s="202" t="s">
        <v>75</v>
      </c>
      <c r="E85" s="203" t="s">
        <v>180</v>
      </c>
      <c r="F85" s="203" t="s">
        <v>181</v>
      </c>
      <c r="G85" s="201"/>
      <c r="H85" s="201"/>
      <c r="I85" s="204"/>
      <c r="J85" s="205">
        <f>BK85</f>
        <v>0</v>
      </c>
      <c r="K85" s="201"/>
      <c r="L85" s="206"/>
      <c r="M85" s="207"/>
      <c r="N85" s="208"/>
      <c r="O85" s="208"/>
      <c r="P85" s="209">
        <f>P86+P88</f>
        <v>0</v>
      </c>
      <c r="Q85" s="208"/>
      <c r="R85" s="209">
        <f>R86+R88</f>
        <v>4.96</v>
      </c>
      <c r="S85" s="208"/>
      <c r="T85" s="210">
        <f>T86+T88</f>
        <v>0</v>
      </c>
      <c r="U85" s="12"/>
      <c r="V85" s="12"/>
      <c r="W85" s="12"/>
      <c r="X85" s="12"/>
      <c r="Y85" s="12"/>
      <c r="Z85" s="12"/>
      <c r="AA85" s="12"/>
      <c r="AB85" s="12"/>
      <c r="AC85" s="12"/>
      <c r="AD85" s="12"/>
      <c r="AE85" s="12"/>
      <c r="AR85" s="211" t="s">
        <v>83</v>
      </c>
      <c r="AT85" s="212" t="s">
        <v>75</v>
      </c>
      <c r="AU85" s="212" t="s">
        <v>76</v>
      </c>
      <c r="AY85" s="211" t="s">
        <v>182</v>
      </c>
      <c r="BK85" s="213">
        <f>BK86+BK88</f>
        <v>0</v>
      </c>
    </row>
    <row r="86" s="12" customFormat="1" ht="22.8" customHeight="1">
      <c r="A86" s="12"/>
      <c r="B86" s="200"/>
      <c r="C86" s="201"/>
      <c r="D86" s="202" t="s">
        <v>75</v>
      </c>
      <c r="E86" s="214" t="s">
        <v>86</v>
      </c>
      <c r="F86" s="214" t="s">
        <v>463</v>
      </c>
      <c r="G86" s="201"/>
      <c r="H86" s="201"/>
      <c r="I86" s="204"/>
      <c r="J86" s="215">
        <f>BK86</f>
        <v>0</v>
      </c>
      <c r="K86" s="201"/>
      <c r="L86" s="206"/>
      <c r="M86" s="207"/>
      <c r="N86" s="208"/>
      <c r="O86" s="208"/>
      <c r="P86" s="209">
        <f>P87</f>
        <v>0</v>
      </c>
      <c r="Q86" s="208"/>
      <c r="R86" s="209">
        <f>R87</f>
        <v>4.96</v>
      </c>
      <c r="S86" s="208"/>
      <c r="T86" s="210">
        <f>T87</f>
        <v>0</v>
      </c>
      <c r="U86" s="12"/>
      <c r="V86" s="12"/>
      <c r="W86" s="12"/>
      <c r="X86" s="12"/>
      <c r="Y86" s="12"/>
      <c r="Z86" s="12"/>
      <c r="AA86" s="12"/>
      <c r="AB86" s="12"/>
      <c r="AC86" s="12"/>
      <c r="AD86" s="12"/>
      <c r="AE86" s="12"/>
      <c r="AR86" s="211" t="s">
        <v>83</v>
      </c>
      <c r="AT86" s="212" t="s">
        <v>75</v>
      </c>
      <c r="AU86" s="212" t="s">
        <v>83</v>
      </c>
      <c r="AY86" s="211" t="s">
        <v>182</v>
      </c>
      <c r="BK86" s="213">
        <f>BK87</f>
        <v>0</v>
      </c>
    </row>
    <row r="87" s="2" customFormat="1" ht="37.8" customHeight="1">
      <c r="A87" s="42"/>
      <c r="B87" s="43"/>
      <c r="C87" s="216" t="s">
        <v>83</v>
      </c>
      <c r="D87" s="216" t="s">
        <v>184</v>
      </c>
      <c r="E87" s="217" t="s">
        <v>3666</v>
      </c>
      <c r="F87" s="218" t="s">
        <v>3667</v>
      </c>
      <c r="G87" s="219" t="s">
        <v>598</v>
      </c>
      <c r="H87" s="220">
        <v>1</v>
      </c>
      <c r="I87" s="221"/>
      <c r="J87" s="222">
        <f>ROUND(I87*H87,2)</f>
        <v>0</v>
      </c>
      <c r="K87" s="218" t="s">
        <v>19</v>
      </c>
      <c r="L87" s="48"/>
      <c r="M87" s="223" t="s">
        <v>19</v>
      </c>
      <c r="N87" s="224" t="s">
        <v>47</v>
      </c>
      <c r="O87" s="88"/>
      <c r="P87" s="225">
        <f>O87*H87</f>
        <v>0</v>
      </c>
      <c r="Q87" s="225">
        <v>4.96</v>
      </c>
      <c r="R87" s="225">
        <f>Q87*H87</f>
        <v>4.96</v>
      </c>
      <c r="S87" s="225">
        <v>0</v>
      </c>
      <c r="T87" s="226">
        <f>S87*H87</f>
        <v>0</v>
      </c>
      <c r="U87" s="42"/>
      <c r="V87" s="42"/>
      <c r="W87" s="42"/>
      <c r="X87" s="42"/>
      <c r="Y87" s="42"/>
      <c r="Z87" s="42"/>
      <c r="AA87" s="42"/>
      <c r="AB87" s="42"/>
      <c r="AC87" s="42"/>
      <c r="AD87" s="42"/>
      <c r="AE87" s="42"/>
      <c r="AR87" s="227" t="s">
        <v>189</v>
      </c>
      <c r="AT87" s="227" t="s">
        <v>184</v>
      </c>
      <c r="AU87" s="227" t="s">
        <v>86</v>
      </c>
      <c r="AY87" s="21" t="s">
        <v>182</v>
      </c>
      <c r="BE87" s="228">
        <f>IF(N87="základní",J87,0)</f>
        <v>0</v>
      </c>
      <c r="BF87" s="228">
        <f>IF(N87="snížená",J87,0)</f>
        <v>0</v>
      </c>
      <c r="BG87" s="228">
        <f>IF(N87="zákl. přenesená",J87,0)</f>
        <v>0</v>
      </c>
      <c r="BH87" s="228">
        <f>IF(N87="sníž. přenesená",J87,0)</f>
        <v>0</v>
      </c>
      <c r="BI87" s="228">
        <f>IF(N87="nulová",J87,0)</f>
        <v>0</v>
      </c>
      <c r="BJ87" s="21" t="s">
        <v>83</v>
      </c>
      <c r="BK87" s="228">
        <f>ROUND(I87*H87,2)</f>
        <v>0</v>
      </c>
      <c r="BL87" s="21" t="s">
        <v>189</v>
      </c>
      <c r="BM87" s="227" t="s">
        <v>3668</v>
      </c>
    </row>
    <row r="88" s="12" customFormat="1" ht="22.8" customHeight="1">
      <c r="A88" s="12"/>
      <c r="B88" s="200"/>
      <c r="C88" s="201"/>
      <c r="D88" s="202" t="s">
        <v>75</v>
      </c>
      <c r="E88" s="214" t="s">
        <v>1691</v>
      </c>
      <c r="F88" s="214" t="s">
        <v>1692</v>
      </c>
      <c r="G88" s="201"/>
      <c r="H88" s="201"/>
      <c r="I88" s="204"/>
      <c r="J88" s="215">
        <f>BK88</f>
        <v>0</v>
      </c>
      <c r="K88" s="201"/>
      <c r="L88" s="206"/>
      <c r="M88" s="207"/>
      <c r="N88" s="208"/>
      <c r="O88" s="208"/>
      <c r="P88" s="209">
        <f>SUM(P89:P90)</f>
        <v>0</v>
      </c>
      <c r="Q88" s="208"/>
      <c r="R88" s="209">
        <f>SUM(R89:R90)</f>
        <v>0</v>
      </c>
      <c r="S88" s="208"/>
      <c r="T88" s="210">
        <f>SUM(T89:T90)</f>
        <v>0</v>
      </c>
      <c r="U88" s="12"/>
      <c r="V88" s="12"/>
      <c r="W88" s="12"/>
      <c r="X88" s="12"/>
      <c r="Y88" s="12"/>
      <c r="Z88" s="12"/>
      <c r="AA88" s="12"/>
      <c r="AB88" s="12"/>
      <c r="AC88" s="12"/>
      <c r="AD88" s="12"/>
      <c r="AE88" s="12"/>
      <c r="AR88" s="211" t="s">
        <v>83</v>
      </c>
      <c r="AT88" s="212" t="s">
        <v>75</v>
      </c>
      <c r="AU88" s="212" t="s">
        <v>83</v>
      </c>
      <c r="AY88" s="211" t="s">
        <v>182</v>
      </c>
      <c r="BK88" s="213">
        <f>SUM(BK89:BK90)</f>
        <v>0</v>
      </c>
    </row>
    <row r="89" s="2" customFormat="1" ht="33" customHeight="1">
      <c r="A89" s="42"/>
      <c r="B89" s="43"/>
      <c r="C89" s="216" t="s">
        <v>86</v>
      </c>
      <c r="D89" s="216" t="s">
        <v>184</v>
      </c>
      <c r="E89" s="217" t="s">
        <v>3669</v>
      </c>
      <c r="F89" s="218" t="s">
        <v>3670</v>
      </c>
      <c r="G89" s="219" t="s">
        <v>610</v>
      </c>
      <c r="H89" s="220">
        <v>4.96</v>
      </c>
      <c r="I89" s="221"/>
      <c r="J89" s="222">
        <f>ROUND(I89*H89,2)</f>
        <v>0</v>
      </c>
      <c r="K89" s="218" t="s">
        <v>188</v>
      </c>
      <c r="L89" s="48"/>
      <c r="M89" s="223" t="s">
        <v>19</v>
      </c>
      <c r="N89" s="224" t="s">
        <v>47</v>
      </c>
      <c r="O89" s="88"/>
      <c r="P89" s="225">
        <f>O89*H89</f>
        <v>0</v>
      </c>
      <c r="Q89" s="225">
        <v>0</v>
      </c>
      <c r="R89" s="225">
        <f>Q89*H89</f>
        <v>0</v>
      </c>
      <c r="S89" s="225">
        <v>0</v>
      </c>
      <c r="T89" s="226">
        <f>S89*H89</f>
        <v>0</v>
      </c>
      <c r="U89" s="42"/>
      <c r="V89" s="42"/>
      <c r="W89" s="42"/>
      <c r="X89" s="42"/>
      <c r="Y89" s="42"/>
      <c r="Z89" s="42"/>
      <c r="AA89" s="42"/>
      <c r="AB89" s="42"/>
      <c r="AC89" s="42"/>
      <c r="AD89" s="42"/>
      <c r="AE89" s="42"/>
      <c r="AR89" s="227" t="s">
        <v>189</v>
      </c>
      <c r="AT89" s="227" t="s">
        <v>184</v>
      </c>
      <c r="AU89" s="227" t="s">
        <v>86</v>
      </c>
      <c r="AY89" s="21" t="s">
        <v>182</v>
      </c>
      <c r="BE89" s="228">
        <f>IF(N89="základní",J89,0)</f>
        <v>0</v>
      </c>
      <c r="BF89" s="228">
        <f>IF(N89="snížená",J89,0)</f>
        <v>0</v>
      </c>
      <c r="BG89" s="228">
        <f>IF(N89="zákl. přenesená",J89,0)</f>
        <v>0</v>
      </c>
      <c r="BH89" s="228">
        <f>IF(N89="sníž. přenesená",J89,0)</f>
        <v>0</v>
      </c>
      <c r="BI89" s="228">
        <f>IF(N89="nulová",J89,0)</f>
        <v>0</v>
      </c>
      <c r="BJ89" s="21" t="s">
        <v>83</v>
      </c>
      <c r="BK89" s="228">
        <f>ROUND(I89*H89,2)</f>
        <v>0</v>
      </c>
      <c r="BL89" s="21" t="s">
        <v>189</v>
      </c>
      <c r="BM89" s="227" t="s">
        <v>3671</v>
      </c>
    </row>
    <row r="90" s="2" customFormat="1">
      <c r="A90" s="42"/>
      <c r="B90" s="43"/>
      <c r="C90" s="44"/>
      <c r="D90" s="229" t="s">
        <v>191</v>
      </c>
      <c r="E90" s="44"/>
      <c r="F90" s="230" t="s">
        <v>3672</v>
      </c>
      <c r="G90" s="44"/>
      <c r="H90" s="44"/>
      <c r="I90" s="231"/>
      <c r="J90" s="44"/>
      <c r="K90" s="44"/>
      <c r="L90" s="48"/>
      <c r="M90" s="232"/>
      <c r="N90" s="233"/>
      <c r="O90" s="88"/>
      <c r="P90" s="88"/>
      <c r="Q90" s="88"/>
      <c r="R90" s="88"/>
      <c r="S90" s="88"/>
      <c r="T90" s="89"/>
      <c r="U90" s="42"/>
      <c r="V90" s="42"/>
      <c r="W90" s="42"/>
      <c r="X90" s="42"/>
      <c r="Y90" s="42"/>
      <c r="Z90" s="42"/>
      <c r="AA90" s="42"/>
      <c r="AB90" s="42"/>
      <c r="AC90" s="42"/>
      <c r="AD90" s="42"/>
      <c r="AE90" s="42"/>
      <c r="AT90" s="21" t="s">
        <v>191</v>
      </c>
      <c r="AU90" s="21" t="s">
        <v>86</v>
      </c>
    </row>
    <row r="91" s="12" customFormat="1" ht="25.92" customHeight="1">
      <c r="A91" s="12"/>
      <c r="B91" s="200"/>
      <c r="C91" s="201"/>
      <c r="D91" s="202" t="s">
        <v>75</v>
      </c>
      <c r="E91" s="203" t="s">
        <v>1698</v>
      </c>
      <c r="F91" s="203" t="s">
        <v>1699</v>
      </c>
      <c r="G91" s="201"/>
      <c r="H91" s="201"/>
      <c r="I91" s="204"/>
      <c r="J91" s="205">
        <f>BK91</f>
        <v>0</v>
      </c>
      <c r="K91" s="201"/>
      <c r="L91" s="206"/>
      <c r="M91" s="207"/>
      <c r="N91" s="208"/>
      <c r="O91" s="208"/>
      <c r="P91" s="209">
        <f>P92</f>
        <v>0</v>
      </c>
      <c r="Q91" s="208"/>
      <c r="R91" s="209">
        <f>R92</f>
        <v>0.20000000000000001</v>
      </c>
      <c r="S91" s="208"/>
      <c r="T91" s="210">
        <f>T92</f>
        <v>0</v>
      </c>
      <c r="U91" s="12"/>
      <c r="V91" s="12"/>
      <c r="W91" s="12"/>
      <c r="X91" s="12"/>
      <c r="Y91" s="12"/>
      <c r="Z91" s="12"/>
      <c r="AA91" s="12"/>
      <c r="AB91" s="12"/>
      <c r="AC91" s="12"/>
      <c r="AD91" s="12"/>
      <c r="AE91" s="12"/>
      <c r="AR91" s="211" t="s">
        <v>86</v>
      </c>
      <c r="AT91" s="212" t="s">
        <v>75</v>
      </c>
      <c r="AU91" s="212" t="s">
        <v>76</v>
      </c>
      <c r="AY91" s="211" t="s">
        <v>182</v>
      </c>
      <c r="BK91" s="213">
        <f>BK92</f>
        <v>0</v>
      </c>
    </row>
    <row r="92" s="12" customFormat="1" ht="22.8" customHeight="1">
      <c r="A92" s="12"/>
      <c r="B92" s="200"/>
      <c r="C92" s="201"/>
      <c r="D92" s="202" t="s">
        <v>75</v>
      </c>
      <c r="E92" s="214" t="s">
        <v>3243</v>
      </c>
      <c r="F92" s="214" t="s">
        <v>3244</v>
      </c>
      <c r="G92" s="201"/>
      <c r="H92" s="201"/>
      <c r="I92" s="204"/>
      <c r="J92" s="215">
        <f>BK92</f>
        <v>0</v>
      </c>
      <c r="K92" s="201"/>
      <c r="L92" s="206"/>
      <c r="M92" s="207"/>
      <c r="N92" s="208"/>
      <c r="O92" s="208"/>
      <c r="P92" s="209">
        <f>SUM(P93:P97)</f>
        <v>0</v>
      </c>
      <c r="Q92" s="208"/>
      <c r="R92" s="209">
        <f>SUM(R93:R97)</f>
        <v>0.20000000000000001</v>
      </c>
      <c r="S92" s="208"/>
      <c r="T92" s="210">
        <f>SUM(T93:T97)</f>
        <v>0</v>
      </c>
      <c r="U92" s="12"/>
      <c r="V92" s="12"/>
      <c r="W92" s="12"/>
      <c r="X92" s="12"/>
      <c r="Y92" s="12"/>
      <c r="Z92" s="12"/>
      <c r="AA92" s="12"/>
      <c r="AB92" s="12"/>
      <c r="AC92" s="12"/>
      <c r="AD92" s="12"/>
      <c r="AE92" s="12"/>
      <c r="AR92" s="211" t="s">
        <v>86</v>
      </c>
      <c r="AT92" s="212" t="s">
        <v>75</v>
      </c>
      <c r="AU92" s="212" t="s">
        <v>83</v>
      </c>
      <c r="AY92" s="211" t="s">
        <v>182</v>
      </c>
      <c r="BK92" s="213">
        <f>SUM(BK93:BK97)</f>
        <v>0</v>
      </c>
    </row>
    <row r="93" s="2" customFormat="1" ht="16.5" customHeight="1">
      <c r="A93" s="42"/>
      <c r="B93" s="43"/>
      <c r="C93" s="216" t="s">
        <v>203</v>
      </c>
      <c r="D93" s="216" t="s">
        <v>184</v>
      </c>
      <c r="E93" s="217" t="s">
        <v>3673</v>
      </c>
      <c r="F93" s="218" t="s">
        <v>3674</v>
      </c>
      <c r="G93" s="219" t="s">
        <v>598</v>
      </c>
      <c r="H93" s="220">
        <v>1</v>
      </c>
      <c r="I93" s="221"/>
      <c r="J93" s="222">
        <f>ROUND(I93*H93,2)</f>
        <v>0</v>
      </c>
      <c r="K93" s="218" t="s">
        <v>188</v>
      </c>
      <c r="L93" s="48"/>
      <c r="M93" s="223" t="s">
        <v>19</v>
      </c>
      <c r="N93" s="224" t="s">
        <v>47</v>
      </c>
      <c r="O93" s="88"/>
      <c r="P93" s="225">
        <f>O93*H93</f>
        <v>0</v>
      </c>
      <c r="Q93" s="225">
        <v>0</v>
      </c>
      <c r="R93" s="225">
        <f>Q93*H93</f>
        <v>0</v>
      </c>
      <c r="S93" s="225">
        <v>0</v>
      </c>
      <c r="T93" s="226">
        <f>S93*H93</f>
        <v>0</v>
      </c>
      <c r="U93" s="42"/>
      <c r="V93" s="42"/>
      <c r="W93" s="42"/>
      <c r="X93" s="42"/>
      <c r="Y93" s="42"/>
      <c r="Z93" s="42"/>
      <c r="AA93" s="42"/>
      <c r="AB93" s="42"/>
      <c r="AC93" s="42"/>
      <c r="AD93" s="42"/>
      <c r="AE93" s="42"/>
      <c r="AR93" s="227" t="s">
        <v>299</v>
      </c>
      <c r="AT93" s="227" t="s">
        <v>184</v>
      </c>
      <c r="AU93" s="227" t="s">
        <v>86</v>
      </c>
      <c r="AY93" s="21" t="s">
        <v>182</v>
      </c>
      <c r="BE93" s="228">
        <f>IF(N93="základní",J93,0)</f>
        <v>0</v>
      </c>
      <c r="BF93" s="228">
        <f>IF(N93="snížená",J93,0)</f>
        <v>0</v>
      </c>
      <c r="BG93" s="228">
        <f>IF(N93="zákl. přenesená",J93,0)</f>
        <v>0</v>
      </c>
      <c r="BH93" s="228">
        <f>IF(N93="sníž. přenesená",J93,0)</f>
        <v>0</v>
      </c>
      <c r="BI93" s="228">
        <f>IF(N93="nulová",J93,0)</f>
        <v>0</v>
      </c>
      <c r="BJ93" s="21" t="s">
        <v>83</v>
      </c>
      <c r="BK93" s="228">
        <f>ROUND(I93*H93,2)</f>
        <v>0</v>
      </c>
      <c r="BL93" s="21" t="s">
        <v>299</v>
      </c>
      <c r="BM93" s="227" t="s">
        <v>3675</v>
      </c>
    </row>
    <row r="94" s="2" customFormat="1">
      <c r="A94" s="42"/>
      <c r="B94" s="43"/>
      <c r="C94" s="44"/>
      <c r="D94" s="229" t="s">
        <v>191</v>
      </c>
      <c r="E94" s="44"/>
      <c r="F94" s="230" t="s">
        <v>3676</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1" t="s">
        <v>191</v>
      </c>
      <c r="AU94" s="21" t="s">
        <v>86</v>
      </c>
    </row>
    <row r="95" s="2" customFormat="1" ht="49.05" customHeight="1">
      <c r="A95" s="42"/>
      <c r="B95" s="43"/>
      <c r="C95" s="267" t="s">
        <v>189</v>
      </c>
      <c r="D95" s="267" t="s">
        <v>349</v>
      </c>
      <c r="E95" s="268" t="s">
        <v>3677</v>
      </c>
      <c r="F95" s="269" t="s">
        <v>3678</v>
      </c>
      <c r="G95" s="270" t="s">
        <v>598</v>
      </c>
      <c r="H95" s="271">
        <v>1</v>
      </c>
      <c r="I95" s="272"/>
      <c r="J95" s="273">
        <f>ROUND(I95*H95,2)</f>
        <v>0</v>
      </c>
      <c r="K95" s="269" t="s">
        <v>19</v>
      </c>
      <c r="L95" s="274"/>
      <c r="M95" s="275" t="s">
        <v>19</v>
      </c>
      <c r="N95" s="276" t="s">
        <v>47</v>
      </c>
      <c r="O95" s="88"/>
      <c r="P95" s="225">
        <f>O95*H95</f>
        <v>0</v>
      </c>
      <c r="Q95" s="225">
        <v>0.20000000000000001</v>
      </c>
      <c r="R95" s="225">
        <f>Q95*H95</f>
        <v>0.20000000000000001</v>
      </c>
      <c r="S95" s="225">
        <v>0</v>
      </c>
      <c r="T95" s="226">
        <f>S95*H95</f>
        <v>0</v>
      </c>
      <c r="U95" s="42"/>
      <c r="V95" s="42"/>
      <c r="W95" s="42"/>
      <c r="X95" s="42"/>
      <c r="Y95" s="42"/>
      <c r="Z95" s="42"/>
      <c r="AA95" s="42"/>
      <c r="AB95" s="42"/>
      <c r="AC95" s="42"/>
      <c r="AD95" s="42"/>
      <c r="AE95" s="42"/>
      <c r="AR95" s="227" t="s">
        <v>398</v>
      </c>
      <c r="AT95" s="227" t="s">
        <v>349</v>
      </c>
      <c r="AU95" s="227" t="s">
        <v>86</v>
      </c>
      <c r="AY95" s="21" t="s">
        <v>182</v>
      </c>
      <c r="BE95" s="228">
        <f>IF(N95="základní",J95,0)</f>
        <v>0</v>
      </c>
      <c r="BF95" s="228">
        <f>IF(N95="snížená",J95,0)</f>
        <v>0</v>
      </c>
      <c r="BG95" s="228">
        <f>IF(N95="zákl. přenesená",J95,0)</f>
        <v>0</v>
      </c>
      <c r="BH95" s="228">
        <f>IF(N95="sníž. přenesená",J95,0)</f>
        <v>0</v>
      </c>
      <c r="BI95" s="228">
        <f>IF(N95="nulová",J95,0)</f>
        <v>0</v>
      </c>
      <c r="BJ95" s="21" t="s">
        <v>83</v>
      </c>
      <c r="BK95" s="228">
        <f>ROUND(I95*H95,2)</f>
        <v>0</v>
      </c>
      <c r="BL95" s="21" t="s">
        <v>299</v>
      </c>
      <c r="BM95" s="227" t="s">
        <v>3679</v>
      </c>
    </row>
    <row r="96" s="2" customFormat="1" ht="24.15" customHeight="1">
      <c r="A96" s="42"/>
      <c r="B96" s="43"/>
      <c r="C96" s="216" t="s">
        <v>218</v>
      </c>
      <c r="D96" s="216" t="s">
        <v>184</v>
      </c>
      <c r="E96" s="217" t="s">
        <v>3680</v>
      </c>
      <c r="F96" s="218" t="s">
        <v>3681</v>
      </c>
      <c r="G96" s="219" t="s">
        <v>610</v>
      </c>
      <c r="H96" s="220">
        <v>0.20000000000000001</v>
      </c>
      <c r="I96" s="221"/>
      <c r="J96" s="222">
        <f>ROUND(I96*H96,2)</f>
        <v>0</v>
      </c>
      <c r="K96" s="218" t="s">
        <v>188</v>
      </c>
      <c r="L96" s="48"/>
      <c r="M96" s="223" t="s">
        <v>19</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299</v>
      </c>
      <c r="AT96" s="227" t="s">
        <v>184</v>
      </c>
      <c r="AU96" s="227" t="s">
        <v>86</v>
      </c>
      <c r="AY96" s="21" t="s">
        <v>182</v>
      </c>
      <c r="BE96" s="228">
        <f>IF(N96="základní",J96,0)</f>
        <v>0</v>
      </c>
      <c r="BF96" s="228">
        <f>IF(N96="snížená",J96,0)</f>
        <v>0</v>
      </c>
      <c r="BG96" s="228">
        <f>IF(N96="zákl. přenesená",J96,0)</f>
        <v>0</v>
      </c>
      <c r="BH96" s="228">
        <f>IF(N96="sníž. přenesená",J96,0)</f>
        <v>0</v>
      </c>
      <c r="BI96" s="228">
        <f>IF(N96="nulová",J96,0)</f>
        <v>0</v>
      </c>
      <c r="BJ96" s="21" t="s">
        <v>83</v>
      </c>
      <c r="BK96" s="228">
        <f>ROUND(I96*H96,2)</f>
        <v>0</v>
      </c>
      <c r="BL96" s="21" t="s">
        <v>299</v>
      </c>
      <c r="BM96" s="227" t="s">
        <v>3682</v>
      </c>
    </row>
    <row r="97" s="2" customFormat="1">
      <c r="A97" s="42"/>
      <c r="B97" s="43"/>
      <c r="C97" s="44"/>
      <c r="D97" s="229" t="s">
        <v>191</v>
      </c>
      <c r="E97" s="44"/>
      <c r="F97" s="230" t="s">
        <v>3683</v>
      </c>
      <c r="G97" s="44"/>
      <c r="H97" s="44"/>
      <c r="I97" s="231"/>
      <c r="J97" s="44"/>
      <c r="K97" s="44"/>
      <c r="L97" s="48"/>
      <c r="M97" s="312"/>
      <c r="N97" s="313"/>
      <c r="O97" s="293"/>
      <c r="P97" s="293"/>
      <c r="Q97" s="293"/>
      <c r="R97" s="293"/>
      <c r="S97" s="293"/>
      <c r="T97" s="314"/>
      <c r="U97" s="42"/>
      <c r="V97" s="42"/>
      <c r="W97" s="42"/>
      <c r="X97" s="42"/>
      <c r="Y97" s="42"/>
      <c r="Z97" s="42"/>
      <c r="AA97" s="42"/>
      <c r="AB97" s="42"/>
      <c r="AC97" s="42"/>
      <c r="AD97" s="42"/>
      <c r="AE97" s="42"/>
      <c r="AT97" s="21" t="s">
        <v>191</v>
      </c>
      <c r="AU97" s="21" t="s">
        <v>86</v>
      </c>
    </row>
    <row r="98" s="2" customFormat="1" ht="6.96" customHeight="1">
      <c r="A98" s="42"/>
      <c r="B98" s="63"/>
      <c r="C98" s="64"/>
      <c r="D98" s="64"/>
      <c r="E98" s="64"/>
      <c r="F98" s="64"/>
      <c r="G98" s="64"/>
      <c r="H98" s="64"/>
      <c r="I98" s="64"/>
      <c r="J98" s="64"/>
      <c r="K98" s="64"/>
      <c r="L98" s="48"/>
      <c r="M98" s="42"/>
      <c r="O98" s="42"/>
      <c r="P98" s="42"/>
      <c r="Q98" s="42"/>
      <c r="R98" s="42"/>
      <c r="S98" s="42"/>
      <c r="T98" s="42"/>
      <c r="U98" s="42"/>
      <c r="V98" s="42"/>
      <c r="W98" s="42"/>
      <c r="X98" s="42"/>
      <c r="Y98" s="42"/>
      <c r="Z98" s="42"/>
      <c r="AA98" s="42"/>
      <c r="AB98" s="42"/>
      <c r="AC98" s="42"/>
      <c r="AD98" s="42"/>
      <c r="AE98" s="42"/>
    </row>
  </sheetData>
  <sheetProtection sheet="1" autoFilter="0" formatColumns="0" formatRows="0" objects="1" scenarios="1" spinCount="100000" saltValue="3Bgqs5gGguJYEKNBiPC8VKuwn5LDYog/edkFOlr+YNRhMKbhX4Y38nQ9EhgNYAbdQwruGQlAkmgzZ6mbzcVGrQ==" hashValue="QE9vQy2AtZl7NuJiPPeJQJn/7qio0SZBQ/hgHib+jUY4z3U8Y/bZxpMWbgLmaXWwy3JJRLVAWwYAf7VCbdLgWg==" algorithmName="SHA-512" password="CC35"/>
  <autoFilter ref="C83:K97"/>
  <mergeCells count="9">
    <mergeCell ref="E7:H7"/>
    <mergeCell ref="E9:H9"/>
    <mergeCell ref="E18:H18"/>
    <mergeCell ref="E27:H27"/>
    <mergeCell ref="E48:H48"/>
    <mergeCell ref="E50:H50"/>
    <mergeCell ref="E74:H74"/>
    <mergeCell ref="E76:H76"/>
    <mergeCell ref="L2:V2"/>
  </mergeCells>
  <hyperlinks>
    <hyperlink ref="F90" r:id="rId1" display="https://podminky.urs.cz/item/CS_URS_2024_01/998132211"/>
    <hyperlink ref="F94" r:id="rId2" display="https://podminky.urs.cz/item/CS_URS_2024_01/742420021"/>
    <hyperlink ref="F97" r:id="rId3" display="https://podminky.urs.cz/item/CS_URS_2024_01/99874210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108</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3684</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109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ROUND(J85,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ROUND((SUM(BE85:BE206)),  2)</f>
        <v>0</v>
      </c>
      <c r="G33" s="42"/>
      <c r="H33" s="42"/>
      <c r="I33" s="161">
        <v>0.20999999999999999</v>
      </c>
      <c r="J33" s="160">
        <f>ROUND(((SUM(BE85:BE206))*I33),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ROUND((SUM(BF85:BF206)),  2)</f>
        <v>0</v>
      </c>
      <c r="G34" s="42"/>
      <c r="H34" s="42"/>
      <c r="I34" s="161">
        <v>0.12</v>
      </c>
      <c r="J34" s="160">
        <f>ROUND(((SUM(BF85:BF206))*I34),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ROUND((SUM(BG85:BG206)),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ROUND((SUM(BH85:BH206)),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ROUND((SUM(BI85:BI206)),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04 - Komunikace a zpevněné plochy</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J85</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143</v>
      </c>
      <c r="E60" s="181"/>
      <c r="F60" s="181"/>
      <c r="G60" s="181"/>
      <c r="H60" s="181"/>
      <c r="I60" s="181"/>
      <c r="J60" s="182">
        <f>J86</f>
        <v>0</v>
      </c>
      <c r="K60" s="179"/>
      <c r="L60" s="183"/>
      <c r="S60" s="9"/>
      <c r="T60" s="9"/>
      <c r="U60" s="9"/>
      <c r="V60" s="9"/>
      <c r="W60" s="9"/>
      <c r="X60" s="9"/>
      <c r="Y60" s="9"/>
      <c r="Z60" s="9"/>
      <c r="AA60" s="9"/>
      <c r="AB60" s="9"/>
      <c r="AC60" s="9"/>
      <c r="AD60" s="9"/>
      <c r="AE60" s="9"/>
    </row>
    <row r="61" s="10" customFormat="1" ht="19.92" customHeight="1">
      <c r="A61" s="10"/>
      <c r="B61" s="184"/>
      <c r="C61" s="129"/>
      <c r="D61" s="185" t="s">
        <v>144</v>
      </c>
      <c r="E61" s="186"/>
      <c r="F61" s="186"/>
      <c r="G61" s="186"/>
      <c r="H61" s="186"/>
      <c r="I61" s="186"/>
      <c r="J61" s="187">
        <f>J87</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146</v>
      </c>
      <c r="E62" s="186"/>
      <c r="F62" s="186"/>
      <c r="G62" s="186"/>
      <c r="H62" s="186"/>
      <c r="I62" s="186"/>
      <c r="J62" s="187">
        <f>J168</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149</v>
      </c>
      <c r="E63" s="186"/>
      <c r="F63" s="186"/>
      <c r="G63" s="186"/>
      <c r="H63" s="186"/>
      <c r="I63" s="186"/>
      <c r="J63" s="187">
        <f>J179</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3685</v>
      </c>
      <c r="E64" s="186"/>
      <c r="F64" s="186"/>
      <c r="G64" s="186"/>
      <c r="H64" s="186"/>
      <c r="I64" s="186"/>
      <c r="J64" s="187">
        <f>J196</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155</v>
      </c>
      <c r="E65" s="186"/>
      <c r="F65" s="186"/>
      <c r="G65" s="186"/>
      <c r="H65" s="186"/>
      <c r="I65" s="186"/>
      <c r="J65" s="187">
        <f>J203</f>
        <v>0</v>
      </c>
      <c r="K65" s="129"/>
      <c r="L65" s="188"/>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7" t="s">
        <v>167</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6"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6.5" customHeight="1">
      <c r="A75" s="42"/>
      <c r="B75" s="43"/>
      <c r="C75" s="44"/>
      <c r="D75" s="44"/>
      <c r="E75" s="173" t="str">
        <f>E7</f>
        <v>Oprava VDJ Koudelka I. p.č. 3596/4, 3596/2, k.ú.Holice v Čechách Holice</v>
      </c>
      <c r="F75" s="36"/>
      <c r="G75" s="36"/>
      <c r="H75" s="36"/>
      <c r="I75" s="44"/>
      <c r="J75" s="44"/>
      <c r="K75" s="44"/>
      <c r="L75" s="148"/>
      <c r="S75" s="42"/>
      <c r="T75" s="42"/>
      <c r="U75" s="42"/>
      <c r="V75" s="42"/>
      <c r="W75" s="42"/>
      <c r="X75" s="42"/>
      <c r="Y75" s="42"/>
      <c r="Z75" s="42"/>
      <c r="AA75" s="42"/>
      <c r="AB75" s="42"/>
      <c r="AC75" s="42"/>
      <c r="AD75" s="42"/>
      <c r="AE75" s="42"/>
    </row>
    <row r="76" s="2" customFormat="1" ht="12" customHeight="1">
      <c r="A76" s="42"/>
      <c r="B76" s="43"/>
      <c r="C76" s="36" t="s">
        <v>132</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6.5" customHeight="1">
      <c r="A77" s="42"/>
      <c r="B77" s="43"/>
      <c r="C77" s="44"/>
      <c r="D77" s="44"/>
      <c r="E77" s="73" t="str">
        <f>E9</f>
        <v>SO 04 - Komunikace a zpevněné plochy</v>
      </c>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6" t="s">
        <v>21</v>
      </c>
      <c r="D79" s="44"/>
      <c r="E79" s="44"/>
      <c r="F79" s="31" t="str">
        <f>F12</f>
        <v>k.ú. Holice v Čechách p.č.3596/4 3596/2</v>
      </c>
      <c r="G79" s="44"/>
      <c r="H79" s="44"/>
      <c r="I79" s="36" t="s">
        <v>23</v>
      </c>
      <c r="J79" s="76" t="str">
        <f>IF(J12="","",J12)</f>
        <v>22. 2. 2024</v>
      </c>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40.05" customHeight="1">
      <c r="A81" s="42"/>
      <c r="B81" s="43"/>
      <c r="C81" s="36" t="s">
        <v>25</v>
      </c>
      <c r="D81" s="44"/>
      <c r="E81" s="44"/>
      <c r="F81" s="31" t="str">
        <f>E15</f>
        <v>Vodovody a kanalizace Pardubice, a.s.</v>
      </c>
      <c r="G81" s="44"/>
      <c r="H81" s="44"/>
      <c r="I81" s="36" t="s">
        <v>33</v>
      </c>
      <c r="J81" s="40" t="str">
        <f>E21</f>
        <v>BKN spol.s r.o., Vladislavova 29 56601 Vysoké Mýto</v>
      </c>
      <c r="K81" s="44"/>
      <c r="L81" s="148"/>
      <c r="S81" s="42"/>
      <c r="T81" s="42"/>
      <c r="U81" s="42"/>
      <c r="V81" s="42"/>
      <c r="W81" s="42"/>
      <c r="X81" s="42"/>
      <c r="Y81" s="42"/>
      <c r="Z81" s="42"/>
      <c r="AA81" s="42"/>
      <c r="AB81" s="42"/>
      <c r="AC81" s="42"/>
      <c r="AD81" s="42"/>
      <c r="AE81" s="42"/>
    </row>
    <row r="82" s="2" customFormat="1" ht="15.15" customHeight="1">
      <c r="A82" s="42"/>
      <c r="B82" s="43"/>
      <c r="C82" s="36" t="s">
        <v>31</v>
      </c>
      <c r="D82" s="44"/>
      <c r="E82" s="44"/>
      <c r="F82" s="31" t="str">
        <f>IF(E18="","",E18)</f>
        <v>Vyplň údaj</v>
      </c>
      <c r="G82" s="44"/>
      <c r="H82" s="44"/>
      <c r="I82" s="36" t="s">
        <v>38</v>
      </c>
      <c r="J82" s="40" t="str">
        <f>E24</f>
        <v xml:space="preserve"> </v>
      </c>
      <c r="K82" s="44"/>
      <c r="L82" s="14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11" customFormat="1" ht="29.28" customHeight="1">
      <c r="A84" s="189"/>
      <c r="B84" s="190"/>
      <c r="C84" s="191" t="s">
        <v>168</v>
      </c>
      <c r="D84" s="192" t="s">
        <v>61</v>
      </c>
      <c r="E84" s="192" t="s">
        <v>57</v>
      </c>
      <c r="F84" s="192" t="s">
        <v>58</v>
      </c>
      <c r="G84" s="192" t="s">
        <v>169</v>
      </c>
      <c r="H84" s="192" t="s">
        <v>170</v>
      </c>
      <c r="I84" s="192" t="s">
        <v>171</v>
      </c>
      <c r="J84" s="192" t="s">
        <v>141</v>
      </c>
      <c r="K84" s="193" t="s">
        <v>172</v>
      </c>
      <c r="L84" s="194"/>
      <c r="M84" s="96" t="s">
        <v>19</v>
      </c>
      <c r="N84" s="97" t="s">
        <v>46</v>
      </c>
      <c r="O84" s="97" t="s">
        <v>173</v>
      </c>
      <c r="P84" s="97" t="s">
        <v>174</v>
      </c>
      <c r="Q84" s="97" t="s">
        <v>175</v>
      </c>
      <c r="R84" s="97" t="s">
        <v>176</v>
      </c>
      <c r="S84" s="97" t="s">
        <v>177</v>
      </c>
      <c r="T84" s="98" t="s">
        <v>178</v>
      </c>
      <c r="U84" s="189"/>
      <c r="V84" s="189"/>
      <c r="W84" s="189"/>
      <c r="X84" s="189"/>
      <c r="Y84" s="189"/>
      <c r="Z84" s="189"/>
      <c r="AA84" s="189"/>
      <c r="AB84" s="189"/>
      <c r="AC84" s="189"/>
      <c r="AD84" s="189"/>
      <c r="AE84" s="189"/>
    </row>
    <row r="85" s="2" customFormat="1" ht="22.8" customHeight="1">
      <c r="A85" s="42"/>
      <c r="B85" s="43"/>
      <c r="C85" s="103" t="s">
        <v>179</v>
      </c>
      <c r="D85" s="44"/>
      <c r="E85" s="44"/>
      <c r="F85" s="44"/>
      <c r="G85" s="44"/>
      <c r="H85" s="44"/>
      <c r="I85" s="44"/>
      <c r="J85" s="195">
        <f>BK85</f>
        <v>0</v>
      </c>
      <c r="K85" s="44"/>
      <c r="L85" s="48"/>
      <c r="M85" s="99"/>
      <c r="N85" s="196"/>
      <c r="O85" s="100"/>
      <c r="P85" s="197">
        <f>P86</f>
        <v>0</v>
      </c>
      <c r="Q85" s="100"/>
      <c r="R85" s="197">
        <f>R86</f>
        <v>125.08883998</v>
      </c>
      <c r="S85" s="100"/>
      <c r="T85" s="198">
        <f>T86</f>
        <v>0</v>
      </c>
      <c r="U85" s="42"/>
      <c r="V85" s="42"/>
      <c r="W85" s="42"/>
      <c r="X85" s="42"/>
      <c r="Y85" s="42"/>
      <c r="Z85" s="42"/>
      <c r="AA85" s="42"/>
      <c r="AB85" s="42"/>
      <c r="AC85" s="42"/>
      <c r="AD85" s="42"/>
      <c r="AE85" s="42"/>
      <c r="AT85" s="21" t="s">
        <v>75</v>
      </c>
      <c r="AU85" s="21" t="s">
        <v>142</v>
      </c>
      <c r="BK85" s="199">
        <f>BK86</f>
        <v>0</v>
      </c>
    </row>
    <row r="86" s="12" customFormat="1" ht="25.92" customHeight="1">
      <c r="A86" s="12"/>
      <c r="B86" s="200"/>
      <c r="C86" s="201"/>
      <c r="D86" s="202" t="s">
        <v>75</v>
      </c>
      <c r="E86" s="203" t="s">
        <v>180</v>
      </c>
      <c r="F86" s="203" t="s">
        <v>181</v>
      </c>
      <c r="G86" s="201"/>
      <c r="H86" s="201"/>
      <c r="I86" s="204"/>
      <c r="J86" s="205">
        <f>BK86</f>
        <v>0</v>
      </c>
      <c r="K86" s="201"/>
      <c r="L86" s="206"/>
      <c r="M86" s="207"/>
      <c r="N86" s="208"/>
      <c r="O86" s="208"/>
      <c r="P86" s="209">
        <f>P87+P168+P179+P196+P203</f>
        <v>0</v>
      </c>
      <c r="Q86" s="208"/>
      <c r="R86" s="209">
        <f>R87+R168+R179+R196+R203</f>
        <v>125.08883998</v>
      </c>
      <c r="S86" s="208"/>
      <c r="T86" s="210">
        <f>T87+T168+T179+T196+T203</f>
        <v>0</v>
      </c>
      <c r="U86" s="12"/>
      <c r="V86" s="12"/>
      <c r="W86" s="12"/>
      <c r="X86" s="12"/>
      <c r="Y86" s="12"/>
      <c r="Z86" s="12"/>
      <c r="AA86" s="12"/>
      <c r="AB86" s="12"/>
      <c r="AC86" s="12"/>
      <c r="AD86" s="12"/>
      <c r="AE86" s="12"/>
      <c r="AR86" s="211" t="s">
        <v>83</v>
      </c>
      <c r="AT86" s="212" t="s">
        <v>75</v>
      </c>
      <c r="AU86" s="212" t="s">
        <v>76</v>
      </c>
      <c r="AY86" s="211" t="s">
        <v>182</v>
      </c>
      <c r="BK86" s="213">
        <f>BK87+BK168+BK179+BK196+BK203</f>
        <v>0</v>
      </c>
    </row>
    <row r="87" s="12" customFormat="1" ht="22.8" customHeight="1">
      <c r="A87" s="12"/>
      <c r="B87" s="200"/>
      <c r="C87" s="201"/>
      <c r="D87" s="202" t="s">
        <v>75</v>
      </c>
      <c r="E87" s="214" t="s">
        <v>83</v>
      </c>
      <c r="F87" s="214" t="s">
        <v>183</v>
      </c>
      <c r="G87" s="201"/>
      <c r="H87" s="201"/>
      <c r="I87" s="204"/>
      <c r="J87" s="215">
        <f>BK87</f>
        <v>0</v>
      </c>
      <c r="K87" s="201"/>
      <c r="L87" s="206"/>
      <c r="M87" s="207"/>
      <c r="N87" s="208"/>
      <c r="O87" s="208"/>
      <c r="P87" s="209">
        <f>SUM(P88:P167)</f>
        <v>0</v>
      </c>
      <c r="Q87" s="208"/>
      <c r="R87" s="209">
        <f>SUM(R88:R167)</f>
        <v>85.78955000000002</v>
      </c>
      <c r="S87" s="208"/>
      <c r="T87" s="210">
        <f>SUM(T88:T167)</f>
        <v>0</v>
      </c>
      <c r="U87" s="12"/>
      <c r="V87" s="12"/>
      <c r="W87" s="12"/>
      <c r="X87" s="12"/>
      <c r="Y87" s="12"/>
      <c r="Z87" s="12"/>
      <c r="AA87" s="12"/>
      <c r="AB87" s="12"/>
      <c r="AC87" s="12"/>
      <c r="AD87" s="12"/>
      <c r="AE87" s="12"/>
      <c r="AR87" s="211" t="s">
        <v>83</v>
      </c>
      <c r="AT87" s="212" t="s">
        <v>75</v>
      </c>
      <c r="AU87" s="212" t="s">
        <v>83</v>
      </c>
      <c r="AY87" s="211" t="s">
        <v>182</v>
      </c>
      <c r="BK87" s="213">
        <f>SUM(BK88:BK167)</f>
        <v>0</v>
      </c>
    </row>
    <row r="88" s="2" customFormat="1" ht="16.5" customHeight="1">
      <c r="A88" s="42"/>
      <c r="B88" s="43"/>
      <c r="C88" s="216" t="s">
        <v>83</v>
      </c>
      <c r="D88" s="216" t="s">
        <v>184</v>
      </c>
      <c r="E88" s="217" t="s">
        <v>3686</v>
      </c>
      <c r="F88" s="218" t="s">
        <v>3687</v>
      </c>
      <c r="G88" s="219" t="s">
        <v>187</v>
      </c>
      <c r="H88" s="220">
        <v>164.33199999999999</v>
      </c>
      <c r="I88" s="221"/>
      <c r="J88" s="222">
        <f>ROUND(I88*H88,2)</f>
        <v>0</v>
      </c>
      <c r="K88" s="218" t="s">
        <v>188</v>
      </c>
      <c r="L88" s="48"/>
      <c r="M88" s="223" t="s">
        <v>19</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189</v>
      </c>
      <c r="AT88" s="227" t="s">
        <v>184</v>
      </c>
      <c r="AU88" s="227" t="s">
        <v>86</v>
      </c>
      <c r="AY88" s="21" t="s">
        <v>182</v>
      </c>
      <c r="BE88" s="228">
        <f>IF(N88="základní",J88,0)</f>
        <v>0</v>
      </c>
      <c r="BF88" s="228">
        <f>IF(N88="snížená",J88,0)</f>
        <v>0</v>
      </c>
      <c r="BG88" s="228">
        <f>IF(N88="zákl. přenesená",J88,0)</f>
        <v>0</v>
      </c>
      <c r="BH88" s="228">
        <f>IF(N88="sníž. přenesená",J88,0)</f>
        <v>0</v>
      </c>
      <c r="BI88" s="228">
        <f>IF(N88="nulová",J88,0)</f>
        <v>0</v>
      </c>
      <c r="BJ88" s="21" t="s">
        <v>83</v>
      </c>
      <c r="BK88" s="228">
        <f>ROUND(I88*H88,2)</f>
        <v>0</v>
      </c>
      <c r="BL88" s="21" t="s">
        <v>189</v>
      </c>
      <c r="BM88" s="227" t="s">
        <v>3688</v>
      </c>
    </row>
    <row r="89" s="2" customFormat="1">
      <c r="A89" s="42"/>
      <c r="B89" s="43"/>
      <c r="C89" s="44"/>
      <c r="D89" s="229" t="s">
        <v>191</v>
      </c>
      <c r="E89" s="44"/>
      <c r="F89" s="230" t="s">
        <v>3689</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1" t="s">
        <v>191</v>
      </c>
      <c r="AU89" s="21" t="s">
        <v>86</v>
      </c>
    </row>
    <row r="90" s="13" customFormat="1">
      <c r="A90" s="13"/>
      <c r="B90" s="234"/>
      <c r="C90" s="235"/>
      <c r="D90" s="236" t="s">
        <v>193</v>
      </c>
      <c r="E90" s="237" t="s">
        <v>19</v>
      </c>
      <c r="F90" s="238" t="s">
        <v>3690</v>
      </c>
      <c r="G90" s="235"/>
      <c r="H90" s="239">
        <v>164.33199999999999</v>
      </c>
      <c r="I90" s="240"/>
      <c r="J90" s="235"/>
      <c r="K90" s="235"/>
      <c r="L90" s="241"/>
      <c r="M90" s="242"/>
      <c r="N90" s="243"/>
      <c r="O90" s="243"/>
      <c r="P90" s="243"/>
      <c r="Q90" s="243"/>
      <c r="R90" s="243"/>
      <c r="S90" s="243"/>
      <c r="T90" s="244"/>
      <c r="U90" s="13"/>
      <c r="V90" s="13"/>
      <c r="W90" s="13"/>
      <c r="X90" s="13"/>
      <c r="Y90" s="13"/>
      <c r="Z90" s="13"/>
      <c r="AA90" s="13"/>
      <c r="AB90" s="13"/>
      <c r="AC90" s="13"/>
      <c r="AD90" s="13"/>
      <c r="AE90" s="13"/>
      <c r="AT90" s="245" t="s">
        <v>193</v>
      </c>
      <c r="AU90" s="245" t="s">
        <v>86</v>
      </c>
      <c r="AV90" s="13" t="s">
        <v>86</v>
      </c>
      <c r="AW90" s="13" t="s">
        <v>37</v>
      </c>
      <c r="AX90" s="13" t="s">
        <v>83</v>
      </c>
      <c r="AY90" s="245" t="s">
        <v>182</v>
      </c>
    </row>
    <row r="91" s="2" customFormat="1" ht="21.75" customHeight="1">
      <c r="A91" s="42"/>
      <c r="B91" s="43"/>
      <c r="C91" s="216" t="s">
        <v>86</v>
      </c>
      <c r="D91" s="216" t="s">
        <v>184</v>
      </c>
      <c r="E91" s="217" t="s">
        <v>3691</v>
      </c>
      <c r="F91" s="218" t="s">
        <v>3692</v>
      </c>
      <c r="G91" s="219" t="s">
        <v>206</v>
      </c>
      <c r="H91" s="220">
        <v>111.746</v>
      </c>
      <c r="I91" s="221"/>
      <c r="J91" s="222">
        <f>ROUND(I91*H91,2)</f>
        <v>0</v>
      </c>
      <c r="K91" s="218" t="s">
        <v>188</v>
      </c>
      <c r="L91" s="48"/>
      <c r="M91" s="223" t="s">
        <v>19</v>
      </c>
      <c r="N91" s="224"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189</v>
      </c>
      <c r="AT91" s="227" t="s">
        <v>184</v>
      </c>
      <c r="AU91" s="227" t="s">
        <v>86</v>
      </c>
      <c r="AY91" s="21" t="s">
        <v>182</v>
      </c>
      <c r="BE91" s="228">
        <f>IF(N91="základní",J91,0)</f>
        <v>0</v>
      </c>
      <c r="BF91" s="228">
        <f>IF(N91="snížená",J91,0)</f>
        <v>0</v>
      </c>
      <c r="BG91" s="228">
        <f>IF(N91="zákl. přenesená",J91,0)</f>
        <v>0</v>
      </c>
      <c r="BH91" s="228">
        <f>IF(N91="sníž. přenesená",J91,0)</f>
        <v>0</v>
      </c>
      <c r="BI91" s="228">
        <f>IF(N91="nulová",J91,0)</f>
        <v>0</v>
      </c>
      <c r="BJ91" s="21" t="s">
        <v>83</v>
      </c>
      <c r="BK91" s="228">
        <f>ROUND(I91*H91,2)</f>
        <v>0</v>
      </c>
      <c r="BL91" s="21" t="s">
        <v>189</v>
      </c>
      <c r="BM91" s="227" t="s">
        <v>3693</v>
      </c>
    </row>
    <row r="92" s="2" customFormat="1">
      <c r="A92" s="42"/>
      <c r="B92" s="43"/>
      <c r="C92" s="44"/>
      <c r="D92" s="229" t="s">
        <v>191</v>
      </c>
      <c r="E92" s="44"/>
      <c r="F92" s="230" t="s">
        <v>3694</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191</v>
      </c>
      <c r="AU92" s="21" t="s">
        <v>86</v>
      </c>
    </row>
    <row r="93" s="13" customFormat="1">
      <c r="A93" s="13"/>
      <c r="B93" s="234"/>
      <c r="C93" s="235"/>
      <c r="D93" s="236" t="s">
        <v>193</v>
      </c>
      <c r="E93" s="237" t="s">
        <v>19</v>
      </c>
      <c r="F93" s="238" t="s">
        <v>3695</v>
      </c>
      <c r="G93" s="235"/>
      <c r="H93" s="239">
        <v>111.746</v>
      </c>
      <c r="I93" s="240"/>
      <c r="J93" s="235"/>
      <c r="K93" s="235"/>
      <c r="L93" s="241"/>
      <c r="M93" s="242"/>
      <c r="N93" s="243"/>
      <c r="O93" s="243"/>
      <c r="P93" s="243"/>
      <c r="Q93" s="243"/>
      <c r="R93" s="243"/>
      <c r="S93" s="243"/>
      <c r="T93" s="244"/>
      <c r="U93" s="13"/>
      <c r="V93" s="13"/>
      <c r="W93" s="13"/>
      <c r="X93" s="13"/>
      <c r="Y93" s="13"/>
      <c r="Z93" s="13"/>
      <c r="AA93" s="13"/>
      <c r="AB93" s="13"/>
      <c r="AC93" s="13"/>
      <c r="AD93" s="13"/>
      <c r="AE93" s="13"/>
      <c r="AT93" s="245" t="s">
        <v>193</v>
      </c>
      <c r="AU93" s="245" t="s">
        <v>86</v>
      </c>
      <c r="AV93" s="13" t="s">
        <v>86</v>
      </c>
      <c r="AW93" s="13" t="s">
        <v>37</v>
      </c>
      <c r="AX93" s="13" t="s">
        <v>83</v>
      </c>
      <c r="AY93" s="245" t="s">
        <v>182</v>
      </c>
    </row>
    <row r="94" s="2" customFormat="1" ht="37.8" customHeight="1">
      <c r="A94" s="42"/>
      <c r="B94" s="43"/>
      <c r="C94" s="216" t="s">
        <v>203</v>
      </c>
      <c r="D94" s="216" t="s">
        <v>184</v>
      </c>
      <c r="E94" s="217" t="s">
        <v>273</v>
      </c>
      <c r="F94" s="218" t="s">
        <v>274</v>
      </c>
      <c r="G94" s="219" t="s">
        <v>206</v>
      </c>
      <c r="H94" s="220">
        <v>49.564</v>
      </c>
      <c r="I94" s="221"/>
      <c r="J94" s="222">
        <f>ROUND(I94*H94,2)</f>
        <v>0</v>
      </c>
      <c r="K94" s="218" t="s">
        <v>188</v>
      </c>
      <c r="L94" s="48"/>
      <c r="M94" s="223" t="s">
        <v>19</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189</v>
      </c>
      <c r="AT94" s="227" t="s">
        <v>184</v>
      </c>
      <c r="AU94" s="227" t="s">
        <v>86</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189</v>
      </c>
      <c r="BM94" s="227" t="s">
        <v>3696</v>
      </c>
    </row>
    <row r="95" s="2" customFormat="1">
      <c r="A95" s="42"/>
      <c r="B95" s="43"/>
      <c r="C95" s="44"/>
      <c r="D95" s="229" t="s">
        <v>191</v>
      </c>
      <c r="E95" s="44"/>
      <c r="F95" s="230" t="s">
        <v>276</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1" t="s">
        <v>191</v>
      </c>
      <c r="AU95" s="21" t="s">
        <v>86</v>
      </c>
    </row>
    <row r="96" s="13" customFormat="1">
      <c r="A96" s="13"/>
      <c r="B96" s="234"/>
      <c r="C96" s="235"/>
      <c r="D96" s="236" t="s">
        <v>193</v>
      </c>
      <c r="E96" s="237" t="s">
        <v>19</v>
      </c>
      <c r="F96" s="238" t="s">
        <v>3697</v>
      </c>
      <c r="G96" s="235"/>
      <c r="H96" s="239">
        <v>36.234000000000002</v>
      </c>
      <c r="I96" s="240"/>
      <c r="J96" s="235"/>
      <c r="K96" s="235"/>
      <c r="L96" s="241"/>
      <c r="M96" s="242"/>
      <c r="N96" s="243"/>
      <c r="O96" s="243"/>
      <c r="P96" s="243"/>
      <c r="Q96" s="243"/>
      <c r="R96" s="243"/>
      <c r="S96" s="243"/>
      <c r="T96" s="244"/>
      <c r="U96" s="13"/>
      <c r="V96" s="13"/>
      <c r="W96" s="13"/>
      <c r="X96" s="13"/>
      <c r="Y96" s="13"/>
      <c r="Z96" s="13"/>
      <c r="AA96" s="13"/>
      <c r="AB96" s="13"/>
      <c r="AC96" s="13"/>
      <c r="AD96" s="13"/>
      <c r="AE96" s="13"/>
      <c r="AT96" s="245" t="s">
        <v>193</v>
      </c>
      <c r="AU96" s="245" t="s">
        <v>86</v>
      </c>
      <c r="AV96" s="13" t="s">
        <v>86</v>
      </c>
      <c r="AW96" s="13" t="s">
        <v>37</v>
      </c>
      <c r="AX96" s="13" t="s">
        <v>76</v>
      </c>
      <c r="AY96" s="245" t="s">
        <v>182</v>
      </c>
    </row>
    <row r="97" s="13" customFormat="1">
      <c r="A97" s="13"/>
      <c r="B97" s="234"/>
      <c r="C97" s="235"/>
      <c r="D97" s="236" t="s">
        <v>193</v>
      </c>
      <c r="E97" s="237" t="s">
        <v>19</v>
      </c>
      <c r="F97" s="238" t="s">
        <v>3698</v>
      </c>
      <c r="G97" s="235"/>
      <c r="H97" s="239">
        <v>6.0940000000000003</v>
      </c>
      <c r="I97" s="240"/>
      <c r="J97" s="235"/>
      <c r="K97" s="235"/>
      <c r="L97" s="241"/>
      <c r="M97" s="242"/>
      <c r="N97" s="243"/>
      <c r="O97" s="243"/>
      <c r="P97" s="243"/>
      <c r="Q97" s="243"/>
      <c r="R97" s="243"/>
      <c r="S97" s="243"/>
      <c r="T97" s="244"/>
      <c r="U97" s="13"/>
      <c r="V97" s="13"/>
      <c r="W97" s="13"/>
      <c r="X97" s="13"/>
      <c r="Y97" s="13"/>
      <c r="Z97" s="13"/>
      <c r="AA97" s="13"/>
      <c r="AB97" s="13"/>
      <c r="AC97" s="13"/>
      <c r="AD97" s="13"/>
      <c r="AE97" s="13"/>
      <c r="AT97" s="245" t="s">
        <v>193</v>
      </c>
      <c r="AU97" s="245" t="s">
        <v>86</v>
      </c>
      <c r="AV97" s="13" t="s">
        <v>86</v>
      </c>
      <c r="AW97" s="13" t="s">
        <v>37</v>
      </c>
      <c r="AX97" s="13" t="s">
        <v>76</v>
      </c>
      <c r="AY97" s="245" t="s">
        <v>182</v>
      </c>
    </row>
    <row r="98" s="13" customFormat="1">
      <c r="A98" s="13"/>
      <c r="B98" s="234"/>
      <c r="C98" s="235"/>
      <c r="D98" s="236" t="s">
        <v>193</v>
      </c>
      <c r="E98" s="237" t="s">
        <v>19</v>
      </c>
      <c r="F98" s="238" t="s">
        <v>3699</v>
      </c>
      <c r="G98" s="235"/>
      <c r="H98" s="239">
        <v>7.2359999999999998</v>
      </c>
      <c r="I98" s="240"/>
      <c r="J98" s="235"/>
      <c r="K98" s="235"/>
      <c r="L98" s="241"/>
      <c r="M98" s="242"/>
      <c r="N98" s="243"/>
      <c r="O98" s="243"/>
      <c r="P98" s="243"/>
      <c r="Q98" s="243"/>
      <c r="R98" s="243"/>
      <c r="S98" s="243"/>
      <c r="T98" s="244"/>
      <c r="U98" s="13"/>
      <c r="V98" s="13"/>
      <c r="W98" s="13"/>
      <c r="X98" s="13"/>
      <c r="Y98" s="13"/>
      <c r="Z98" s="13"/>
      <c r="AA98" s="13"/>
      <c r="AB98" s="13"/>
      <c r="AC98" s="13"/>
      <c r="AD98" s="13"/>
      <c r="AE98" s="13"/>
      <c r="AT98" s="245" t="s">
        <v>193</v>
      </c>
      <c r="AU98" s="245" t="s">
        <v>86</v>
      </c>
      <c r="AV98" s="13" t="s">
        <v>86</v>
      </c>
      <c r="AW98" s="13" t="s">
        <v>37</v>
      </c>
      <c r="AX98" s="13" t="s">
        <v>76</v>
      </c>
      <c r="AY98" s="245" t="s">
        <v>182</v>
      </c>
    </row>
    <row r="99" s="15" customFormat="1">
      <c r="A99" s="15"/>
      <c r="B99" s="256"/>
      <c r="C99" s="257"/>
      <c r="D99" s="236" t="s">
        <v>193</v>
      </c>
      <c r="E99" s="258" t="s">
        <v>19</v>
      </c>
      <c r="F99" s="259" t="s">
        <v>202</v>
      </c>
      <c r="G99" s="257"/>
      <c r="H99" s="260">
        <v>49.564</v>
      </c>
      <c r="I99" s="261"/>
      <c r="J99" s="257"/>
      <c r="K99" s="257"/>
      <c r="L99" s="262"/>
      <c r="M99" s="263"/>
      <c r="N99" s="264"/>
      <c r="O99" s="264"/>
      <c r="P99" s="264"/>
      <c r="Q99" s="264"/>
      <c r="R99" s="264"/>
      <c r="S99" s="264"/>
      <c r="T99" s="265"/>
      <c r="U99" s="15"/>
      <c r="V99" s="15"/>
      <c r="W99" s="15"/>
      <c r="X99" s="15"/>
      <c r="Y99" s="15"/>
      <c r="Z99" s="15"/>
      <c r="AA99" s="15"/>
      <c r="AB99" s="15"/>
      <c r="AC99" s="15"/>
      <c r="AD99" s="15"/>
      <c r="AE99" s="15"/>
      <c r="AT99" s="266" t="s">
        <v>193</v>
      </c>
      <c r="AU99" s="266" t="s">
        <v>86</v>
      </c>
      <c r="AV99" s="15" t="s">
        <v>189</v>
      </c>
      <c r="AW99" s="15" t="s">
        <v>37</v>
      </c>
      <c r="AX99" s="15" t="s">
        <v>83</v>
      </c>
      <c r="AY99" s="266" t="s">
        <v>182</v>
      </c>
    </row>
    <row r="100" s="2" customFormat="1" ht="37.8" customHeight="1">
      <c r="A100" s="42"/>
      <c r="B100" s="43"/>
      <c r="C100" s="216" t="s">
        <v>189</v>
      </c>
      <c r="D100" s="216" t="s">
        <v>184</v>
      </c>
      <c r="E100" s="217" t="s">
        <v>3700</v>
      </c>
      <c r="F100" s="218" t="s">
        <v>3701</v>
      </c>
      <c r="G100" s="219" t="s">
        <v>206</v>
      </c>
      <c r="H100" s="220">
        <v>113.166</v>
      </c>
      <c r="I100" s="221"/>
      <c r="J100" s="222">
        <f>ROUND(I100*H100,2)</f>
        <v>0</v>
      </c>
      <c r="K100" s="218" t="s">
        <v>188</v>
      </c>
      <c r="L100" s="48"/>
      <c r="M100" s="223" t="s">
        <v>19</v>
      </c>
      <c r="N100" s="224"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189</v>
      </c>
      <c r="AT100" s="227" t="s">
        <v>184</v>
      </c>
      <c r="AU100" s="227" t="s">
        <v>86</v>
      </c>
      <c r="AY100" s="21" t="s">
        <v>182</v>
      </c>
      <c r="BE100" s="228">
        <f>IF(N100="základní",J100,0)</f>
        <v>0</v>
      </c>
      <c r="BF100" s="228">
        <f>IF(N100="snížená",J100,0)</f>
        <v>0</v>
      </c>
      <c r="BG100" s="228">
        <f>IF(N100="zákl. přenesená",J100,0)</f>
        <v>0</v>
      </c>
      <c r="BH100" s="228">
        <f>IF(N100="sníž. přenesená",J100,0)</f>
        <v>0</v>
      </c>
      <c r="BI100" s="228">
        <f>IF(N100="nulová",J100,0)</f>
        <v>0</v>
      </c>
      <c r="BJ100" s="21" t="s">
        <v>83</v>
      </c>
      <c r="BK100" s="228">
        <f>ROUND(I100*H100,2)</f>
        <v>0</v>
      </c>
      <c r="BL100" s="21" t="s">
        <v>189</v>
      </c>
      <c r="BM100" s="227" t="s">
        <v>3702</v>
      </c>
    </row>
    <row r="101" s="2" customFormat="1">
      <c r="A101" s="42"/>
      <c r="B101" s="43"/>
      <c r="C101" s="44"/>
      <c r="D101" s="229" t="s">
        <v>191</v>
      </c>
      <c r="E101" s="44"/>
      <c r="F101" s="230" t="s">
        <v>3703</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1" t="s">
        <v>191</v>
      </c>
      <c r="AU101" s="21" t="s">
        <v>86</v>
      </c>
    </row>
    <row r="102" s="13" customFormat="1">
      <c r="A102" s="13"/>
      <c r="B102" s="234"/>
      <c r="C102" s="235"/>
      <c r="D102" s="236" t="s">
        <v>193</v>
      </c>
      <c r="E102" s="237" t="s">
        <v>19</v>
      </c>
      <c r="F102" s="238" t="s">
        <v>3704</v>
      </c>
      <c r="G102" s="235"/>
      <c r="H102" s="239">
        <v>19.536999999999999</v>
      </c>
      <c r="I102" s="240"/>
      <c r="J102" s="235"/>
      <c r="K102" s="235"/>
      <c r="L102" s="241"/>
      <c r="M102" s="242"/>
      <c r="N102" s="243"/>
      <c r="O102" s="243"/>
      <c r="P102" s="243"/>
      <c r="Q102" s="243"/>
      <c r="R102" s="243"/>
      <c r="S102" s="243"/>
      <c r="T102" s="244"/>
      <c r="U102" s="13"/>
      <c r="V102" s="13"/>
      <c r="W102" s="13"/>
      <c r="X102" s="13"/>
      <c r="Y102" s="13"/>
      <c r="Z102" s="13"/>
      <c r="AA102" s="13"/>
      <c r="AB102" s="13"/>
      <c r="AC102" s="13"/>
      <c r="AD102" s="13"/>
      <c r="AE102" s="13"/>
      <c r="AT102" s="245" t="s">
        <v>193</v>
      </c>
      <c r="AU102" s="245" t="s">
        <v>86</v>
      </c>
      <c r="AV102" s="13" t="s">
        <v>86</v>
      </c>
      <c r="AW102" s="13" t="s">
        <v>37</v>
      </c>
      <c r="AX102" s="13" t="s">
        <v>76</v>
      </c>
      <c r="AY102" s="245" t="s">
        <v>182</v>
      </c>
    </row>
    <row r="103" s="13" customFormat="1">
      <c r="A103" s="13"/>
      <c r="B103" s="234"/>
      <c r="C103" s="235"/>
      <c r="D103" s="236" t="s">
        <v>193</v>
      </c>
      <c r="E103" s="237" t="s">
        <v>19</v>
      </c>
      <c r="F103" s="238" t="s">
        <v>3705</v>
      </c>
      <c r="G103" s="235"/>
      <c r="H103" s="239">
        <v>93.629000000000005</v>
      </c>
      <c r="I103" s="240"/>
      <c r="J103" s="235"/>
      <c r="K103" s="235"/>
      <c r="L103" s="241"/>
      <c r="M103" s="242"/>
      <c r="N103" s="243"/>
      <c r="O103" s="243"/>
      <c r="P103" s="243"/>
      <c r="Q103" s="243"/>
      <c r="R103" s="243"/>
      <c r="S103" s="243"/>
      <c r="T103" s="244"/>
      <c r="U103" s="13"/>
      <c r="V103" s="13"/>
      <c r="W103" s="13"/>
      <c r="X103" s="13"/>
      <c r="Y103" s="13"/>
      <c r="Z103" s="13"/>
      <c r="AA103" s="13"/>
      <c r="AB103" s="13"/>
      <c r="AC103" s="13"/>
      <c r="AD103" s="13"/>
      <c r="AE103" s="13"/>
      <c r="AT103" s="245" t="s">
        <v>193</v>
      </c>
      <c r="AU103" s="245" t="s">
        <v>86</v>
      </c>
      <c r="AV103" s="13" t="s">
        <v>86</v>
      </c>
      <c r="AW103" s="13" t="s">
        <v>37</v>
      </c>
      <c r="AX103" s="13" t="s">
        <v>76</v>
      </c>
      <c r="AY103" s="245" t="s">
        <v>182</v>
      </c>
    </row>
    <row r="104" s="15" customFormat="1">
      <c r="A104" s="15"/>
      <c r="B104" s="256"/>
      <c r="C104" s="257"/>
      <c r="D104" s="236" t="s">
        <v>193</v>
      </c>
      <c r="E104" s="258" t="s">
        <v>19</v>
      </c>
      <c r="F104" s="259" t="s">
        <v>202</v>
      </c>
      <c r="G104" s="257"/>
      <c r="H104" s="260">
        <v>113.166</v>
      </c>
      <c r="I104" s="261"/>
      <c r="J104" s="257"/>
      <c r="K104" s="257"/>
      <c r="L104" s="262"/>
      <c r="M104" s="263"/>
      <c r="N104" s="264"/>
      <c r="O104" s="264"/>
      <c r="P104" s="264"/>
      <c r="Q104" s="264"/>
      <c r="R104" s="264"/>
      <c r="S104" s="264"/>
      <c r="T104" s="265"/>
      <c r="U104" s="15"/>
      <c r="V104" s="15"/>
      <c r="W104" s="15"/>
      <c r="X104" s="15"/>
      <c r="Y104" s="15"/>
      <c r="Z104" s="15"/>
      <c r="AA104" s="15"/>
      <c r="AB104" s="15"/>
      <c r="AC104" s="15"/>
      <c r="AD104" s="15"/>
      <c r="AE104" s="15"/>
      <c r="AT104" s="266" t="s">
        <v>193</v>
      </c>
      <c r="AU104" s="266" t="s">
        <v>86</v>
      </c>
      <c r="AV104" s="15" t="s">
        <v>189</v>
      </c>
      <c r="AW104" s="15" t="s">
        <v>37</v>
      </c>
      <c r="AX104" s="15" t="s">
        <v>83</v>
      </c>
      <c r="AY104" s="266" t="s">
        <v>182</v>
      </c>
    </row>
    <row r="105" s="2" customFormat="1" ht="37.8" customHeight="1">
      <c r="A105" s="42"/>
      <c r="B105" s="43"/>
      <c r="C105" s="216" t="s">
        <v>218</v>
      </c>
      <c r="D105" s="216" t="s">
        <v>184</v>
      </c>
      <c r="E105" s="217" t="s">
        <v>3706</v>
      </c>
      <c r="F105" s="218" t="s">
        <v>3707</v>
      </c>
      <c r="G105" s="219" t="s">
        <v>206</v>
      </c>
      <c r="H105" s="220">
        <v>339.49799999999999</v>
      </c>
      <c r="I105" s="221"/>
      <c r="J105" s="222">
        <f>ROUND(I105*H105,2)</f>
        <v>0</v>
      </c>
      <c r="K105" s="218" t="s">
        <v>188</v>
      </c>
      <c r="L105" s="48"/>
      <c r="M105" s="223" t="s">
        <v>19</v>
      </c>
      <c r="N105" s="224"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189</v>
      </c>
      <c r="AT105" s="227" t="s">
        <v>184</v>
      </c>
      <c r="AU105" s="227" t="s">
        <v>86</v>
      </c>
      <c r="AY105" s="21" t="s">
        <v>182</v>
      </c>
      <c r="BE105" s="228">
        <f>IF(N105="základní",J105,0)</f>
        <v>0</v>
      </c>
      <c r="BF105" s="228">
        <f>IF(N105="snížená",J105,0)</f>
        <v>0</v>
      </c>
      <c r="BG105" s="228">
        <f>IF(N105="zákl. přenesená",J105,0)</f>
        <v>0</v>
      </c>
      <c r="BH105" s="228">
        <f>IF(N105="sníž. přenesená",J105,0)</f>
        <v>0</v>
      </c>
      <c r="BI105" s="228">
        <f>IF(N105="nulová",J105,0)</f>
        <v>0</v>
      </c>
      <c r="BJ105" s="21" t="s">
        <v>83</v>
      </c>
      <c r="BK105" s="228">
        <f>ROUND(I105*H105,2)</f>
        <v>0</v>
      </c>
      <c r="BL105" s="21" t="s">
        <v>189</v>
      </c>
      <c r="BM105" s="227" t="s">
        <v>3708</v>
      </c>
    </row>
    <row r="106" s="2" customFormat="1">
      <c r="A106" s="42"/>
      <c r="B106" s="43"/>
      <c r="C106" s="44"/>
      <c r="D106" s="229" t="s">
        <v>191</v>
      </c>
      <c r="E106" s="44"/>
      <c r="F106" s="230" t="s">
        <v>3709</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1" t="s">
        <v>191</v>
      </c>
      <c r="AU106" s="21" t="s">
        <v>86</v>
      </c>
    </row>
    <row r="107" s="13" customFormat="1">
      <c r="A107" s="13"/>
      <c r="B107" s="234"/>
      <c r="C107" s="235"/>
      <c r="D107" s="236" t="s">
        <v>193</v>
      </c>
      <c r="E107" s="237" t="s">
        <v>19</v>
      </c>
      <c r="F107" s="238" t="s">
        <v>3710</v>
      </c>
      <c r="G107" s="235"/>
      <c r="H107" s="239">
        <v>339.49799999999999</v>
      </c>
      <c r="I107" s="240"/>
      <c r="J107" s="235"/>
      <c r="K107" s="235"/>
      <c r="L107" s="241"/>
      <c r="M107" s="242"/>
      <c r="N107" s="243"/>
      <c r="O107" s="243"/>
      <c r="P107" s="243"/>
      <c r="Q107" s="243"/>
      <c r="R107" s="243"/>
      <c r="S107" s="243"/>
      <c r="T107" s="244"/>
      <c r="U107" s="13"/>
      <c r="V107" s="13"/>
      <c r="W107" s="13"/>
      <c r="X107" s="13"/>
      <c r="Y107" s="13"/>
      <c r="Z107" s="13"/>
      <c r="AA107" s="13"/>
      <c r="AB107" s="13"/>
      <c r="AC107" s="13"/>
      <c r="AD107" s="13"/>
      <c r="AE107" s="13"/>
      <c r="AT107" s="245" t="s">
        <v>193</v>
      </c>
      <c r="AU107" s="245" t="s">
        <v>86</v>
      </c>
      <c r="AV107" s="13" t="s">
        <v>86</v>
      </c>
      <c r="AW107" s="13" t="s">
        <v>37</v>
      </c>
      <c r="AX107" s="13" t="s">
        <v>83</v>
      </c>
      <c r="AY107" s="245" t="s">
        <v>182</v>
      </c>
    </row>
    <row r="108" s="2" customFormat="1" ht="24.15" customHeight="1">
      <c r="A108" s="42"/>
      <c r="B108" s="43"/>
      <c r="C108" s="216" t="s">
        <v>226</v>
      </c>
      <c r="D108" s="216" t="s">
        <v>184</v>
      </c>
      <c r="E108" s="217" t="s">
        <v>3711</v>
      </c>
      <c r="F108" s="218" t="s">
        <v>3712</v>
      </c>
      <c r="G108" s="219" t="s">
        <v>206</v>
      </c>
      <c r="H108" s="220">
        <v>31.446999999999999</v>
      </c>
      <c r="I108" s="221"/>
      <c r="J108" s="222">
        <f>ROUND(I108*H108,2)</f>
        <v>0</v>
      </c>
      <c r="K108" s="218" t="s">
        <v>188</v>
      </c>
      <c r="L108" s="48"/>
      <c r="M108" s="223" t="s">
        <v>19</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189</v>
      </c>
      <c r="AT108" s="227" t="s">
        <v>184</v>
      </c>
      <c r="AU108" s="227" t="s">
        <v>86</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189</v>
      </c>
      <c r="BM108" s="227" t="s">
        <v>3713</v>
      </c>
    </row>
    <row r="109" s="2" customFormat="1">
      <c r="A109" s="42"/>
      <c r="B109" s="43"/>
      <c r="C109" s="44"/>
      <c r="D109" s="229" t="s">
        <v>191</v>
      </c>
      <c r="E109" s="44"/>
      <c r="F109" s="230" t="s">
        <v>3714</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1" t="s">
        <v>191</v>
      </c>
      <c r="AU109" s="21" t="s">
        <v>86</v>
      </c>
    </row>
    <row r="110" s="13" customFormat="1">
      <c r="A110" s="13"/>
      <c r="B110" s="234"/>
      <c r="C110" s="235"/>
      <c r="D110" s="236" t="s">
        <v>193</v>
      </c>
      <c r="E110" s="237" t="s">
        <v>19</v>
      </c>
      <c r="F110" s="238" t="s">
        <v>3715</v>
      </c>
      <c r="G110" s="235"/>
      <c r="H110" s="239">
        <v>18.117000000000001</v>
      </c>
      <c r="I110" s="240"/>
      <c r="J110" s="235"/>
      <c r="K110" s="235"/>
      <c r="L110" s="241"/>
      <c r="M110" s="242"/>
      <c r="N110" s="243"/>
      <c r="O110" s="243"/>
      <c r="P110" s="243"/>
      <c r="Q110" s="243"/>
      <c r="R110" s="243"/>
      <c r="S110" s="243"/>
      <c r="T110" s="244"/>
      <c r="U110" s="13"/>
      <c r="V110" s="13"/>
      <c r="W110" s="13"/>
      <c r="X110" s="13"/>
      <c r="Y110" s="13"/>
      <c r="Z110" s="13"/>
      <c r="AA110" s="13"/>
      <c r="AB110" s="13"/>
      <c r="AC110" s="13"/>
      <c r="AD110" s="13"/>
      <c r="AE110" s="13"/>
      <c r="AT110" s="245" t="s">
        <v>193</v>
      </c>
      <c r="AU110" s="245" t="s">
        <v>86</v>
      </c>
      <c r="AV110" s="13" t="s">
        <v>86</v>
      </c>
      <c r="AW110" s="13" t="s">
        <v>37</v>
      </c>
      <c r="AX110" s="13" t="s">
        <v>76</v>
      </c>
      <c r="AY110" s="245" t="s">
        <v>182</v>
      </c>
    </row>
    <row r="111" s="13" customFormat="1">
      <c r="A111" s="13"/>
      <c r="B111" s="234"/>
      <c r="C111" s="235"/>
      <c r="D111" s="236" t="s">
        <v>193</v>
      </c>
      <c r="E111" s="237" t="s">
        <v>19</v>
      </c>
      <c r="F111" s="238" t="s">
        <v>3698</v>
      </c>
      <c r="G111" s="235"/>
      <c r="H111" s="239">
        <v>6.0940000000000003</v>
      </c>
      <c r="I111" s="240"/>
      <c r="J111" s="235"/>
      <c r="K111" s="235"/>
      <c r="L111" s="241"/>
      <c r="M111" s="242"/>
      <c r="N111" s="243"/>
      <c r="O111" s="243"/>
      <c r="P111" s="243"/>
      <c r="Q111" s="243"/>
      <c r="R111" s="243"/>
      <c r="S111" s="243"/>
      <c r="T111" s="244"/>
      <c r="U111" s="13"/>
      <c r="V111" s="13"/>
      <c r="W111" s="13"/>
      <c r="X111" s="13"/>
      <c r="Y111" s="13"/>
      <c r="Z111" s="13"/>
      <c r="AA111" s="13"/>
      <c r="AB111" s="13"/>
      <c r="AC111" s="13"/>
      <c r="AD111" s="13"/>
      <c r="AE111" s="13"/>
      <c r="AT111" s="245" t="s">
        <v>193</v>
      </c>
      <c r="AU111" s="245" t="s">
        <v>86</v>
      </c>
      <c r="AV111" s="13" t="s">
        <v>86</v>
      </c>
      <c r="AW111" s="13" t="s">
        <v>37</v>
      </c>
      <c r="AX111" s="13" t="s">
        <v>76</v>
      </c>
      <c r="AY111" s="245" t="s">
        <v>182</v>
      </c>
    </row>
    <row r="112" s="13" customFormat="1">
      <c r="A112" s="13"/>
      <c r="B112" s="234"/>
      <c r="C112" s="235"/>
      <c r="D112" s="236" t="s">
        <v>193</v>
      </c>
      <c r="E112" s="237" t="s">
        <v>19</v>
      </c>
      <c r="F112" s="238" t="s">
        <v>3699</v>
      </c>
      <c r="G112" s="235"/>
      <c r="H112" s="239">
        <v>7.2359999999999998</v>
      </c>
      <c r="I112" s="240"/>
      <c r="J112" s="235"/>
      <c r="K112" s="235"/>
      <c r="L112" s="241"/>
      <c r="M112" s="242"/>
      <c r="N112" s="243"/>
      <c r="O112" s="243"/>
      <c r="P112" s="243"/>
      <c r="Q112" s="243"/>
      <c r="R112" s="243"/>
      <c r="S112" s="243"/>
      <c r="T112" s="244"/>
      <c r="U112" s="13"/>
      <c r="V112" s="13"/>
      <c r="W112" s="13"/>
      <c r="X112" s="13"/>
      <c r="Y112" s="13"/>
      <c r="Z112" s="13"/>
      <c r="AA112" s="13"/>
      <c r="AB112" s="13"/>
      <c r="AC112" s="13"/>
      <c r="AD112" s="13"/>
      <c r="AE112" s="13"/>
      <c r="AT112" s="245" t="s">
        <v>193</v>
      </c>
      <c r="AU112" s="245" t="s">
        <v>86</v>
      </c>
      <c r="AV112" s="13" t="s">
        <v>86</v>
      </c>
      <c r="AW112" s="13" t="s">
        <v>37</v>
      </c>
      <c r="AX112" s="13" t="s">
        <v>76</v>
      </c>
      <c r="AY112" s="245" t="s">
        <v>182</v>
      </c>
    </row>
    <row r="113" s="15" customFormat="1">
      <c r="A113" s="15"/>
      <c r="B113" s="256"/>
      <c r="C113" s="257"/>
      <c r="D113" s="236" t="s">
        <v>193</v>
      </c>
      <c r="E113" s="258" t="s">
        <v>19</v>
      </c>
      <c r="F113" s="259" t="s">
        <v>202</v>
      </c>
      <c r="G113" s="257"/>
      <c r="H113" s="260">
        <v>31.447000000000003</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193</v>
      </c>
      <c r="AU113" s="266" t="s">
        <v>86</v>
      </c>
      <c r="AV113" s="15" t="s">
        <v>189</v>
      </c>
      <c r="AW113" s="15" t="s">
        <v>37</v>
      </c>
      <c r="AX113" s="15" t="s">
        <v>83</v>
      </c>
      <c r="AY113" s="266" t="s">
        <v>182</v>
      </c>
    </row>
    <row r="114" s="2" customFormat="1" ht="33" customHeight="1">
      <c r="A114" s="42"/>
      <c r="B114" s="43"/>
      <c r="C114" s="216" t="s">
        <v>236</v>
      </c>
      <c r="D114" s="216" t="s">
        <v>184</v>
      </c>
      <c r="E114" s="217" t="s">
        <v>3716</v>
      </c>
      <c r="F114" s="218" t="s">
        <v>3717</v>
      </c>
      <c r="G114" s="219" t="s">
        <v>206</v>
      </c>
      <c r="H114" s="220">
        <v>47.140000000000001</v>
      </c>
      <c r="I114" s="221"/>
      <c r="J114" s="222">
        <f>ROUND(I114*H114,2)</f>
        <v>0</v>
      </c>
      <c r="K114" s="218" t="s">
        <v>188</v>
      </c>
      <c r="L114" s="48"/>
      <c r="M114" s="223" t="s">
        <v>19</v>
      </c>
      <c r="N114" s="224" t="s">
        <v>47</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189</v>
      </c>
      <c r="AT114" s="227" t="s">
        <v>184</v>
      </c>
      <c r="AU114" s="227" t="s">
        <v>86</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189</v>
      </c>
      <c r="BM114" s="227" t="s">
        <v>3718</v>
      </c>
    </row>
    <row r="115" s="2" customFormat="1">
      <c r="A115" s="42"/>
      <c r="B115" s="43"/>
      <c r="C115" s="44"/>
      <c r="D115" s="229" t="s">
        <v>191</v>
      </c>
      <c r="E115" s="44"/>
      <c r="F115" s="230" t="s">
        <v>3719</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1" t="s">
        <v>191</v>
      </c>
      <c r="AU115" s="21" t="s">
        <v>86</v>
      </c>
    </row>
    <row r="116" s="13" customFormat="1">
      <c r="A116" s="13"/>
      <c r="B116" s="234"/>
      <c r="C116" s="235"/>
      <c r="D116" s="236" t="s">
        <v>193</v>
      </c>
      <c r="E116" s="237" t="s">
        <v>19</v>
      </c>
      <c r="F116" s="238" t="s">
        <v>3720</v>
      </c>
      <c r="G116" s="235"/>
      <c r="H116" s="239">
        <v>47.140000000000001</v>
      </c>
      <c r="I116" s="240"/>
      <c r="J116" s="235"/>
      <c r="K116" s="235"/>
      <c r="L116" s="241"/>
      <c r="M116" s="242"/>
      <c r="N116" s="243"/>
      <c r="O116" s="243"/>
      <c r="P116" s="243"/>
      <c r="Q116" s="243"/>
      <c r="R116" s="243"/>
      <c r="S116" s="243"/>
      <c r="T116" s="244"/>
      <c r="U116" s="13"/>
      <c r="V116" s="13"/>
      <c r="W116" s="13"/>
      <c r="X116" s="13"/>
      <c r="Y116" s="13"/>
      <c r="Z116" s="13"/>
      <c r="AA116" s="13"/>
      <c r="AB116" s="13"/>
      <c r="AC116" s="13"/>
      <c r="AD116" s="13"/>
      <c r="AE116" s="13"/>
      <c r="AT116" s="245" t="s">
        <v>193</v>
      </c>
      <c r="AU116" s="245" t="s">
        <v>86</v>
      </c>
      <c r="AV116" s="13" t="s">
        <v>86</v>
      </c>
      <c r="AW116" s="13" t="s">
        <v>37</v>
      </c>
      <c r="AX116" s="13" t="s">
        <v>83</v>
      </c>
      <c r="AY116" s="245" t="s">
        <v>182</v>
      </c>
    </row>
    <row r="117" s="2" customFormat="1" ht="16.5" customHeight="1">
      <c r="A117" s="42"/>
      <c r="B117" s="43"/>
      <c r="C117" s="267" t="s">
        <v>243</v>
      </c>
      <c r="D117" s="267" t="s">
        <v>349</v>
      </c>
      <c r="E117" s="268" t="s">
        <v>3721</v>
      </c>
      <c r="F117" s="269" t="s">
        <v>3722</v>
      </c>
      <c r="G117" s="270" t="s">
        <v>610</v>
      </c>
      <c r="H117" s="271">
        <v>84.852000000000004</v>
      </c>
      <c r="I117" s="272"/>
      <c r="J117" s="273">
        <f>ROUND(I117*H117,2)</f>
        <v>0</v>
      </c>
      <c r="K117" s="269" t="s">
        <v>19</v>
      </c>
      <c r="L117" s="274"/>
      <c r="M117" s="275" t="s">
        <v>19</v>
      </c>
      <c r="N117" s="276" t="s">
        <v>47</v>
      </c>
      <c r="O117" s="88"/>
      <c r="P117" s="225">
        <f>O117*H117</f>
        <v>0</v>
      </c>
      <c r="Q117" s="225">
        <v>1</v>
      </c>
      <c r="R117" s="225">
        <f>Q117*H117</f>
        <v>84.852000000000004</v>
      </c>
      <c r="S117" s="225">
        <v>0</v>
      </c>
      <c r="T117" s="226">
        <f>S117*H117</f>
        <v>0</v>
      </c>
      <c r="U117" s="42"/>
      <c r="V117" s="42"/>
      <c r="W117" s="42"/>
      <c r="X117" s="42"/>
      <c r="Y117" s="42"/>
      <c r="Z117" s="42"/>
      <c r="AA117" s="42"/>
      <c r="AB117" s="42"/>
      <c r="AC117" s="42"/>
      <c r="AD117" s="42"/>
      <c r="AE117" s="42"/>
      <c r="AR117" s="227" t="s">
        <v>243</v>
      </c>
      <c r="AT117" s="227" t="s">
        <v>349</v>
      </c>
      <c r="AU117" s="227" t="s">
        <v>86</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189</v>
      </c>
      <c r="BM117" s="227" t="s">
        <v>3723</v>
      </c>
    </row>
    <row r="118" s="13" customFormat="1">
      <c r="A118" s="13"/>
      <c r="B118" s="234"/>
      <c r="C118" s="235"/>
      <c r="D118" s="236" t="s">
        <v>193</v>
      </c>
      <c r="E118" s="237" t="s">
        <v>19</v>
      </c>
      <c r="F118" s="238" t="s">
        <v>3724</v>
      </c>
      <c r="G118" s="235"/>
      <c r="H118" s="239">
        <v>84.852000000000004</v>
      </c>
      <c r="I118" s="240"/>
      <c r="J118" s="235"/>
      <c r="K118" s="235"/>
      <c r="L118" s="241"/>
      <c r="M118" s="242"/>
      <c r="N118" s="243"/>
      <c r="O118" s="243"/>
      <c r="P118" s="243"/>
      <c r="Q118" s="243"/>
      <c r="R118" s="243"/>
      <c r="S118" s="243"/>
      <c r="T118" s="244"/>
      <c r="U118" s="13"/>
      <c r="V118" s="13"/>
      <c r="W118" s="13"/>
      <c r="X118" s="13"/>
      <c r="Y118" s="13"/>
      <c r="Z118" s="13"/>
      <c r="AA118" s="13"/>
      <c r="AB118" s="13"/>
      <c r="AC118" s="13"/>
      <c r="AD118" s="13"/>
      <c r="AE118" s="13"/>
      <c r="AT118" s="245" t="s">
        <v>193</v>
      </c>
      <c r="AU118" s="245" t="s">
        <v>86</v>
      </c>
      <c r="AV118" s="13" t="s">
        <v>86</v>
      </c>
      <c r="AW118" s="13" t="s">
        <v>37</v>
      </c>
      <c r="AX118" s="13" t="s">
        <v>83</v>
      </c>
      <c r="AY118" s="245" t="s">
        <v>182</v>
      </c>
    </row>
    <row r="119" s="2" customFormat="1" ht="24.15" customHeight="1">
      <c r="A119" s="42"/>
      <c r="B119" s="43"/>
      <c r="C119" s="216" t="s">
        <v>249</v>
      </c>
      <c r="D119" s="216" t="s">
        <v>184</v>
      </c>
      <c r="E119" s="217" t="s">
        <v>3725</v>
      </c>
      <c r="F119" s="218" t="s">
        <v>3726</v>
      </c>
      <c r="G119" s="219" t="s">
        <v>610</v>
      </c>
      <c r="H119" s="220">
        <v>215.01499999999999</v>
      </c>
      <c r="I119" s="221"/>
      <c r="J119" s="222">
        <f>ROUND(I119*H119,2)</f>
        <v>0</v>
      </c>
      <c r="K119" s="218" t="s">
        <v>188</v>
      </c>
      <c r="L119" s="48"/>
      <c r="M119" s="223" t="s">
        <v>19</v>
      </c>
      <c r="N119" s="224"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189</v>
      </c>
      <c r="AT119" s="227" t="s">
        <v>184</v>
      </c>
      <c r="AU119" s="227" t="s">
        <v>86</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189</v>
      </c>
      <c r="BM119" s="227" t="s">
        <v>3727</v>
      </c>
    </row>
    <row r="120" s="2" customFormat="1">
      <c r="A120" s="42"/>
      <c r="B120" s="43"/>
      <c r="C120" s="44"/>
      <c r="D120" s="229" t="s">
        <v>191</v>
      </c>
      <c r="E120" s="44"/>
      <c r="F120" s="230" t="s">
        <v>3728</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1" t="s">
        <v>191</v>
      </c>
      <c r="AU120" s="21" t="s">
        <v>86</v>
      </c>
    </row>
    <row r="121" s="13" customFormat="1">
      <c r="A121" s="13"/>
      <c r="B121" s="234"/>
      <c r="C121" s="235"/>
      <c r="D121" s="236" t="s">
        <v>193</v>
      </c>
      <c r="E121" s="237" t="s">
        <v>19</v>
      </c>
      <c r="F121" s="238" t="s">
        <v>3729</v>
      </c>
      <c r="G121" s="235"/>
      <c r="H121" s="239">
        <v>215.01499999999999</v>
      </c>
      <c r="I121" s="240"/>
      <c r="J121" s="235"/>
      <c r="K121" s="235"/>
      <c r="L121" s="241"/>
      <c r="M121" s="242"/>
      <c r="N121" s="243"/>
      <c r="O121" s="243"/>
      <c r="P121" s="243"/>
      <c r="Q121" s="243"/>
      <c r="R121" s="243"/>
      <c r="S121" s="243"/>
      <c r="T121" s="244"/>
      <c r="U121" s="13"/>
      <c r="V121" s="13"/>
      <c r="W121" s="13"/>
      <c r="X121" s="13"/>
      <c r="Y121" s="13"/>
      <c r="Z121" s="13"/>
      <c r="AA121" s="13"/>
      <c r="AB121" s="13"/>
      <c r="AC121" s="13"/>
      <c r="AD121" s="13"/>
      <c r="AE121" s="13"/>
      <c r="AT121" s="245" t="s">
        <v>193</v>
      </c>
      <c r="AU121" s="245" t="s">
        <v>86</v>
      </c>
      <c r="AV121" s="13" t="s">
        <v>86</v>
      </c>
      <c r="AW121" s="13" t="s">
        <v>37</v>
      </c>
      <c r="AX121" s="13" t="s">
        <v>83</v>
      </c>
      <c r="AY121" s="245" t="s">
        <v>182</v>
      </c>
    </row>
    <row r="122" s="2" customFormat="1" ht="24.15" customHeight="1">
      <c r="A122" s="42"/>
      <c r="B122" s="43"/>
      <c r="C122" s="216" t="s">
        <v>255</v>
      </c>
      <c r="D122" s="216" t="s">
        <v>184</v>
      </c>
      <c r="E122" s="217" t="s">
        <v>307</v>
      </c>
      <c r="F122" s="218" t="s">
        <v>308</v>
      </c>
      <c r="G122" s="219" t="s">
        <v>206</v>
      </c>
      <c r="H122" s="220">
        <v>144.612</v>
      </c>
      <c r="I122" s="221"/>
      <c r="J122" s="222">
        <f>ROUND(I122*H122,2)</f>
        <v>0</v>
      </c>
      <c r="K122" s="218" t="s">
        <v>188</v>
      </c>
      <c r="L122" s="48"/>
      <c r="M122" s="223" t="s">
        <v>19</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189</v>
      </c>
      <c r="AT122" s="227" t="s">
        <v>184</v>
      </c>
      <c r="AU122" s="227" t="s">
        <v>86</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189</v>
      </c>
      <c r="BM122" s="227" t="s">
        <v>3730</v>
      </c>
    </row>
    <row r="123" s="2" customFormat="1">
      <c r="A123" s="42"/>
      <c r="B123" s="43"/>
      <c r="C123" s="44"/>
      <c r="D123" s="229" t="s">
        <v>191</v>
      </c>
      <c r="E123" s="44"/>
      <c r="F123" s="230" t="s">
        <v>310</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1" t="s">
        <v>191</v>
      </c>
      <c r="AU123" s="21" t="s">
        <v>86</v>
      </c>
    </row>
    <row r="124" s="13" customFormat="1">
      <c r="A124" s="13"/>
      <c r="B124" s="234"/>
      <c r="C124" s="235"/>
      <c r="D124" s="236" t="s">
        <v>193</v>
      </c>
      <c r="E124" s="237" t="s">
        <v>19</v>
      </c>
      <c r="F124" s="238" t="s">
        <v>3731</v>
      </c>
      <c r="G124" s="235"/>
      <c r="H124" s="239">
        <v>144.612</v>
      </c>
      <c r="I124" s="240"/>
      <c r="J124" s="235"/>
      <c r="K124" s="235"/>
      <c r="L124" s="241"/>
      <c r="M124" s="242"/>
      <c r="N124" s="243"/>
      <c r="O124" s="243"/>
      <c r="P124" s="243"/>
      <c r="Q124" s="243"/>
      <c r="R124" s="243"/>
      <c r="S124" s="243"/>
      <c r="T124" s="244"/>
      <c r="U124" s="13"/>
      <c r="V124" s="13"/>
      <c r="W124" s="13"/>
      <c r="X124" s="13"/>
      <c r="Y124" s="13"/>
      <c r="Z124" s="13"/>
      <c r="AA124" s="13"/>
      <c r="AB124" s="13"/>
      <c r="AC124" s="13"/>
      <c r="AD124" s="13"/>
      <c r="AE124" s="13"/>
      <c r="AT124" s="245" t="s">
        <v>193</v>
      </c>
      <c r="AU124" s="245" t="s">
        <v>86</v>
      </c>
      <c r="AV124" s="13" t="s">
        <v>86</v>
      </c>
      <c r="AW124" s="13" t="s">
        <v>37</v>
      </c>
      <c r="AX124" s="13" t="s">
        <v>83</v>
      </c>
      <c r="AY124" s="245" t="s">
        <v>182</v>
      </c>
    </row>
    <row r="125" s="2" customFormat="1" ht="24.15" customHeight="1">
      <c r="A125" s="42"/>
      <c r="B125" s="43"/>
      <c r="C125" s="216" t="s">
        <v>261</v>
      </c>
      <c r="D125" s="216" t="s">
        <v>184</v>
      </c>
      <c r="E125" s="217" t="s">
        <v>318</v>
      </c>
      <c r="F125" s="218" t="s">
        <v>319</v>
      </c>
      <c r="G125" s="219" t="s">
        <v>206</v>
      </c>
      <c r="H125" s="220">
        <v>18.117000000000001</v>
      </c>
      <c r="I125" s="221"/>
      <c r="J125" s="222">
        <f>ROUND(I125*H125,2)</f>
        <v>0</v>
      </c>
      <c r="K125" s="218" t="s">
        <v>188</v>
      </c>
      <c r="L125" s="48"/>
      <c r="M125" s="223" t="s">
        <v>19</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189</v>
      </c>
      <c r="AT125" s="227" t="s">
        <v>184</v>
      </c>
      <c r="AU125" s="227" t="s">
        <v>86</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189</v>
      </c>
      <c r="BM125" s="227" t="s">
        <v>3732</v>
      </c>
    </row>
    <row r="126" s="2" customFormat="1">
      <c r="A126" s="42"/>
      <c r="B126" s="43"/>
      <c r="C126" s="44"/>
      <c r="D126" s="229" t="s">
        <v>191</v>
      </c>
      <c r="E126" s="44"/>
      <c r="F126" s="230" t="s">
        <v>321</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1" t="s">
        <v>191</v>
      </c>
      <c r="AU126" s="21" t="s">
        <v>86</v>
      </c>
    </row>
    <row r="127" s="13" customFormat="1">
      <c r="A127" s="13"/>
      <c r="B127" s="234"/>
      <c r="C127" s="235"/>
      <c r="D127" s="236" t="s">
        <v>193</v>
      </c>
      <c r="E127" s="237" t="s">
        <v>19</v>
      </c>
      <c r="F127" s="238" t="s">
        <v>3733</v>
      </c>
      <c r="G127" s="235"/>
      <c r="H127" s="239">
        <v>127.764</v>
      </c>
      <c r="I127" s="240"/>
      <c r="J127" s="235"/>
      <c r="K127" s="235"/>
      <c r="L127" s="241"/>
      <c r="M127" s="242"/>
      <c r="N127" s="243"/>
      <c r="O127" s="243"/>
      <c r="P127" s="243"/>
      <c r="Q127" s="243"/>
      <c r="R127" s="243"/>
      <c r="S127" s="243"/>
      <c r="T127" s="244"/>
      <c r="U127" s="13"/>
      <c r="V127" s="13"/>
      <c r="W127" s="13"/>
      <c r="X127" s="13"/>
      <c r="Y127" s="13"/>
      <c r="Z127" s="13"/>
      <c r="AA127" s="13"/>
      <c r="AB127" s="13"/>
      <c r="AC127" s="13"/>
      <c r="AD127" s="13"/>
      <c r="AE127" s="13"/>
      <c r="AT127" s="245" t="s">
        <v>193</v>
      </c>
      <c r="AU127" s="245" t="s">
        <v>86</v>
      </c>
      <c r="AV127" s="13" t="s">
        <v>86</v>
      </c>
      <c r="AW127" s="13" t="s">
        <v>37</v>
      </c>
      <c r="AX127" s="13" t="s">
        <v>76</v>
      </c>
      <c r="AY127" s="245" t="s">
        <v>182</v>
      </c>
    </row>
    <row r="128" s="13" customFormat="1">
      <c r="A128" s="13"/>
      <c r="B128" s="234"/>
      <c r="C128" s="235"/>
      <c r="D128" s="236" t="s">
        <v>193</v>
      </c>
      <c r="E128" s="237" t="s">
        <v>19</v>
      </c>
      <c r="F128" s="238" t="s">
        <v>3734</v>
      </c>
      <c r="G128" s="235"/>
      <c r="H128" s="239">
        <v>-62.506999999999998</v>
      </c>
      <c r="I128" s="240"/>
      <c r="J128" s="235"/>
      <c r="K128" s="235"/>
      <c r="L128" s="241"/>
      <c r="M128" s="242"/>
      <c r="N128" s="243"/>
      <c r="O128" s="243"/>
      <c r="P128" s="243"/>
      <c r="Q128" s="243"/>
      <c r="R128" s="243"/>
      <c r="S128" s="243"/>
      <c r="T128" s="244"/>
      <c r="U128" s="13"/>
      <c r="V128" s="13"/>
      <c r="W128" s="13"/>
      <c r="X128" s="13"/>
      <c r="Y128" s="13"/>
      <c r="Z128" s="13"/>
      <c r="AA128" s="13"/>
      <c r="AB128" s="13"/>
      <c r="AC128" s="13"/>
      <c r="AD128" s="13"/>
      <c r="AE128" s="13"/>
      <c r="AT128" s="245" t="s">
        <v>193</v>
      </c>
      <c r="AU128" s="245" t="s">
        <v>86</v>
      </c>
      <c r="AV128" s="13" t="s">
        <v>86</v>
      </c>
      <c r="AW128" s="13" t="s">
        <v>37</v>
      </c>
      <c r="AX128" s="13" t="s">
        <v>76</v>
      </c>
      <c r="AY128" s="245" t="s">
        <v>182</v>
      </c>
    </row>
    <row r="129" s="13" customFormat="1">
      <c r="A129" s="13"/>
      <c r="B129" s="234"/>
      <c r="C129" s="235"/>
      <c r="D129" s="236" t="s">
        <v>193</v>
      </c>
      <c r="E129" s="237" t="s">
        <v>19</v>
      </c>
      <c r="F129" s="238" t="s">
        <v>3735</v>
      </c>
      <c r="G129" s="235"/>
      <c r="H129" s="239">
        <v>-47.140000000000001</v>
      </c>
      <c r="I129" s="240"/>
      <c r="J129" s="235"/>
      <c r="K129" s="235"/>
      <c r="L129" s="241"/>
      <c r="M129" s="242"/>
      <c r="N129" s="243"/>
      <c r="O129" s="243"/>
      <c r="P129" s="243"/>
      <c r="Q129" s="243"/>
      <c r="R129" s="243"/>
      <c r="S129" s="243"/>
      <c r="T129" s="244"/>
      <c r="U129" s="13"/>
      <c r="V129" s="13"/>
      <c r="W129" s="13"/>
      <c r="X129" s="13"/>
      <c r="Y129" s="13"/>
      <c r="Z129" s="13"/>
      <c r="AA129" s="13"/>
      <c r="AB129" s="13"/>
      <c r="AC129" s="13"/>
      <c r="AD129" s="13"/>
      <c r="AE129" s="13"/>
      <c r="AT129" s="245" t="s">
        <v>193</v>
      </c>
      <c r="AU129" s="245" t="s">
        <v>86</v>
      </c>
      <c r="AV129" s="13" t="s">
        <v>86</v>
      </c>
      <c r="AW129" s="13" t="s">
        <v>37</v>
      </c>
      <c r="AX129" s="13" t="s">
        <v>76</v>
      </c>
      <c r="AY129" s="245" t="s">
        <v>182</v>
      </c>
    </row>
    <row r="130" s="15" customFormat="1">
      <c r="A130" s="15"/>
      <c r="B130" s="256"/>
      <c r="C130" s="257"/>
      <c r="D130" s="236" t="s">
        <v>193</v>
      </c>
      <c r="E130" s="258" t="s">
        <v>19</v>
      </c>
      <c r="F130" s="259" t="s">
        <v>202</v>
      </c>
      <c r="G130" s="257"/>
      <c r="H130" s="260">
        <v>18.117000000000001</v>
      </c>
      <c r="I130" s="261"/>
      <c r="J130" s="257"/>
      <c r="K130" s="257"/>
      <c r="L130" s="262"/>
      <c r="M130" s="263"/>
      <c r="N130" s="264"/>
      <c r="O130" s="264"/>
      <c r="P130" s="264"/>
      <c r="Q130" s="264"/>
      <c r="R130" s="264"/>
      <c r="S130" s="264"/>
      <c r="T130" s="265"/>
      <c r="U130" s="15"/>
      <c r="V130" s="15"/>
      <c r="W130" s="15"/>
      <c r="X130" s="15"/>
      <c r="Y130" s="15"/>
      <c r="Z130" s="15"/>
      <c r="AA130" s="15"/>
      <c r="AB130" s="15"/>
      <c r="AC130" s="15"/>
      <c r="AD130" s="15"/>
      <c r="AE130" s="15"/>
      <c r="AT130" s="266" t="s">
        <v>193</v>
      </c>
      <c r="AU130" s="266" t="s">
        <v>86</v>
      </c>
      <c r="AV130" s="15" t="s">
        <v>189</v>
      </c>
      <c r="AW130" s="15" t="s">
        <v>37</v>
      </c>
      <c r="AX130" s="15" t="s">
        <v>83</v>
      </c>
      <c r="AY130" s="266" t="s">
        <v>182</v>
      </c>
    </row>
    <row r="131" s="2" customFormat="1" ht="24.15" customHeight="1">
      <c r="A131" s="42"/>
      <c r="B131" s="43"/>
      <c r="C131" s="216" t="s">
        <v>8</v>
      </c>
      <c r="D131" s="216" t="s">
        <v>184</v>
      </c>
      <c r="E131" s="217" t="s">
        <v>3736</v>
      </c>
      <c r="F131" s="218" t="s">
        <v>3737</v>
      </c>
      <c r="G131" s="219" t="s">
        <v>187</v>
      </c>
      <c r="H131" s="220">
        <v>40.625999999999998</v>
      </c>
      <c r="I131" s="221"/>
      <c r="J131" s="222">
        <f>ROUND(I131*H131,2)</f>
        <v>0</v>
      </c>
      <c r="K131" s="218" t="s">
        <v>188</v>
      </c>
      <c r="L131" s="48"/>
      <c r="M131" s="223" t="s">
        <v>19</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189</v>
      </c>
      <c r="AT131" s="227" t="s">
        <v>184</v>
      </c>
      <c r="AU131" s="227" t="s">
        <v>86</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189</v>
      </c>
      <c r="BM131" s="227" t="s">
        <v>3738</v>
      </c>
    </row>
    <row r="132" s="2" customFormat="1">
      <c r="A132" s="42"/>
      <c r="B132" s="43"/>
      <c r="C132" s="44"/>
      <c r="D132" s="229" t="s">
        <v>191</v>
      </c>
      <c r="E132" s="44"/>
      <c r="F132" s="230" t="s">
        <v>3739</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1" t="s">
        <v>191</v>
      </c>
      <c r="AU132" s="21" t="s">
        <v>86</v>
      </c>
    </row>
    <row r="133" s="13" customFormat="1">
      <c r="A133" s="13"/>
      <c r="B133" s="234"/>
      <c r="C133" s="235"/>
      <c r="D133" s="236" t="s">
        <v>193</v>
      </c>
      <c r="E133" s="237" t="s">
        <v>19</v>
      </c>
      <c r="F133" s="238" t="s">
        <v>3740</v>
      </c>
      <c r="G133" s="235"/>
      <c r="H133" s="239">
        <v>40.625999999999998</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193</v>
      </c>
      <c r="AU133" s="245" t="s">
        <v>86</v>
      </c>
      <c r="AV133" s="13" t="s">
        <v>86</v>
      </c>
      <c r="AW133" s="13" t="s">
        <v>37</v>
      </c>
      <c r="AX133" s="13" t="s">
        <v>83</v>
      </c>
      <c r="AY133" s="245" t="s">
        <v>182</v>
      </c>
    </row>
    <row r="134" s="2" customFormat="1" ht="24.15" customHeight="1">
      <c r="A134" s="42"/>
      <c r="B134" s="43"/>
      <c r="C134" s="216" t="s">
        <v>272</v>
      </c>
      <c r="D134" s="216" t="s">
        <v>184</v>
      </c>
      <c r="E134" s="217" t="s">
        <v>343</v>
      </c>
      <c r="F134" s="218" t="s">
        <v>344</v>
      </c>
      <c r="G134" s="219" t="s">
        <v>187</v>
      </c>
      <c r="H134" s="220">
        <v>79.200000000000003</v>
      </c>
      <c r="I134" s="221"/>
      <c r="J134" s="222">
        <f>ROUND(I134*H134,2)</f>
        <v>0</v>
      </c>
      <c r="K134" s="218" t="s">
        <v>188</v>
      </c>
      <c r="L134" s="48"/>
      <c r="M134" s="223" t="s">
        <v>19</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189</v>
      </c>
      <c r="AT134" s="227" t="s">
        <v>184</v>
      </c>
      <c r="AU134" s="227" t="s">
        <v>86</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189</v>
      </c>
      <c r="BM134" s="227" t="s">
        <v>3741</v>
      </c>
    </row>
    <row r="135" s="2" customFormat="1">
      <c r="A135" s="42"/>
      <c r="B135" s="43"/>
      <c r="C135" s="44"/>
      <c r="D135" s="229" t="s">
        <v>191</v>
      </c>
      <c r="E135" s="44"/>
      <c r="F135" s="230" t="s">
        <v>346</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191</v>
      </c>
      <c r="AU135" s="21" t="s">
        <v>86</v>
      </c>
    </row>
    <row r="136" s="13" customFormat="1">
      <c r="A136" s="13"/>
      <c r="B136" s="234"/>
      <c r="C136" s="235"/>
      <c r="D136" s="236" t="s">
        <v>193</v>
      </c>
      <c r="E136" s="237" t="s">
        <v>19</v>
      </c>
      <c r="F136" s="238" t="s">
        <v>3742</v>
      </c>
      <c r="G136" s="235"/>
      <c r="H136" s="239">
        <v>79.200000000000003</v>
      </c>
      <c r="I136" s="240"/>
      <c r="J136" s="235"/>
      <c r="K136" s="235"/>
      <c r="L136" s="241"/>
      <c r="M136" s="242"/>
      <c r="N136" s="243"/>
      <c r="O136" s="243"/>
      <c r="P136" s="243"/>
      <c r="Q136" s="243"/>
      <c r="R136" s="243"/>
      <c r="S136" s="243"/>
      <c r="T136" s="244"/>
      <c r="U136" s="13"/>
      <c r="V136" s="13"/>
      <c r="W136" s="13"/>
      <c r="X136" s="13"/>
      <c r="Y136" s="13"/>
      <c r="Z136" s="13"/>
      <c r="AA136" s="13"/>
      <c r="AB136" s="13"/>
      <c r="AC136" s="13"/>
      <c r="AD136" s="13"/>
      <c r="AE136" s="13"/>
      <c r="AT136" s="245" t="s">
        <v>193</v>
      </c>
      <c r="AU136" s="245" t="s">
        <v>86</v>
      </c>
      <c r="AV136" s="13" t="s">
        <v>86</v>
      </c>
      <c r="AW136" s="13" t="s">
        <v>37</v>
      </c>
      <c r="AX136" s="13" t="s">
        <v>83</v>
      </c>
      <c r="AY136" s="245" t="s">
        <v>182</v>
      </c>
    </row>
    <row r="137" s="2" customFormat="1" ht="16.5" customHeight="1">
      <c r="A137" s="42"/>
      <c r="B137" s="43"/>
      <c r="C137" s="267" t="s">
        <v>282</v>
      </c>
      <c r="D137" s="267" t="s">
        <v>349</v>
      </c>
      <c r="E137" s="268" t="s">
        <v>350</v>
      </c>
      <c r="F137" s="269" t="s">
        <v>351</v>
      </c>
      <c r="G137" s="270" t="s">
        <v>352</v>
      </c>
      <c r="H137" s="271">
        <v>4.3200000000000003</v>
      </c>
      <c r="I137" s="272"/>
      <c r="J137" s="273">
        <f>ROUND(I137*H137,2)</f>
        <v>0</v>
      </c>
      <c r="K137" s="269" t="s">
        <v>188</v>
      </c>
      <c r="L137" s="274"/>
      <c r="M137" s="275" t="s">
        <v>19</v>
      </c>
      <c r="N137" s="276" t="s">
        <v>47</v>
      </c>
      <c r="O137" s="88"/>
      <c r="P137" s="225">
        <f>O137*H137</f>
        <v>0</v>
      </c>
      <c r="Q137" s="225">
        <v>0.001</v>
      </c>
      <c r="R137" s="225">
        <f>Q137*H137</f>
        <v>0.0043200000000000001</v>
      </c>
      <c r="S137" s="225">
        <v>0</v>
      </c>
      <c r="T137" s="226">
        <f>S137*H137</f>
        <v>0</v>
      </c>
      <c r="U137" s="42"/>
      <c r="V137" s="42"/>
      <c r="W137" s="42"/>
      <c r="X137" s="42"/>
      <c r="Y137" s="42"/>
      <c r="Z137" s="42"/>
      <c r="AA137" s="42"/>
      <c r="AB137" s="42"/>
      <c r="AC137" s="42"/>
      <c r="AD137" s="42"/>
      <c r="AE137" s="42"/>
      <c r="AR137" s="227" t="s">
        <v>243</v>
      </c>
      <c r="AT137" s="227" t="s">
        <v>349</v>
      </c>
      <c r="AU137" s="227" t="s">
        <v>86</v>
      </c>
      <c r="AY137" s="21" t="s">
        <v>182</v>
      </c>
      <c r="BE137" s="228">
        <f>IF(N137="základní",J137,0)</f>
        <v>0</v>
      </c>
      <c r="BF137" s="228">
        <f>IF(N137="snížená",J137,0)</f>
        <v>0</v>
      </c>
      <c r="BG137" s="228">
        <f>IF(N137="zákl. přenesená",J137,0)</f>
        <v>0</v>
      </c>
      <c r="BH137" s="228">
        <f>IF(N137="sníž. přenesená",J137,0)</f>
        <v>0</v>
      </c>
      <c r="BI137" s="228">
        <f>IF(N137="nulová",J137,0)</f>
        <v>0</v>
      </c>
      <c r="BJ137" s="21" t="s">
        <v>83</v>
      </c>
      <c r="BK137" s="228">
        <f>ROUND(I137*H137,2)</f>
        <v>0</v>
      </c>
      <c r="BL137" s="21" t="s">
        <v>189</v>
      </c>
      <c r="BM137" s="227" t="s">
        <v>3743</v>
      </c>
    </row>
    <row r="138" s="13" customFormat="1">
      <c r="A138" s="13"/>
      <c r="B138" s="234"/>
      <c r="C138" s="235"/>
      <c r="D138" s="236" t="s">
        <v>193</v>
      </c>
      <c r="E138" s="237" t="s">
        <v>19</v>
      </c>
      <c r="F138" s="238" t="s">
        <v>3744</v>
      </c>
      <c r="G138" s="235"/>
      <c r="H138" s="239">
        <v>4.3200000000000003</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193</v>
      </c>
      <c r="AU138" s="245" t="s">
        <v>86</v>
      </c>
      <c r="AV138" s="13" t="s">
        <v>86</v>
      </c>
      <c r="AW138" s="13" t="s">
        <v>37</v>
      </c>
      <c r="AX138" s="13" t="s">
        <v>83</v>
      </c>
      <c r="AY138" s="245" t="s">
        <v>182</v>
      </c>
    </row>
    <row r="139" s="2" customFormat="1" ht="21.75" customHeight="1">
      <c r="A139" s="42"/>
      <c r="B139" s="43"/>
      <c r="C139" s="216" t="s">
        <v>293</v>
      </c>
      <c r="D139" s="216" t="s">
        <v>184</v>
      </c>
      <c r="E139" s="217" t="s">
        <v>356</v>
      </c>
      <c r="F139" s="218" t="s">
        <v>357</v>
      </c>
      <c r="G139" s="219" t="s">
        <v>187</v>
      </c>
      <c r="H139" s="220">
        <v>48.240000000000002</v>
      </c>
      <c r="I139" s="221"/>
      <c r="J139" s="222">
        <f>ROUND(I139*H139,2)</f>
        <v>0</v>
      </c>
      <c r="K139" s="218" t="s">
        <v>188</v>
      </c>
      <c r="L139" s="48"/>
      <c r="M139" s="223" t="s">
        <v>19</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189</v>
      </c>
      <c r="AT139" s="227" t="s">
        <v>184</v>
      </c>
      <c r="AU139" s="227" t="s">
        <v>86</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189</v>
      </c>
      <c r="BM139" s="227" t="s">
        <v>3745</v>
      </c>
    </row>
    <row r="140" s="2" customFormat="1">
      <c r="A140" s="42"/>
      <c r="B140" s="43"/>
      <c r="C140" s="44"/>
      <c r="D140" s="229" t="s">
        <v>191</v>
      </c>
      <c r="E140" s="44"/>
      <c r="F140" s="230" t="s">
        <v>359</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1" t="s">
        <v>191</v>
      </c>
      <c r="AU140" s="21" t="s">
        <v>86</v>
      </c>
    </row>
    <row r="141" s="13" customFormat="1">
      <c r="A141" s="13"/>
      <c r="B141" s="234"/>
      <c r="C141" s="235"/>
      <c r="D141" s="236" t="s">
        <v>193</v>
      </c>
      <c r="E141" s="237" t="s">
        <v>19</v>
      </c>
      <c r="F141" s="238" t="s">
        <v>3746</v>
      </c>
      <c r="G141" s="235"/>
      <c r="H141" s="239">
        <v>48.240000000000002</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193</v>
      </c>
      <c r="AU141" s="245" t="s">
        <v>86</v>
      </c>
      <c r="AV141" s="13" t="s">
        <v>86</v>
      </c>
      <c r="AW141" s="13" t="s">
        <v>37</v>
      </c>
      <c r="AX141" s="13" t="s">
        <v>83</v>
      </c>
      <c r="AY141" s="245" t="s">
        <v>182</v>
      </c>
    </row>
    <row r="142" s="2" customFormat="1" ht="21.75" customHeight="1">
      <c r="A142" s="42"/>
      <c r="B142" s="43"/>
      <c r="C142" s="216" t="s">
        <v>299</v>
      </c>
      <c r="D142" s="216" t="s">
        <v>184</v>
      </c>
      <c r="E142" s="217" t="s">
        <v>361</v>
      </c>
      <c r="F142" s="218" t="s">
        <v>362</v>
      </c>
      <c r="G142" s="219" t="s">
        <v>187</v>
      </c>
      <c r="H142" s="220">
        <v>328.66399999999999</v>
      </c>
      <c r="I142" s="221"/>
      <c r="J142" s="222">
        <f>ROUND(I142*H142,2)</f>
        <v>0</v>
      </c>
      <c r="K142" s="218" t="s">
        <v>188</v>
      </c>
      <c r="L142" s="48"/>
      <c r="M142" s="223" t="s">
        <v>19</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189</v>
      </c>
      <c r="AT142" s="227" t="s">
        <v>184</v>
      </c>
      <c r="AU142" s="227" t="s">
        <v>86</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189</v>
      </c>
      <c r="BM142" s="227" t="s">
        <v>3747</v>
      </c>
    </row>
    <row r="143" s="2" customFormat="1">
      <c r="A143" s="42"/>
      <c r="B143" s="43"/>
      <c r="C143" s="44"/>
      <c r="D143" s="229" t="s">
        <v>191</v>
      </c>
      <c r="E143" s="44"/>
      <c r="F143" s="230" t="s">
        <v>364</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191</v>
      </c>
      <c r="AU143" s="21" t="s">
        <v>86</v>
      </c>
    </row>
    <row r="144" s="13" customFormat="1">
      <c r="A144" s="13"/>
      <c r="B144" s="234"/>
      <c r="C144" s="235"/>
      <c r="D144" s="236" t="s">
        <v>193</v>
      </c>
      <c r="E144" s="237" t="s">
        <v>19</v>
      </c>
      <c r="F144" s="238" t="s">
        <v>3748</v>
      </c>
      <c r="G144" s="235"/>
      <c r="H144" s="239">
        <v>328.66399999999999</v>
      </c>
      <c r="I144" s="240"/>
      <c r="J144" s="235"/>
      <c r="K144" s="235"/>
      <c r="L144" s="241"/>
      <c r="M144" s="242"/>
      <c r="N144" s="243"/>
      <c r="O144" s="243"/>
      <c r="P144" s="243"/>
      <c r="Q144" s="243"/>
      <c r="R144" s="243"/>
      <c r="S144" s="243"/>
      <c r="T144" s="244"/>
      <c r="U144" s="13"/>
      <c r="V144" s="13"/>
      <c r="W144" s="13"/>
      <c r="X144" s="13"/>
      <c r="Y144" s="13"/>
      <c r="Z144" s="13"/>
      <c r="AA144" s="13"/>
      <c r="AB144" s="13"/>
      <c r="AC144" s="13"/>
      <c r="AD144" s="13"/>
      <c r="AE144" s="13"/>
      <c r="AT144" s="245" t="s">
        <v>193</v>
      </c>
      <c r="AU144" s="245" t="s">
        <v>86</v>
      </c>
      <c r="AV144" s="13" t="s">
        <v>86</v>
      </c>
      <c r="AW144" s="13" t="s">
        <v>37</v>
      </c>
      <c r="AX144" s="13" t="s">
        <v>83</v>
      </c>
      <c r="AY144" s="245" t="s">
        <v>182</v>
      </c>
    </row>
    <row r="145" s="2" customFormat="1" ht="24.15" customHeight="1">
      <c r="A145" s="42"/>
      <c r="B145" s="43"/>
      <c r="C145" s="216" t="s">
        <v>306</v>
      </c>
      <c r="D145" s="216" t="s">
        <v>184</v>
      </c>
      <c r="E145" s="217" t="s">
        <v>3749</v>
      </c>
      <c r="F145" s="218" t="s">
        <v>3750</v>
      </c>
      <c r="G145" s="219" t="s">
        <v>187</v>
      </c>
      <c r="H145" s="220">
        <v>40.625999999999998</v>
      </c>
      <c r="I145" s="221"/>
      <c r="J145" s="222">
        <f>ROUND(I145*H145,2)</f>
        <v>0</v>
      </c>
      <c r="K145" s="218" t="s">
        <v>188</v>
      </c>
      <c r="L145" s="48"/>
      <c r="M145" s="223" t="s">
        <v>19</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189</v>
      </c>
      <c r="AT145" s="227" t="s">
        <v>184</v>
      </c>
      <c r="AU145" s="227" t="s">
        <v>86</v>
      </c>
      <c r="AY145" s="21" t="s">
        <v>182</v>
      </c>
      <c r="BE145" s="228">
        <f>IF(N145="základní",J145,0)</f>
        <v>0</v>
      </c>
      <c r="BF145" s="228">
        <f>IF(N145="snížená",J145,0)</f>
        <v>0</v>
      </c>
      <c r="BG145" s="228">
        <f>IF(N145="zákl. přenesená",J145,0)</f>
        <v>0</v>
      </c>
      <c r="BH145" s="228">
        <f>IF(N145="sníž. přenesená",J145,0)</f>
        <v>0</v>
      </c>
      <c r="BI145" s="228">
        <f>IF(N145="nulová",J145,0)</f>
        <v>0</v>
      </c>
      <c r="BJ145" s="21" t="s">
        <v>83</v>
      </c>
      <c r="BK145" s="228">
        <f>ROUND(I145*H145,2)</f>
        <v>0</v>
      </c>
      <c r="BL145" s="21" t="s">
        <v>189</v>
      </c>
      <c r="BM145" s="227" t="s">
        <v>3751</v>
      </c>
    </row>
    <row r="146" s="2" customFormat="1">
      <c r="A146" s="42"/>
      <c r="B146" s="43"/>
      <c r="C146" s="44"/>
      <c r="D146" s="229" t="s">
        <v>191</v>
      </c>
      <c r="E146" s="44"/>
      <c r="F146" s="230" t="s">
        <v>3752</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1" t="s">
        <v>191</v>
      </c>
      <c r="AU146" s="21" t="s">
        <v>86</v>
      </c>
    </row>
    <row r="147" s="13" customFormat="1">
      <c r="A147" s="13"/>
      <c r="B147" s="234"/>
      <c r="C147" s="235"/>
      <c r="D147" s="236" t="s">
        <v>193</v>
      </c>
      <c r="E147" s="237" t="s">
        <v>19</v>
      </c>
      <c r="F147" s="238" t="s">
        <v>3740</v>
      </c>
      <c r="G147" s="235"/>
      <c r="H147" s="239">
        <v>40.625999999999998</v>
      </c>
      <c r="I147" s="240"/>
      <c r="J147" s="235"/>
      <c r="K147" s="235"/>
      <c r="L147" s="241"/>
      <c r="M147" s="242"/>
      <c r="N147" s="243"/>
      <c r="O147" s="243"/>
      <c r="P147" s="243"/>
      <c r="Q147" s="243"/>
      <c r="R147" s="243"/>
      <c r="S147" s="243"/>
      <c r="T147" s="244"/>
      <c r="U147" s="13"/>
      <c r="V147" s="13"/>
      <c r="W147" s="13"/>
      <c r="X147" s="13"/>
      <c r="Y147" s="13"/>
      <c r="Z147" s="13"/>
      <c r="AA147" s="13"/>
      <c r="AB147" s="13"/>
      <c r="AC147" s="13"/>
      <c r="AD147" s="13"/>
      <c r="AE147" s="13"/>
      <c r="AT147" s="245" t="s">
        <v>193</v>
      </c>
      <c r="AU147" s="245" t="s">
        <v>86</v>
      </c>
      <c r="AV147" s="13" t="s">
        <v>86</v>
      </c>
      <c r="AW147" s="13" t="s">
        <v>37</v>
      </c>
      <c r="AX147" s="13" t="s">
        <v>83</v>
      </c>
      <c r="AY147" s="245" t="s">
        <v>182</v>
      </c>
    </row>
    <row r="148" s="2" customFormat="1" ht="24.15" customHeight="1">
      <c r="A148" s="42"/>
      <c r="B148" s="43"/>
      <c r="C148" s="216" t="s">
        <v>317</v>
      </c>
      <c r="D148" s="216" t="s">
        <v>184</v>
      </c>
      <c r="E148" s="217" t="s">
        <v>3753</v>
      </c>
      <c r="F148" s="218" t="s">
        <v>3754</v>
      </c>
      <c r="G148" s="219" t="s">
        <v>187</v>
      </c>
      <c r="H148" s="220">
        <v>48.240000000000002</v>
      </c>
      <c r="I148" s="221"/>
      <c r="J148" s="222">
        <f>ROUND(I148*H148,2)</f>
        <v>0</v>
      </c>
      <c r="K148" s="218" t="s">
        <v>188</v>
      </c>
      <c r="L148" s="48"/>
      <c r="M148" s="223" t="s">
        <v>19</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189</v>
      </c>
      <c r="AT148" s="227" t="s">
        <v>184</v>
      </c>
      <c r="AU148" s="227" t="s">
        <v>86</v>
      </c>
      <c r="AY148" s="21" t="s">
        <v>182</v>
      </c>
      <c r="BE148" s="228">
        <f>IF(N148="základní",J148,0)</f>
        <v>0</v>
      </c>
      <c r="BF148" s="228">
        <f>IF(N148="snížená",J148,0)</f>
        <v>0</v>
      </c>
      <c r="BG148" s="228">
        <f>IF(N148="zákl. přenesená",J148,0)</f>
        <v>0</v>
      </c>
      <c r="BH148" s="228">
        <f>IF(N148="sníž. přenesená",J148,0)</f>
        <v>0</v>
      </c>
      <c r="BI148" s="228">
        <f>IF(N148="nulová",J148,0)</f>
        <v>0</v>
      </c>
      <c r="BJ148" s="21" t="s">
        <v>83</v>
      </c>
      <c r="BK148" s="228">
        <f>ROUND(I148*H148,2)</f>
        <v>0</v>
      </c>
      <c r="BL148" s="21" t="s">
        <v>189</v>
      </c>
      <c r="BM148" s="227" t="s">
        <v>3755</v>
      </c>
    </row>
    <row r="149" s="2" customFormat="1">
      <c r="A149" s="42"/>
      <c r="B149" s="43"/>
      <c r="C149" s="44"/>
      <c r="D149" s="229" t="s">
        <v>191</v>
      </c>
      <c r="E149" s="44"/>
      <c r="F149" s="230" t="s">
        <v>3756</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1" t="s">
        <v>191</v>
      </c>
      <c r="AU149" s="21" t="s">
        <v>86</v>
      </c>
    </row>
    <row r="150" s="13" customFormat="1">
      <c r="A150" s="13"/>
      <c r="B150" s="234"/>
      <c r="C150" s="235"/>
      <c r="D150" s="236" t="s">
        <v>193</v>
      </c>
      <c r="E150" s="237" t="s">
        <v>19</v>
      </c>
      <c r="F150" s="238" t="s">
        <v>3757</v>
      </c>
      <c r="G150" s="235"/>
      <c r="H150" s="239">
        <v>48.240000000000002</v>
      </c>
      <c r="I150" s="240"/>
      <c r="J150" s="235"/>
      <c r="K150" s="235"/>
      <c r="L150" s="241"/>
      <c r="M150" s="242"/>
      <c r="N150" s="243"/>
      <c r="O150" s="243"/>
      <c r="P150" s="243"/>
      <c r="Q150" s="243"/>
      <c r="R150" s="243"/>
      <c r="S150" s="243"/>
      <c r="T150" s="244"/>
      <c r="U150" s="13"/>
      <c r="V150" s="13"/>
      <c r="W150" s="13"/>
      <c r="X150" s="13"/>
      <c r="Y150" s="13"/>
      <c r="Z150" s="13"/>
      <c r="AA150" s="13"/>
      <c r="AB150" s="13"/>
      <c r="AC150" s="13"/>
      <c r="AD150" s="13"/>
      <c r="AE150" s="13"/>
      <c r="AT150" s="245" t="s">
        <v>193</v>
      </c>
      <c r="AU150" s="245" t="s">
        <v>86</v>
      </c>
      <c r="AV150" s="13" t="s">
        <v>86</v>
      </c>
      <c r="AW150" s="13" t="s">
        <v>37</v>
      </c>
      <c r="AX150" s="13" t="s">
        <v>83</v>
      </c>
      <c r="AY150" s="245" t="s">
        <v>182</v>
      </c>
    </row>
    <row r="151" s="2" customFormat="1" ht="16.5" customHeight="1">
      <c r="A151" s="42"/>
      <c r="B151" s="43"/>
      <c r="C151" s="267" t="s">
        <v>323</v>
      </c>
      <c r="D151" s="267" t="s">
        <v>349</v>
      </c>
      <c r="E151" s="268" t="s">
        <v>388</v>
      </c>
      <c r="F151" s="269" t="s">
        <v>389</v>
      </c>
      <c r="G151" s="270" t="s">
        <v>206</v>
      </c>
      <c r="H151" s="271">
        <v>4.4429999999999996</v>
      </c>
      <c r="I151" s="272"/>
      <c r="J151" s="273">
        <f>ROUND(I151*H151,2)</f>
        <v>0</v>
      </c>
      <c r="K151" s="269" t="s">
        <v>188</v>
      </c>
      <c r="L151" s="274"/>
      <c r="M151" s="275" t="s">
        <v>19</v>
      </c>
      <c r="N151" s="276" t="s">
        <v>47</v>
      </c>
      <c r="O151" s="88"/>
      <c r="P151" s="225">
        <f>O151*H151</f>
        <v>0</v>
      </c>
      <c r="Q151" s="225">
        <v>0.20999999999999999</v>
      </c>
      <c r="R151" s="225">
        <f>Q151*H151</f>
        <v>0.93302999999999992</v>
      </c>
      <c r="S151" s="225">
        <v>0</v>
      </c>
      <c r="T151" s="226">
        <f>S151*H151</f>
        <v>0</v>
      </c>
      <c r="U151" s="42"/>
      <c r="V151" s="42"/>
      <c r="W151" s="42"/>
      <c r="X151" s="42"/>
      <c r="Y151" s="42"/>
      <c r="Z151" s="42"/>
      <c r="AA151" s="42"/>
      <c r="AB151" s="42"/>
      <c r="AC151" s="42"/>
      <c r="AD151" s="42"/>
      <c r="AE151" s="42"/>
      <c r="AR151" s="227" t="s">
        <v>243</v>
      </c>
      <c r="AT151" s="227" t="s">
        <v>349</v>
      </c>
      <c r="AU151" s="227" t="s">
        <v>86</v>
      </c>
      <c r="AY151" s="21" t="s">
        <v>182</v>
      </c>
      <c r="BE151" s="228">
        <f>IF(N151="základní",J151,0)</f>
        <v>0</v>
      </c>
      <c r="BF151" s="228">
        <f>IF(N151="snížená",J151,0)</f>
        <v>0</v>
      </c>
      <c r="BG151" s="228">
        <f>IF(N151="zákl. přenesená",J151,0)</f>
        <v>0</v>
      </c>
      <c r="BH151" s="228">
        <f>IF(N151="sníž. přenesená",J151,0)</f>
        <v>0</v>
      </c>
      <c r="BI151" s="228">
        <f>IF(N151="nulová",J151,0)</f>
        <v>0</v>
      </c>
      <c r="BJ151" s="21" t="s">
        <v>83</v>
      </c>
      <c r="BK151" s="228">
        <f>ROUND(I151*H151,2)</f>
        <v>0</v>
      </c>
      <c r="BL151" s="21" t="s">
        <v>189</v>
      </c>
      <c r="BM151" s="227" t="s">
        <v>3758</v>
      </c>
    </row>
    <row r="152" s="13" customFormat="1">
      <c r="A152" s="13"/>
      <c r="B152" s="234"/>
      <c r="C152" s="235"/>
      <c r="D152" s="236" t="s">
        <v>193</v>
      </c>
      <c r="E152" s="237" t="s">
        <v>19</v>
      </c>
      <c r="F152" s="238" t="s">
        <v>3759</v>
      </c>
      <c r="G152" s="235"/>
      <c r="H152" s="239">
        <v>4.4429999999999996</v>
      </c>
      <c r="I152" s="240"/>
      <c r="J152" s="235"/>
      <c r="K152" s="235"/>
      <c r="L152" s="241"/>
      <c r="M152" s="242"/>
      <c r="N152" s="243"/>
      <c r="O152" s="243"/>
      <c r="P152" s="243"/>
      <c r="Q152" s="243"/>
      <c r="R152" s="243"/>
      <c r="S152" s="243"/>
      <c r="T152" s="244"/>
      <c r="U152" s="13"/>
      <c r="V152" s="13"/>
      <c r="W152" s="13"/>
      <c r="X152" s="13"/>
      <c r="Y152" s="13"/>
      <c r="Z152" s="13"/>
      <c r="AA152" s="13"/>
      <c r="AB152" s="13"/>
      <c r="AC152" s="13"/>
      <c r="AD152" s="13"/>
      <c r="AE152" s="13"/>
      <c r="AT152" s="245" t="s">
        <v>193</v>
      </c>
      <c r="AU152" s="245" t="s">
        <v>86</v>
      </c>
      <c r="AV152" s="13" t="s">
        <v>86</v>
      </c>
      <c r="AW152" s="13" t="s">
        <v>37</v>
      </c>
      <c r="AX152" s="13" t="s">
        <v>83</v>
      </c>
      <c r="AY152" s="245" t="s">
        <v>182</v>
      </c>
    </row>
    <row r="153" s="2" customFormat="1" ht="16.5" customHeight="1">
      <c r="A153" s="42"/>
      <c r="B153" s="43"/>
      <c r="C153" s="216" t="s">
        <v>330</v>
      </c>
      <c r="D153" s="216" t="s">
        <v>184</v>
      </c>
      <c r="E153" s="217" t="s">
        <v>393</v>
      </c>
      <c r="F153" s="218" t="s">
        <v>394</v>
      </c>
      <c r="G153" s="219" t="s">
        <v>187</v>
      </c>
      <c r="H153" s="220">
        <v>158.40000000000001</v>
      </c>
      <c r="I153" s="221"/>
      <c r="J153" s="222">
        <f>ROUND(I153*H153,2)</f>
        <v>0</v>
      </c>
      <c r="K153" s="218" t="s">
        <v>188</v>
      </c>
      <c r="L153" s="48"/>
      <c r="M153" s="223" t="s">
        <v>19</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189</v>
      </c>
      <c r="AT153" s="227" t="s">
        <v>184</v>
      </c>
      <c r="AU153" s="227" t="s">
        <v>86</v>
      </c>
      <c r="AY153" s="21" t="s">
        <v>182</v>
      </c>
      <c r="BE153" s="228">
        <f>IF(N153="základní",J153,0)</f>
        <v>0</v>
      </c>
      <c r="BF153" s="228">
        <f>IF(N153="snížená",J153,0)</f>
        <v>0</v>
      </c>
      <c r="BG153" s="228">
        <f>IF(N153="zákl. přenesená",J153,0)</f>
        <v>0</v>
      </c>
      <c r="BH153" s="228">
        <f>IF(N153="sníž. přenesená",J153,0)</f>
        <v>0</v>
      </c>
      <c r="BI153" s="228">
        <f>IF(N153="nulová",J153,0)</f>
        <v>0</v>
      </c>
      <c r="BJ153" s="21" t="s">
        <v>83</v>
      </c>
      <c r="BK153" s="228">
        <f>ROUND(I153*H153,2)</f>
        <v>0</v>
      </c>
      <c r="BL153" s="21" t="s">
        <v>189</v>
      </c>
      <c r="BM153" s="227" t="s">
        <v>3760</v>
      </c>
    </row>
    <row r="154" s="2" customFormat="1">
      <c r="A154" s="42"/>
      <c r="B154" s="43"/>
      <c r="C154" s="44"/>
      <c r="D154" s="229" t="s">
        <v>191</v>
      </c>
      <c r="E154" s="44"/>
      <c r="F154" s="230" t="s">
        <v>396</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1" t="s">
        <v>191</v>
      </c>
      <c r="AU154" s="21" t="s">
        <v>86</v>
      </c>
    </row>
    <row r="155" s="13" customFormat="1">
      <c r="A155" s="13"/>
      <c r="B155" s="234"/>
      <c r="C155" s="235"/>
      <c r="D155" s="236" t="s">
        <v>193</v>
      </c>
      <c r="E155" s="237" t="s">
        <v>19</v>
      </c>
      <c r="F155" s="238" t="s">
        <v>3761</v>
      </c>
      <c r="G155" s="235"/>
      <c r="H155" s="239">
        <v>158.40000000000001</v>
      </c>
      <c r="I155" s="240"/>
      <c r="J155" s="235"/>
      <c r="K155" s="235"/>
      <c r="L155" s="241"/>
      <c r="M155" s="242"/>
      <c r="N155" s="243"/>
      <c r="O155" s="243"/>
      <c r="P155" s="243"/>
      <c r="Q155" s="243"/>
      <c r="R155" s="243"/>
      <c r="S155" s="243"/>
      <c r="T155" s="244"/>
      <c r="U155" s="13"/>
      <c r="V155" s="13"/>
      <c r="W155" s="13"/>
      <c r="X155" s="13"/>
      <c r="Y155" s="13"/>
      <c r="Z155" s="13"/>
      <c r="AA155" s="13"/>
      <c r="AB155" s="13"/>
      <c r="AC155" s="13"/>
      <c r="AD155" s="13"/>
      <c r="AE155" s="13"/>
      <c r="AT155" s="245" t="s">
        <v>193</v>
      </c>
      <c r="AU155" s="245" t="s">
        <v>86</v>
      </c>
      <c r="AV155" s="13" t="s">
        <v>86</v>
      </c>
      <c r="AW155" s="13" t="s">
        <v>37</v>
      </c>
      <c r="AX155" s="13" t="s">
        <v>83</v>
      </c>
      <c r="AY155" s="245" t="s">
        <v>182</v>
      </c>
    </row>
    <row r="156" s="2" customFormat="1" ht="16.5" customHeight="1">
      <c r="A156" s="42"/>
      <c r="B156" s="43"/>
      <c r="C156" s="216" t="s">
        <v>7</v>
      </c>
      <c r="D156" s="216" t="s">
        <v>184</v>
      </c>
      <c r="E156" s="217" t="s">
        <v>399</v>
      </c>
      <c r="F156" s="218" t="s">
        <v>400</v>
      </c>
      <c r="G156" s="219" t="s">
        <v>187</v>
      </c>
      <c r="H156" s="220">
        <v>79.200000000000003</v>
      </c>
      <c r="I156" s="221"/>
      <c r="J156" s="222">
        <f>ROUND(I156*H156,2)</f>
        <v>0</v>
      </c>
      <c r="K156" s="218" t="s">
        <v>188</v>
      </c>
      <c r="L156" s="48"/>
      <c r="M156" s="223" t="s">
        <v>19</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189</v>
      </c>
      <c r="AT156" s="227" t="s">
        <v>184</v>
      </c>
      <c r="AU156" s="227" t="s">
        <v>86</v>
      </c>
      <c r="AY156" s="21" t="s">
        <v>182</v>
      </c>
      <c r="BE156" s="228">
        <f>IF(N156="základní",J156,0)</f>
        <v>0</v>
      </c>
      <c r="BF156" s="228">
        <f>IF(N156="snížená",J156,0)</f>
        <v>0</v>
      </c>
      <c r="BG156" s="228">
        <f>IF(N156="zákl. přenesená",J156,0)</f>
        <v>0</v>
      </c>
      <c r="BH156" s="228">
        <f>IF(N156="sníž. přenesená",J156,0)</f>
        <v>0</v>
      </c>
      <c r="BI156" s="228">
        <f>IF(N156="nulová",J156,0)</f>
        <v>0</v>
      </c>
      <c r="BJ156" s="21" t="s">
        <v>83</v>
      </c>
      <c r="BK156" s="228">
        <f>ROUND(I156*H156,2)</f>
        <v>0</v>
      </c>
      <c r="BL156" s="21" t="s">
        <v>189</v>
      </c>
      <c r="BM156" s="227" t="s">
        <v>3762</v>
      </c>
    </row>
    <row r="157" s="2" customFormat="1">
      <c r="A157" s="42"/>
      <c r="B157" s="43"/>
      <c r="C157" s="44"/>
      <c r="D157" s="229" t="s">
        <v>191</v>
      </c>
      <c r="E157" s="44"/>
      <c r="F157" s="230" t="s">
        <v>402</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1" t="s">
        <v>191</v>
      </c>
      <c r="AU157" s="21" t="s">
        <v>86</v>
      </c>
    </row>
    <row r="158" s="13" customFormat="1">
      <c r="A158" s="13"/>
      <c r="B158" s="234"/>
      <c r="C158" s="235"/>
      <c r="D158" s="236" t="s">
        <v>193</v>
      </c>
      <c r="E158" s="237" t="s">
        <v>19</v>
      </c>
      <c r="F158" s="238" t="s">
        <v>3763</v>
      </c>
      <c r="G158" s="235"/>
      <c r="H158" s="239">
        <v>79.200000000000003</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193</v>
      </c>
      <c r="AU158" s="245" t="s">
        <v>86</v>
      </c>
      <c r="AV158" s="13" t="s">
        <v>86</v>
      </c>
      <c r="AW158" s="13" t="s">
        <v>37</v>
      </c>
      <c r="AX158" s="13" t="s">
        <v>83</v>
      </c>
      <c r="AY158" s="245" t="s">
        <v>182</v>
      </c>
    </row>
    <row r="159" s="2" customFormat="1" ht="24.15" customHeight="1">
      <c r="A159" s="42"/>
      <c r="B159" s="43"/>
      <c r="C159" s="216" t="s">
        <v>342</v>
      </c>
      <c r="D159" s="216" t="s">
        <v>184</v>
      </c>
      <c r="E159" s="217" t="s">
        <v>415</v>
      </c>
      <c r="F159" s="218" t="s">
        <v>416</v>
      </c>
      <c r="G159" s="219" t="s">
        <v>187</v>
      </c>
      <c r="H159" s="220">
        <v>119.82599999999999</v>
      </c>
      <c r="I159" s="221"/>
      <c r="J159" s="222">
        <f>ROUND(I159*H159,2)</f>
        <v>0</v>
      </c>
      <c r="K159" s="218" t="s">
        <v>188</v>
      </c>
      <c r="L159" s="48"/>
      <c r="M159" s="223" t="s">
        <v>19</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189</v>
      </c>
      <c r="AT159" s="227" t="s">
        <v>184</v>
      </c>
      <c r="AU159" s="227" t="s">
        <v>86</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189</v>
      </c>
      <c r="BM159" s="227" t="s">
        <v>3764</v>
      </c>
    </row>
    <row r="160" s="2" customFormat="1">
      <c r="A160" s="42"/>
      <c r="B160" s="43"/>
      <c r="C160" s="44"/>
      <c r="D160" s="229" t="s">
        <v>191</v>
      </c>
      <c r="E160" s="44"/>
      <c r="F160" s="230" t="s">
        <v>418</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191</v>
      </c>
      <c r="AU160" s="21" t="s">
        <v>86</v>
      </c>
    </row>
    <row r="161" s="13" customFormat="1">
      <c r="A161" s="13"/>
      <c r="B161" s="234"/>
      <c r="C161" s="235"/>
      <c r="D161" s="236" t="s">
        <v>193</v>
      </c>
      <c r="E161" s="237" t="s">
        <v>19</v>
      </c>
      <c r="F161" s="238" t="s">
        <v>3765</v>
      </c>
      <c r="G161" s="235"/>
      <c r="H161" s="239">
        <v>40.625999999999998</v>
      </c>
      <c r="I161" s="240"/>
      <c r="J161" s="235"/>
      <c r="K161" s="235"/>
      <c r="L161" s="241"/>
      <c r="M161" s="242"/>
      <c r="N161" s="243"/>
      <c r="O161" s="243"/>
      <c r="P161" s="243"/>
      <c r="Q161" s="243"/>
      <c r="R161" s="243"/>
      <c r="S161" s="243"/>
      <c r="T161" s="244"/>
      <c r="U161" s="13"/>
      <c r="V161" s="13"/>
      <c r="W161" s="13"/>
      <c r="X161" s="13"/>
      <c r="Y161" s="13"/>
      <c r="Z161" s="13"/>
      <c r="AA161" s="13"/>
      <c r="AB161" s="13"/>
      <c r="AC161" s="13"/>
      <c r="AD161" s="13"/>
      <c r="AE161" s="13"/>
      <c r="AT161" s="245" t="s">
        <v>193</v>
      </c>
      <c r="AU161" s="245" t="s">
        <v>86</v>
      </c>
      <c r="AV161" s="13" t="s">
        <v>86</v>
      </c>
      <c r="AW161" s="13" t="s">
        <v>37</v>
      </c>
      <c r="AX161" s="13" t="s">
        <v>76</v>
      </c>
      <c r="AY161" s="245" t="s">
        <v>182</v>
      </c>
    </row>
    <row r="162" s="13" customFormat="1">
      <c r="A162" s="13"/>
      <c r="B162" s="234"/>
      <c r="C162" s="235"/>
      <c r="D162" s="236" t="s">
        <v>193</v>
      </c>
      <c r="E162" s="237" t="s">
        <v>19</v>
      </c>
      <c r="F162" s="238" t="s">
        <v>3763</v>
      </c>
      <c r="G162" s="235"/>
      <c r="H162" s="239">
        <v>79.200000000000003</v>
      </c>
      <c r="I162" s="240"/>
      <c r="J162" s="235"/>
      <c r="K162" s="235"/>
      <c r="L162" s="241"/>
      <c r="M162" s="242"/>
      <c r="N162" s="243"/>
      <c r="O162" s="243"/>
      <c r="P162" s="243"/>
      <c r="Q162" s="243"/>
      <c r="R162" s="243"/>
      <c r="S162" s="243"/>
      <c r="T162" s="244"/>
      <c r="U162" s="13"/>
      <c r="V162" s="13"/>
      <c r="W162" s="13"/>
      <c r="X162" s="13"/>
      <c r="Y162" s="13"/>
      <c r="Z162" s="13"/>
      <c r="AA162" s="13"/>
      <c r="AB162" s="13"/>
      <c r="AC162" s="13"/>
      <c r="AD162" s="13"/>
      <c r="AE162" s="13"/>
      <c r="AT162" s="245" t="s">
        <v>193</v>
      </c>
      <c r="AU162" s="245" t="s">
        <v>86</v>
      </c>
      <c r="AV162" s="13" t="s">
        <v>86</v>
      </c>
      <c r="AW162" s="13" t="s">
        <v>37</v>
      </c>
      <c r="AX162" s="13" t="s">
        <v>76</v>
      </c>
      <c r="AY162" s="245" t="s">
        <v>182</v>
      </c>
    </row>
    <row r="163" s="15" customFormat="1">
      <c r="A163" s="15"/>
      <c r="B163" s="256"/>
      <c r="C163" s="257"/>
      <c r="D163" s="236" t="s">
        <v>193</v>
      </c>
      <c r="E163" s="258" t="s">
        <v>19</v>
      </c>
      <c r="F163" s="259" t="s">
        <v>202</v>
      </c>
      <c r="G163" s="257"/>
      <c r="H163" s="260">
        <v>119.82599999999999</v>
      </c>
      <c r="I163" s="261"/>
      <c r="J163" s="257"/>
      <c r="K163" s="257"/>
      <c r="L163" s="262"/>
      <c r="M163" s="263"/>
      <c r="N163" s="264"/>
      <c r="O163" s="264"/>
      <c r="P163" s="264"/>
      <c r="Q163" s="264"/>
      <c r="R163" s="264"/>
      <c r="S163" s="264"/>
      <c r="T163" s="265"/>
      <c r="U163" s="15"/>
      <c r="V163" s="15"/>
      <c r="W163" s="15"/>
      <c r="X163" s="15"/>
      <c r="Y163" s="15"/>
      <c r="Z163" s="15"/>
      <c r="AA163" s="15"/>
      <c r="AB163" s="15"/>
      <c r="AC163" s="15"/>
      <c r="AD163" s="15"/>
      <c r="AE163" s="15"/>
      <c r="AT163" s="266" t="s">
        <v>193</v>
      </c>
      <c r="AU163" s="266" t="s">
        <v>86</v>
      </c>
      <c r="AV163" s="15" t="s">
        <v>189</v>
      </c>
      <c r="AW163" s="15" t="s">
        <v>37</v>
      </c>
      <c r="AX163" s="15" t="s">
        <v>83</v>
      </c>
      <c r="AY163" s="266" t="s">
        <v>182</v>
      </c>
    </row>
    <row r="164" s="2" customFormat="1" ht="21.75" customHeight="1">
      <c r="A164" s="42"/>
      <c r="B164" s="43"/>
      <c r="C164" s="216" t="s">
        <v>348</v>
      </c>
      <c r="D164" s="216" t="s">
        <v>184</v>
      </c>
      <c r="E164" s="217" t="s">
        <v>425</v>
      </c>
      <c r="F164" s="218" t="s">
        <v>426</v>
      </c>
      <c r="G164" s="219" t="s">
        <v>187</v>
      </c>
      <c r="H164" s="220">
        <v>119.82599999999999</v>
      </c>
      <c r="I164" s="221"/>
      <c r="J164" s="222">
        <f>ROUND(I164*H164,2)</f>
        <v>0</v>
      </c>
      <c r="K164" s="218" t="s">
        <v>188</v>
      </c>
      <c r="L164" s="48"/>
      <c r="M164" s="223" t="s">
        <v>19</v>
      </c>
      <c r="N164" s="224"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189</v>
      </c>
      <c r="AT164" s="227" t="s">
        <v>184</v>
      </c>
      <c r="AU164" s="227" t="s">
        <v>86</v>
      </c>
      <c r="AY164" s="21" t="s">
        <v>182</v>
      </c>
      <c r="BE164" s="228">
        <f>IF(N164="základní",J164,0)</f>
        <v>0</v>
      </c>
      <c r="BF164" s="228">
        <f>IF(N164="snížená",J164,0)</f>
        <v>0</v>
      </c>
      <c r="BG164" s="228">
        <f>IF(N164="zákl. přenesená",J164,0)</f>
        <v>0</v>
      </c>
      <c r="BH164" s="228">
        <f>IF(N164="sníž. přenesená",J164,0)</f>
        <v>0</v>
      </c>
      <c r="BI164" s="228">
        <f>IF(N164="nulová",J164,0)</f>
        <v>0</v>
      </c>
      <c r="BJ164" s="21" t="s">
        <v>83</v>
      </c>
      <c r="BK164" s="228">
        <f>ROUND(I164*H164,2)</f>
        <v>0</v>
      </c>
      <c r="BL164" s="21" t="s">
        <v>189</v>
      </c>
      <c r="BM164" s="227" t="s">
        <v>3766</v>
      </c>
    </row>
    <row r="165" s="2" customFormat="1">
      <c r="A165" s="42"/>
      <c r="B165" s="43"/>
      <c r="C165" s="44"/>
      <c r="D165" s="229" t="s">
        <v>191</v>
      </c>
      <c r="E165" s="44"/>
      <c r="F165" s="230" t="s">
        <v>428</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1" t="s">
        <v>191</v>
      </c>
      <c r="AU165" s="21" t="s">
        <v>86</v>
      </c>
    </row>
    <row r="166" s="13" customFormat="1">
      <c r="A166" s="13"/>
      <c r="B166" s="234"/>
      <c r="C166" s="235"/>
      <c r="D166" s="236" t="s">
        <v>193</v>
      </c>
      <c r="E166" s="237" t="s">
        <v>19</v>
      </c>
      <c r="F166" s="238" t="s">
        <v>3767</v>
      </c>
      <c r="G166" s="235"/>
      <c r="H166" s="239">
        <v>119.82599999999999</v>
      </c>
      <c r="I166" s="240"/>
      <c r="J166" s="235"/>
      <c r="K166" s="235"/>
      <c r="L166" s="241"/>
      <c r="M166" s="242"/>
      <c r="N166" s="243"/>
      <c r="O166" s="243"/>
      <c r="P166" s="243"/>
      <c r="Q166" s="243"/>
      <c r="R166" s="243"/>
      <c r="S166" s="243"/>
      <c r="T166" s="244"/>
      <c r="U166" s="13"/>
      <c r="V166" s="13"/>
      <c r="W166" s="13"/>
      <c r="X166" s="13"/>
      <c r="Y166" s="13"/>
      <c r="Z166" s="13"/>
      <c r="AA166" s="13"/>
      <c r="AB166" s="13"/>
      <c r="AC166" s="13"/>
      <c r="AD166" s="13"/>
      <c r="AE166" s="13"/>
      <c r="AT166" s="245" t="s">
        <v>193</v>
      </c>
      <c r="AU166" s="245" t="s">
        <v>86</v>
      </c>
      <c r="AV166" s="13" t="s">
        <v>86</v>
      </c>
      <c r="AW166" s="13" t="s">
        <v>37</v>
      </c>
      <c r="AX166" s="13" t="s">
        <v>83</v>
      </c>
      <c r="AY166" s="245" t="s">
        <v>182</v>
      </c>
    </row>
    <row r="167" s="2" customFormat="1" ht="16.5" customHeight="1">
      <c r="A167" s="42"/>
      <c r="B167" s="43"/>
      <c r="C167" s="267" t="s">
        <v>355</v>
      </c>
      <c r="D167" s="267" t="s">
        <v>349</v>
      </c>
      <c r="E167" s="268" t="s">
        <v>435</v>
      </c>
      <c r="F167" s="269" t="s">
        <v>436</v>
      </c>
      <c r="G167" s="270" t="s">
        <v>437</v>
      </c>
      <c r="H167" s="271">
        <v>0.20000000000000001</v>
      </c>
      <c r="I167" s="272"/>
      <c r="J167" s="273">
        <f>ROUND(I167*H167,2)</f>
        <v>0</v>
      </c>
      <c r="K167" s="269" t="s">
        <v>188</v>
      </c>
      <c r="L167" s="274"/>
      <c r="M167" s="275" t="s">
        <v>19</v>
      </c>
      <c r="N167" s="276" t="s">
        <v>47</v>
      </c>
      <c r="O167" s="88"/>
      <c r="P167" s="225">
        <f>O167*H167</f>
        <v>0</v>
      </c>
      <c r="Q167" s="225">
        <v>0.001</v>
      </c>
      <c r="R167" s="225">
        <f>Q167*H167</f>
        <v>0.00020000000000000001</v>
      </c>
      <c r="S167" s="225">
        <v>0</v>
      </c>
      <c r="T167" s="226">
        <f>S167*H167</f>
        <v>0</v>
      </c>
      <c r="U167" s="42"/>
      <c r="V167" s="42"/>
      <c r="W167" s="42"/>
      <c r="X167" s="42"/>
      <c r="Y167" s="42"/>
      <c r="Z167" s="42"/>
      <c r="AA167" s="42"/>
      <c r="AB167" s="42"/>
      <c r="AC167" s="42"/>
      <c r="AD167" s="42"/>
      <c r="AE167" s="42"/>
      <c r="AR167" s="227" t="s">
        <v>243</v>
      </c>
      <c r="AT167" s="227" t="s">
        <v>349</v>
      </c>
      <c r="AU167" s="227" t="s">
        <v>86</v>
      </c>
      <c r="AY167" s="21" t="s">
        <v>182</v>
      </c>
      <c r="BE167" s="228">
        <f>IF(N167="základní",J167,0)</f>
        <v>0</v>
      </c>
      <c r="BF167" s="228">
        <f>IF(N167="snížená",J167,0)</f>
        <v>0</v>
      </c>
      <c r="BG167" s="228">
        <f>IF(N167="zákl. přenesená",J167,0)</f>
        <v>0</v>
      </c>
      <c r="BH167" s="228">
        <f>IF(N167="sníž. přenesená",J167,0)</f>
        <v>0</v>
      </c>
      <c r="BI167" s="228">
        <f>IF(N167="nulová",J167,0)</f>
        <v>0</v>
      </c>
      <c r="BJ167" s="21" t="s">
        <v>83</v>
      </c>
      <c r="BK167" s="228">
        <f>ROUND(I167*H167,2)</f>
        <v>0</v>
      </c>
      <c r="BL167" s="21" t="s">
        <v>189</v>
      </c>
      <c r="BM167" s="227" t="s">
        <v>3768</v>
      </c>
    </row>
    <row r="168" s="12" customFormat="1" ht="22.8" customHeight="1">
      <c r="A168" s="12"/>
      <c r="B168" s="200"/>
      <c r="C168" s="201"/>
      <c r="D168" s="202" t="s">
        <v>75</v>
      </c>
      <c r="E168" s="214" t="s">
        <v>86</v>
      </c>
      <c r="F168" s="214" t="s">
        <v>463</v>
      </c>
      <c r="G168" s="201"/>
      <c r="H168" s="201"/>
      <c r="I168" s="204"/>
      <c r="J168" s="215">
        <f>BK168</f>
        <v>0</v>
      </c>
      <c r="K168" s="201"/>
      <c r="L168" s="206"/>
      <c r="M168" s="207"/>
      <c r="N168" s="208"/>
      <c r="O168" s="208"/>
      <c r="P168" s="209">
        <f>SUM(P169:P178)</f>
        <v>0</v>
      </c>
      <c r="Q168" s="208"/>
      <c r="R168" s="209">
        <f>SUM(R169:R178)</f>
        <v>0.12893648000000002</v>
      </c>
      <c r="S168" s="208"/>
      <c r="T168" s="210">
        <f>SUM(T169:T178)</f>
        <v>0</v>
      </c>
      <c r="U168" s="12"/>
      <c r="V168" s="12"/>
      <c r="W168" s="12"/>
      <c r="X168" s="12"/>
      <c r="Y168" s="12"/>
      <c r="Z168" s="12"/>
      <c r="AA168" s="12"/>
      <c r="AB168" s="12"/>
      <c r="AC168" s="12"/>
      <c r="AD168" s="12"/>
      <c r="AE168" s="12"/>
      <c r="AR168" s="211" t="s">
        <v>83</v>
      </c>
      <c r="AT168" s="212" t="s">
        <v>75</v>
      </c>
      <c r="AU168" s="212" t="s">
        <v>83</v>
      </c>
      <c r="AY168" s="211" t="s">
        <v>182</v>
      </c>
      <c r="BK168" s="213">
        <f>SUM(BK169:BK178)</f>
        <v>0</v>
      </c>
    </row>
    <row r="169" s="2" customFormat="1" ht="24.15" customHeight="1">
      <c r="A169" s="42"/>
      <c r="B169" s="43"/>
      <c r="C169" s="216" t="s">
        <v>360</v>
      </c>
      <c r="D169" s="216" t="s">
        <v>184</v>
      </c>
      <c r="E169" s="217" t="s">
        <v>3769</v>
      </c>
      <c r="F169" s="218" t="s">
        <v>3770</v>
      </c>
      <c r="G169" s="219" t="s">
        <v>187</v>
      </c>
      <c r="H169" s="220">
        <v>288.53199999999998</v>
      </c>
      <c r="I169" s="221"/>
      <c r="J169" s="222">
        <f>ROUND(I169*H169,2)</f>
        <v>0</v>
      </c>
      <c r="K169" s="218" t="s">
        <v>188</v>
      </c>
      <c r="L169" s="48"/>
      <c r="M169" s="223" t="s">
        <v>19</v>
      </c>
      <c r="N169" s="224" t="s">
        <v>47</v>
      </c>
      <c r="O169" s="88"/>
      <c r="P169" s="225">
        <f>O169*H169</f>
        <v>0</v>
      </c>
      <c r="Q169" s="225">
        <v>0.00013999999999999999</v>
      </c>
      <c r="R169" s="225">
        <f>Q169*H169</f>
        <v>0.040394479999999996</v>
      </c>
      <c r="S169" s="225">
        <v>0</v>
      </c>
      <c r="T169" s="226">
        <f>S169*H169</f>
        <v>0</v>
      </c>
      <c r="U169" s="42"/>
      <c r="V169" s="42"/>
      <c r="W169" s="42"/>
      <c r="X169" s="42"/>
      <c r="Y169" s="42"/>
      <c r="Z169" s="42"/>
      <c r="AA169" s="42"/>
      <c r="AB169" s="42"/>
      <c r="AC169" s="42"/>
      <c r="AD169" s="42"/>
      <c r="AE169" s="42"/>
      <c r="AR169" s="227" t="s">
        <v>189</v>
      </c>
      <c r="AT169" s="227" t="s">
        <v>184</v>
      </c>
      <c r="AU169" s="227" t="s">
        <v>86</v>
      </c>
      <c r="AY169" s="21" t="s">
        <v>182</v>
      </c>
      <c r="BE169" s="228">
        <f>IF(N169="základní",J169,0)</f>
        <v>0</v>
      </c>
      <c r="BF169" s="228">
        <f>IF(N169="snížená",J169,0)</f>
        <v>0</v>
      </c>
      <c r="BG169" s="228">
        <f>IF(N169="zákl. přenesená",J169,0)</f>
        <v>0</v>
      </c>
      <c r="BH169" s="228">
        <f>IF(N169="sníž. přenesená",J169,0)</f>
        <v>0</v>
      </c>
      <c r="BI169" s="228">
        <f>IF(N169="nulová",J169,0)</f>
        <v>0</v>
      </c>
      <c r="BJ169" s="21" t="s">
        <v>83</v>
      </c>
      <c r="BK169" s="228">
        <f>ROUND(I169*H169,2)</f>
        <v>0</v>
      </c>
      <c r="BL169" s="21" t="s">
        <v>189</v>
      </c>
      <c r="BM169" s="227" t="s">
        <v>3771</v>
      </c>
    </row>
    <row r="170" s="2" customFormat="1">
      <c r="A170" s="42"/>
      <c r="B170" s="43"/>
      <c r="C170" s="44"/>
      <c r="D170" s="229" t="s">
        <v>191</v>
      </c>
      <c r="E170" s="44"/>
      <c r="F170" s="230" t="s">
        <v>3772</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1" t="s">
        <v>191</v>
      </c>
      <c r="AU170" s="21" t="s">
        <v>86</v>
      </c>
    </row>
    <row r="171" s="13" customFormat="1">
      <c r="A171" s="13"/>
      <c r="B171" s="234"/>
      <c r="C171" s="235"/>
      <c r="D171" s="236" t="s">
        <v>193</v>
      </c>
      <c r="E171" s="237" t="s">
        <v>19</v>
      </c>
      <c r="F171" s="238" t="s">
        <v>3773</v>
      </c>
      <c r="G171" s="235"/>
      <c r="H171" s="239">
        <v>109.8</v>
      </c>
      <c r="I171" s="240"/>
      <c r="J171" s="235"/>
      <c r="K171" s="235"/>
      <c r="L171" s="241"/>
      <c r="M171" s="242"/>
      <c r="N171" s="243"/>
      <c r="O171" s="243"/>
      <c r="P171" s="243"/>
      <c r="Q171" s="243"/>
      <c r="R171" s="243"/>
      <c r="S171" s="243"/>
      <c r="T171" s="244"/>
      <c r="U171" s="13"/>
      <c r="V171" s="13"/>
      <c r="W171" s="13"/>
      <c r="X171" s="13"/>
      <c r="Y171" s="13"/>
      <c r="Z171" s="13"/>
      <c r="AA171" s="13"/>
      <c r="AB171" s="13"/>
      <c r="AC171" s="13"/>
      <c r="AD171" s="13"/>
      <c r="AE171" s="13"/>
      <c r="AT171" s="245" t="s">
        <v>193</v>
      </c>
      <c r="AU171" s="245" t="s">
        <v>86</v>
      </c>
      <c r="AV171" s="13" t="s">
        <v>86</v>
      </c>
      <c r="AW171" s="13" t="s">
        <v>37</v>
      </c>
      <c r="AX171" s="13" t="s">
        <v>76</v>
      </c>
      <c r="AY171" s="245" t="s">
        <v>182</v>
      </c>
    </row>
    <row r="172" s="13" customFormat="1">
      <c r="A172" s="13"/>
      <c r="B172" s="234"/>
      <c r="C172" s="235"/>
      <c r="D172" s="236" t="s">
        <v>193</v>
      </c>
      <c r="E172" s="237" t="s">
        <v>19</v>
      </c>
      <c r="F172" s="238" t="s">
        <v>3774</v>
      </c>
      <c r="G172" s="235"/>
      <c r="H172" s="239">
        <v>178.732</v>
      </c>
      <c r="I172" s="240"/>
      <c r="J172" s="235"/>
      <c r="K172" s="235"/>
      <c r="L172" s="241"/>
      <c r="M172" s="242"/>
      <c r="N172" s="243"/>
      <c r="O172" s="243"/>
      <c r="P172" s="243"/>
      <c r="Q172" s="243"/>
      <c r="R172" s="243"/>
      <c r="S172" s="243"/>
      <c r="T172" s="244"/>
      <c r="U172" s="13"/>
      <c r="V172" s="13"/>
      <c r="W172" s="13"/>
      <c r="X172" s="13"/>
      <c r="Y172" s="13"/>
      <c r="Z172" s="13"/>
      <c r="AA172" s="13"/>
      <c r="AB172" s="13"/>
      <c r="AC172" s="13"/>
      <c r="AD172" s="13"/>
      <c r="AE172" s="13"/>
      <c r="AT172" s="245" t="s">
        <v>193</v>
      </c>
      <c r="AU172" s="245" t="s">
        <v>86</v>
      </c>
      <c r="AV172" s="13" t="s">
        <v>86</v>
      </c>
      <c r="AW172" s="13" t="s">
        <v>37</v>
      </c>
      <c r="AX172" s="13" t="s">
        <v>76</v>
      </c>
      <c r="AY172" s="245" t="s">
        <v>182</v>
      </c>
    </row>
    <row r="173" s="14" customFormat="1">
      <c r="A173" s="14"/>
      <c r="B173" s="246"/>
      <c r="C173" s="247"/>
      <c r="D173" s="236" t="s">
        <v>193</v>
      </c>
      <c r="E173" s="248" t="s">
        <v>19</v>
      </c>
      <c r="F173" s="249" t="s">
        <v>3775</v>
      </c>
      <c r="G173" s="247"/>
      <c r="H173" s="248" t="s">
        <v>19</v>
      </c>
      <c r="I173" s="250"/>
      <c r="J173" s="247"/>
      <c r="K173" s="247"/>
      <c r="L173" s="251"/>
      <c r="M173" s="252"/>
      <c r="N173" s="253"/>
      <c r="O173" s="253"/>
      <c r="P173" s="253"/>
      <c r="Q173" s="253"/>
      <c r="R173" s="253"/>
      <c r="S173" s="253"/>
      <c r="T173" s="254"/>
      <c r="U173" s="14"/>
      <c r="V173" s="14"/>
      <c r="W173" s="14"/>
      <c r="X173" s="14"/>
      <c r="Y173" s="14"/>
      <c r="Z173" s="14"/>
      <c r="AA173" s="14"/>
      <c r="AB173" s="14"/>
      <c r="AC173" s="14"/>
      <c r="AD173" s="14"/>
      <c r="AE173" s="14"/>
      <c r="AT173" s="255" t="s">
        <v>193</v>
      </c>
      <c r="AU173" s="255" t="s">
        <v>86</v>
      </c>
      <c r="AV173" s="14" t="s">
        <v>83</v>
      </c>
      <c r="AW173" s="14" t="s">
        <v>37</v>
      </c>
      <c r="AX173" s="14" t="s">
        <v>76</v>
      </c>
      <c r="AY173" s="255" t="s">
        <v>182</v>
      </c>
    </row>
    <row r="174" s="15" customFormat="1">
      <c r="A174" s="15"/>
      <c r="B174" s="256"/>
      <c r="C174" s="257"/>
      <c r="D174" s="236" t="s">
        <v>193</v>
      </c>
      <c r="E174" s="258" t="s">
        <v>19</v>
      </c>
      <c r="F174" s="259" t="s">
        <v>202</v>
      </c>
      <c r="G174" s="257"/>
      <c r="H174" s="260">
        <v>288.53199999999998</v>
      </c>
      <c r="I174" s="261"/>
      <c r="J174" s="257"/>
      <c r="K174" s="257"/>
      <c r="L174" s="262"/>
      <c r="M174" s="263"/>
      <c r="N174" s="264"/>
      <c r="O174" s="264"/>
      <c r="P174" s="264"/>
      <c r="Q174" s="264"/>
      <c r="R174" s="264"/>
      <c r="S174" s="264"/>
      <c r="T174" s="265"/>
      <c r="U174" s="15"/>
      <c r="V174" s="15"/>
      <c r="W174" s="15"/>
      <c r="X174" s="15"/>
      <c r="Y174" s="15"/>
      <c r="Z174" s="15"/>
      <c r="AA174" s="15"/>
      <c r="AB174" s="15"/>
      <c r="AC174" s="15"/>
      <c r="AD174" s="15"/>
      <c r="AE174" s="15"/>
      <c r="AT174" s="266" t="s">
        <v>193</v>
      </c>
      <c r="AU174" s="266" t="s">
        <v>86</v>
      </c>
      <c r="AV174" s="15" t="s">
        <v>189</v>
      </c>
      <c r="AW174" s="15" t="s">
        <v>37</v>
      </c>
      <c r="AX174" s="15" t="s">
        <v>83</v>
      </c>
      <c r="AY174" s="266" t="s">
        <v>182</v>
      </c>
    </row>
    <row r="175" s="2" customFormat="1" ht="16.5" customHeight="1">
      <c r="A175" s="42"/>
      <c r="B175" s="43"/>
      <c r="C175" s="267" t="s">
        <v>366</v>
      </c>
      <c r="D175" s="267" t="s">
        <v>349</v>
      </c>
      <c r="E175" s="268" t="s">
        <v>3776</v>
      </c>
      <c r="F175" s="269" t="s">
        <v>3777</v>
      </c>
      <c r="G175" s="270" t="s">
        <v>187</v>
      </c>
      <c r="H175" s="271">
        <v>131.75999999999999</v>
      </c>
      <c r="I175" s="272"/>
      <c r="J175" s="273">
        <f>ROUND(I175*H175,2)</f>
        <v>0</v>
      </c>
      <c r="K175" s="269" t="s">
        <v>19</v>
      </c>
      <c r="L175" s="274"/>
      <c r="M175" s="275" t="s">
        <v>19</v>
      </c>
      <c r="N175" s="276" t="s">
        <v>47</v>
      </c>
      <c r="O175" s="88"/>
      <c r="P175" s="225">
        <f>O175*H175</f>
        <v>0</v>
      </c>
      <c r="Q175" s="225">
        <v>0.00036000000000000002</v>
      </c>
      <c r="R175" s="225">
        <f>Q175*H175</f>
        <v>0.047433599999999999</v>
      </c>
      <c r="S175" s="225">
        <v>0</v>
      </c>
      <c r="T175" s="226">
        <f>S175*H175</f>
        <v>0</v>
      </c>
      <c r="U175" s="42"/>
      <c r="V175" s="42"/>
      <c r="W175" s="42"/>
      <c r="X175" s="42"/>
      <c r="Y175" s="42"/>
      <c r="Z175" s="42"/>
      <c r="AA175" s="42"/>
      <c r="AB175" s="42"/>
      <c r="AC175" s="42"/>
      <c r="AD175" s="42"/>
      <c r="AE175" s="42"/>
      <c r="AR175" s="227" t="s">
        <v>243</v>
      </c>
      <c r="AT175" s="227" t="s">
        <v>349</v>
      </c>
      <c r="AU175" s="227" t="s">
        <v>86</v>
      </c>
      <c r="AY175" s="21" t="s">
        <v>182</v>
      </c>
      <c r="BE175" s="228">
        <f>IF(N175="základní",J175,0)</f>
        <v>0</v>
      </c>
      <c r="BF175" s="228">
        <f>IF(N175="snížená",J175,0)</f>
        <v>0</v>
      </c>
      <c r="BG175" s="228">
        <f>IF(N175="zákl. přenesená",J175,0)</f>
        <v>0</v>
      </c>
      <c r="BH175" s="228">
        <f>IF(N175="sníž. přenesená",J175,0)</f>
        <v>0</v>
      </c>
      <c r="BI175" s="228">
        <f>IF(N175="nulová",J175,0)</f>
        <v>0</v>
      </c>
      <c r="BJ175" s="21" t="s">
        <v>83</v>
      </c>
      <c r="BK175" s="228">
        <f>ROUND(I175*H175,2)</f>
        <v>0</v>
      </c>
      <c r="BL175" s="21" t="s">
        <v>189</v>
      </c>
      <c r="BM175" s="227" t="s">
        <v>3778</v>
      </c>
    </row>
    <row r="176" s="13" customFormat="1">
      <c r="A176" s="13"/>
      <c r="B176" s="234"/>
      <c r="C176" s="235"/>
      <c r="D176" s="236" t="s">
        <v>193</v>
      </c>
      <c r="E176" s="237" t="s">
        <v>19</v>
      </c>
      <c r="F176" s="238" t="s">
        <v>3779</v>
      </c>
      <c r="G176" s="235"/>
      <c r="H176" s="239">
        <v>131.75999999999999</v>
      </c>
      <c r="I176" s="240"/>
      <c r="J176" s="235"/>
      <c r="K176" s="235"/>
      <c r="L176" s="241"/>
      <c r="M176" s="242"/>
      <c r="N176" s="243"/>
      <c r="O176" s="243"/>
      <c r="P176" s="243"/>
      <c r="Q176" s="243"/>
      <c r="R176" s="243"/>
      <c r="S176" s="243"/>
      <c r="T176" s="244"/>
      <c r="U176" s="13"/>
      <c r="V176" s="13"/>
      <c r="W176" s="13"/>
      <c r="X176" s="13"/>
      <c r="Y176" s="13"/>
      <c r="Z176" s="13"/>
      <c r="AA176" s="13"/>
      <c r="AB176" s="13"/>
      <c r="AC176" s="13"/>
      <c r="AD176" s="13"/>
      <c r="AE176" s="13"/>
      <c r="AT176" s="245" t="s">
        <v>193</v>
      </c>
      <c r="AU176" s="245" t="s">
        <v>86</v>
      </c>
      <c r="AV176" s="13" t="s">
        <v>86</v>
      </c>
      <c r="AW176" s="13" t="s">
        <v>37</v>
      </c>
      <c r="AX176" s="13" t="s">
        <v>83</v>
      </c>
      <c r="AY176" s="245" t="s">
        <v>182</v>
      </c>
    </row>
    <row r="177" s="2" customFormat="1" ht="16.5" customHeight="1">
      <c r="A177" s="42"/>
      <c r="B177" s="43"/>
      <c r="C177" s="267" t="s">
        <v>371</v>
      </c>
      <c r="D177" s="267" t="s">
        <v>349</v>
      </c>
      <c r="E177" s="268" t="s">
        <v>476</v>
      </c>
      <c r="F177" s="269" t="s">
        <v>477</v>
      </c>
      <c r="G177" s="270" t="s">
        <v>187</v>
      </c>
      <c r="H177" s="271">
        <v>205.542</v>
      </c>
      <c r="I177" s="272"/>
      <c r="J177" s="273">
        <f>ROUND(I177*H177,2)</f>
        <v>0</v>
      </c>
      <c r="K177" s="269" t="s">
        <v>188</v>
      </c>
      <c r="L177" s="274"/>
      <c r="M177" s="275" t="s">
        <v>19</v>
      </c>
      <c r="N177" s="276" t="s">
        <v>47</v>
      </c>
      <c r="O177" s="88"/>
      <c r="P177" s="225">
        <f>O177*H177</f>
        <v>0</v>
      </c>
      <c r="Q177" s="225">
        <v>0.00020000000000000001</v>
      </c>
      <c r="R177" s="225">
        <f>Q177*H177</f>
        <v>0.041108400000000003</v>
      </c>
      <c r="S177" s="225">
        <v>0</v>
      </c>
      <c r="T177" s="226">
        <f>S177*H177</f>
        <v>0</v>
      </c>
      <c r="U177" s="42"/>
      <c r="V177" s="42"/>
      <c r="W177" s="42"/>
      <c r="X177" s="42"/>
      <c r="Y177" s="42"/>
      <c r="Z177" s="42"/>
      <c r="AA177" s="42"/>
      <c r="AB177" s="42"/>
      <c r="AC177" s="42"/>
      <c r="AD177" s="42"/>
      <c r="AE177" s="42"/>
      <c r="AR177" s="227" t="s">
        <v>243</v>
      </c>
      <c r="AT177" s="227" t="s">
        <v>349</v>
      </c>
      <c r="AU177" s="227" t="s">
        <v>86</v>
      </c>
      <c r="AY177" s="21" t="s">
        <v>182</v>
      </c>
      <c r="BE177" s="228">
        <f>IF(N177="základní",J177,0)</f>
        <v>0</v>
      </c>
      <c r="BF177" s="228">
        <f>IF(N177="snížená",J177,0)</f>
        <v>0</v>
      </c>
      <c r="BG177" s="228">
        <f>IF(N177="zákl. přenesená",J177,0)</f>
        <v>0</v>
      </c>
      <c r="BH177" s="228">
        <f>IF(N177="sníž. přenesená",J177,0)</f>
        <v>0</v>
      </c>
      <c r="BI177" s="228">
        <f>IF(N177="nulová",J177,0)</f>
        <v>0</v>
      </c>
      <c r="BJ177" s="21" t="s">
        <v>83</v>
      </c>
      <c r="BK177" s="228">
        <f>ROUND(I177*H177,2)</f>
        <v>0</v>
      </c>
      <c r="BL177" s="21" t="s">
        <v>189</v>
      </c>
      <c r="BM177" s="227" t="s">
        <v>3780</v>
      </c>
    </row>
    <row r="178" s="13" customFormat="1">
      <c r="A178" s="13"/>
      <c r="B178" s="234"/>
      <c r="C178" s="235"/>
      <c r="D178" s="236" t="s">
        <v>193</v>
      </c>
      <c r="E178" s="237" t="s">
        <v>19</v>
      </c>
      <c r="F178" s="238" t="s">
        <v>3781</v>
      </c>
      <c r="G178" s="235"/>
      <c r="H178" s="239">
        <v>205.542</v>
      </c>
      <c r="I178" s="240"/>
      <c r="J178" s="235"/>
      <c r="K178" s="235"/>
      <c r="L178" s="241"/>
      <c r="M178" s="242"/>
      <c r="N178" s="243"/>
      <c r="O178" s="243"/>
      <c r="P178" s="243"/>
      <c r="Q178" s="243"/>
      <c r="R178" s="243"/>
      <c r="S178" s="243"/>
      <c r="T178" s="244"/>
      <c r="U178" s="13"/>
      <c r="V178" s="13"/>
      <c r="W178" s="13"/>
      <c r="X178" s="13"/>
      <c r="Y178" s="13"/>
      <c r="Z178" s="13"/>
      <c r="AA178" s="13"/>
      <c r="AB178" s="13"/>
      <c r="AC178" s="13"/>
      <c r="AD178" s="13"/>
      <c r="AE178" s="13"/>
      <c r="AT178" s="245" t="s">
        <v>193</v>
      </c>
      <c r="AU178" s="245" t="s">
        <v>86</v>
      </c>
      <c r="AV178" s="13" t="s">
        <v>86</v>
      </c>
      <c r="AW178" s="13" t="s">
        <v>37</v>
      </c>
      <c r="AX178" s="13" t="s">
        <v>83</v>
      </c>
      <c r="AY178" s="245" t="s">
        <v>182</v>
      </c>
    </row>
    <row r="179" s="12" customFormat="1" ht="22.8" customHeight="1">
      <c r="A179" s="12"/>
      <c r="B179" s="200"/>
      <c r="C179" s="201"/>
      <c r="D179" s="202" t="s">
        <v>75</v>
      </c>
      <c r="E179" s="214" t="s">
        <v>218</v>
      </c>
      <c r="F179" s="214" t="s">
        <v>792</v>
      </c>
      <c r="G179" s="201"/>
      <c r="H179" s="201"/>
      <c r="I179" s="204"/>
      <c r="J179" s="215">
        <f>BK179</f>
        <v>0</v>
      </c>
      <c r="K179" s="201"/>
      <c r="L179" s="206"/>
      <c r="M179" s="207"/>
      <c r="N179" s="208"/>
      <c r="O179" s="208"/>
      <c r="P179" s="209">
        <f>SUM(P180:P195)</f>
        <v>0</v>
      </c>
      <c r="Q179" s="208"/>
      <c r="R179" s="209">
        <f>SUM(R180:R195)</f>
        <v>26.53866</v>
      </c>
      <c r="S179" s="208"/>
      <c r="T179" s="210">
        <f>SUM(T180:T195)</f>
        <v>0</v>
      </c>
      <c r="U179" s="12"/>
      <c r="V179" s="12"/>
      <c r="W179" s="12"/>
      <c r="X179" s="12"/>
      <c r="Y179" s="12"/>
      <c r="Z179" s="12"/>
      <c r="AA179" s="12"/>
      <c r="AB179" s="12"/>
      <c r="AC179" s="12"/>
      <c r="AD179" s="12"/>
      <c r="AE179" s="12"/>
      <c r="AR179" s="211" t="s">
        <v>83</v>
      </c>
      <c r="AT179" s="212" t="s">
        <v>75</v>
      </c>
      <c r="AU179" s="212" t="s">
        <v>83</v>
      </c>
      <c r="AY179" s="211" t="s">
        <v>182</v>
      </c>
      <c r="BK179" s="213">
        <f>SUM(BK180:BK195)</f>
        <v>0</v>
      </c>
    </row>
    <row r="180" s="2" customFormat="1" ht="24.15" customHeight="1">
      <c r="A180" s="42"/>
      <c r="B180" s="43"/>
      <c r="C180" s="216" t="s">
        <v>376</v>
      </c>
      <c r="D180" s="216" t="s">
        <v>184</v>
      </c>
      <c r="E180" s="217" t="s">
        <v>3782</v>
      </c>
      <c r="F180" s="218" t="s">
        <v>3783</v>
      </c>
      <c r="G180" s="219" t="s">
        <v>187</v>
      </c>
      <c r="H180" s="220">
        <v>136.25200000000001</v>
      </c>
      <c r="I180" s="221"/>
      <c r="J180" s="222">
        <f>ROUND(I180*H180,2)</f>
        <v>0</v>
      </c>
      <c r="K180" s="218" t="s">
        <v>188</v>
      </c>
      <c r="L180" s="48"/>
      <c r="M180" s="223" t="s">
        <v>19</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189</v>
      </c>
      <c r="AT180" s="227" t="s">
        <v>184</v>
      </c>
      <c r="AU180" s="227" t="s">
        <v>86</v>
      </c>
      <c r="AY180" s="21" t="s">
        <v>182</v>
      </c>
      <c r="BE180" s="228">
        <f>IF(N180="základní",J180,0)</f>
        <v>0</v>
      </c>
      <c r="BF180" s="228">
        <f>IF(N180="snížená",J180,0)</f>
        <v>0</v>
      </c>
      <c r="BG180" s="228">
        <f>IF(N180="zákl. přenesená",J180,0)</f>
        <v>0</v>
      </c>
      <c r="BH180" s="228">
        <f>IF(N180="sníž. přenesená",J180,0)</f>
        <v>0</v>
      </c>
      <c r="BI180" s="228">
        <f>IF(N180="nulová",J180,0)</f>
        <v>0</v>
      </c>
      <c r="BJ180" s="21" t="s">
        <v>83</v>
      </c>
      <c r="BK180" s="228">
        <f>ROUND(I180*H180,2)</f>
        <v>0</v>
      </c>
      <c r="BL180" s="21" t="s">
        <v>189</v>
      </c>
      <c r="BM180" s="227" t="s">
        <v>3784</v>
      </c>
    </row>
    <row r="181" s="2" customFormat="1">
      <c r="A181" s="42"/>
      <c r="B181" s="43"/>
      <c r="C181" s="44"/>
      <c r="D181" s="229" t="s">
        <v>191</v>
      </c>
      <c r="E181" s="44"/>
      <c r="F181" s="230" t="s">
        <v>3785</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1" t="s">
        <v>191</v>
      </c>
      <c r="AU181" s="21" t="s">
        <v>86</v>
      </c>
    </row>
    <row r="182" s="13" customFormat="1">
      <c r="A182" s="13"/>
      <c r="B182" s="234"/>
      <c r="C182" s="235"/>
      <c r="D182" s="236" t="s">
        <v>193</v>
      </c>
      <c r="E182" s="237" t="s">
        <v>19</v>
      </c>
      <c r="F182" s="238" t="s">
        <v>3786</v>
      </c>
      <c r="G182" s="235"/>
      <c r="H182" s="239">
        <v>136.25200000000001</v>
      </c>
      <c r="I182" s="240"/>
      <c r="J182" s="235"/>
      <c r="K182" s="235"/>
      <c r="L182" s="241"/>
      <c r="M182" s="242"/>
      <c r="N182" s="243"/>
      <c r="O182" s="243"/>
      <c r="P182" s="243"/>
      <c r="Q182" s="243"/>
      <c r="R182" s="243"/>
      <c r="S182" s="243"/>
      <c r="T182" s="244"/>
      <c r="U182" s="13"/>
      <c r="V182" s="13"/>
      <c r="W182" s="13"/>
      <c r="X182" s="13"/>
      <c r="Y182" s="13"/>
      <c r="Z182" s="13"/>
      <c r="AA182" s="13"/>
      <c r="AB182" s="13"/>
      <c r="AC182" s="13"/>
      <c r="AD182" s="13"/>
      <c r="AE182" s="13"/>
      <c r="AT182" s="245" t="s">
        <v>193</v>
      </c>
      <c r="AU182" s="245" t="s">
        <v>86</v>
      </c>
      <c r="AV182" s="13" t="s">
        <v>86</v>
      </c>
      <c r="AW182" s="13" t="s">
        <v>37</v>
      </c>
      <c r="AX182" s="13" t="s">
        <v>83</v>
      </c>
      <c r="AY182" s="245" t="s">
        <v>182</v>
      </c>
    </row>
    <row r="183" s="2" customFormat="1" ht="24.15" customHeight="1">
      <c r="A183" s="42"/>
      <c r="B183" s="43"/>
      <c r="C183" s="216" t="s">
        <v>382</v>
      </c>
      <c r="D183" s="216" t="s">
        <v>184</v>
      </c>
      <c r="E183" s="217" t="s">
        <v>3787</v>
      </c>
      <c r="F183" s="218" t="s">
        <v>3788</v>
      </c>
      <c r="G183" s="219" t="s">
        <v>187</v>
      </c>
      <c r="H183" s="220">
        <v>139.13200000000001</v>
      </c>
      <c r="I183" s="221"/>
      <c r="J183" s="222">
        <f>ROUND(I183*H183,2)</f>
        <v>0</v>
      </c>
      <c r="K183" s="218" t="s">
        <v>188</v>
      </c>
      <c r="L183" s="48"/>
      <c r="M183" s="223" t="s">
        <v>19</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189</v>
      </c>
      <c r="AT183" s="227" t="s">
        <v>184</v>
      </c>
      <c r="AU183" s="227" t="s">
        <v>86</v>
      </c>
      <c r="AY183" s="21" t="s">
        <v>182</v>
      </c>
      <c r="BE183" s="228">
        <f>IF(N183="základní",J183,0)</f>
        <v>0</v>
      </c>
      <c r="BF183" s="228">
        <f>IF(N183="snížená",J183,0)</f>
        <v>0</v>
      </c>
      <c r="BG183" s="228">
        <f>IF(N183="zákl. přenesená",J183,0)</f>
        <v>0</v>
      </c>
      <c r="BH183" s="228">
        <f>IF(N183="sníž. přenesená",J183,0)</f>
        <v>0</v>
      </c>
      <c r="BI183" s="228">
        <f>IF(N183="nulová",J183,0)</f>
        <v>0</v>
      </c>
      <c r="BJ183" s="21" t="s">
        <v>83</v>
      </c>
      <c r="BK183" s="228">
        <f>ROUND(I183*H183,2)</f>
        <v>0</v>
      </c>
      <c r="BL183" s="21" t="s">
        <v>189</v>
      </c>
      <c r="BM183" s="227" t="s">
        <v>3789</v>
      </c>
    </row>
    <row r="184" s="2" customFormat="1">
      <c r="A184" s="42"/>
      <c r="B184" s="43"/>
      <c r="C184" s="44"/>
      <c r="D184" s="229" t="s">
        <v>191</v>
      </c>
      <c r="E184" s="44"/>
      <c r="F184" s="230" t="s">
        <v>3790</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1" t="s">
        <v>191</v>
      </c>
      <c r="AU184" s="21" t="s">
        <v>86</v>
      </c>
    </row>
    <row r="185" s="13" customFormat="1">
      <c r="A185" s="13"/>
      <c r="B185" s="234"/>
      <c r="C185" s="235"/>
      <c r="D185" s="236" t="s">
        <v>193</v>
      </c>
      <c r="E185" s="237" t="s">
        <v>19</v>
      </c>
      <c r="F185" s="238" t="s">
        <v>3791</v>
      </c>
      <c r="G185" s="235"/>
      <c r="H185" s="239">
        <v>139.13200000000001</v>
      </c>
      <c r="I185" s="240"/>
      <c r="J185" s="235"/>
      <c r="K185" s="235"/>
      <c r="L185" s="241"/>
      <c r="M185" s="242"/>
      <c r="N185" s="243"/>
      <c r="O185" s="243"/>
      <c r="P185" s="243"/>
      <c r="Q185" s="243"/>
      <c r="R185" s="243"/>
      <c r="S185" s="243"/>
      <c r="T185" s="244"/>
      <c r="U185" s="13"/>
      <c r="V185" s="13"/>
      <c r="W185" s="13"/>
      <c r="X185" s="13"/>
      <c r="Y185" s="13"/>
      <c r="Z185" s="13"/>
      <c r="AA185" s="13"/>
      <c r="AB185" s="13"/>
      <c r="AC185" s="13"/>
      <c r="AD185" s="13"/>
      <c r="AE185" s="13"/>
      <c r="AT185" s="245" t="s">
        <v>193</v>
      </c>
      <c r="AU185" s="245" t="s">
        <v>86</v>
      </c>
      <c r="AV185" s="13" t="s">
        <v>86</v>
      </c>
      <c r="AW185" s="13" t="s">
        <v>37</v>
      </c>
      <c r="AX185" s="13" t="s">
        <v>83</v>
      </c>
      <c r="AY185" s="245" t="s">
        <v>182</v>
      </c>
    </row>
    <row r="186" s="2" customFormat="1" ht="24.15" customHeight="1">
      <c r="A186" s="42"/>
      <c r="B186" s="43"/>
      <c r="C186" s="216" t="s">
        <v>387</v>
      </c>
      <c r="D186" s="216" t="s">
        <v>184</v>
      </c>
      <c r="E186" s="217" t="s">
        <v>3792</v>
      </c>
      <c r="F186" s="218" t="s">
        <v>3793</v>
      </c>
      <c r="G186" s="219" t="s">
        <v>187</v>
      </c>
      <c r="H186" s="220">
        <v>109.8</v>
      </c>
      <c r="I186" s="221"/>
      <c r="J186" s="222">
        <f>ROUND(I186*H186,2)</f>
        <v>0</v>
      </c>
      <c r="K186" s="218" t="s">
        <v>188</v>
      </c>
      <c r="L186" s="48"/>
      <c r="M186" s="223" t="s">
        <v>19</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189</v>
      </c>
      <c r="AT186" s="227" t="s">
        <v>184</v>
      </c>
      <c r="AU186" s="227" t="s">
        <v>86</v>
      </c>
      <c r="AY186" s="21" t="s">
        <v>182</v>
      </c>
      <c r="BE186" s="228">
        <f>IF(N186="základní",J186,0)</f>
        <v>0</v>
      </c>
      <c r="BF186" s="228">
        <f>IF(N186="snížená",J186,0)</f>
        <v>0</v>
      </c>
      <c r="BG186" s="228">
        <f>IF(N186="zákl. přenesená",J186,0)</f>
        <v>0</v>
      </c>
      <c r="BH186" s="228">
        <f>IF(N186="sníž. přenesená",J186,0)</f>
        <v>0</v>
      </c>
      <c r="BI186" s="228">
        <f>IF(N186="nulová",J186,0)</f>
        <v>0</v>
      </c>
      <c r="BJ186" s="21" t="s">
        <v>83</v>
      </c>
      <c r="BK186" s="228">
        <f>ROUND(I186*H186,2)</f>
        <v>0</v>
      </c>
      <c r="BL186" s="21" t="s">
        <v>189</v>
      </c>
      <c r="BM186" s="227" t="s">
        <v>3794</v>
      </c>
    </row>
    <row r="187" s="2" customFormat="1">
      <c r="A187" s="42"/>
      <c r="B187" s="43"/>
      <c r="C187" s="44"/>
      <c r="D187" s="229" t="s">
        <v>191</v>
      </c>
      <c r="E187" s="44"/>
      <c r="F187" s="230" t="s">
        <v>3795</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1" t="s">
        <v>191</v>
      </c>
      <c r="AU187" s="21" t="s">
        <v>86</v>
      </c>
    </row>
    <row r="188" s="13" customFormat="1">
      <c r="A188" s="13"/>
      <c r="B188" s="234"/>
      <c r="C188" s="235"/>
      <c r="D188" s="236" t="s">
        <v>193</v>
      </c>
      <c r="E188" s="237" t="s">
        <v>19</v>
      </c>
      <c r="F188" s="238" t="s">
        <v>3796</v>
      </c>
      <c r="G188" s="235"/>
      <c r="H188" s="239">
        <v>109.8</v>
      </c>
      <c r="I188" s="240"/>
      <c r="J188" s="235"/>
      <c r="K188" s="235"/>
      <c r="L188" s="241"/>
      <c r="M188" s="242"/>
      <c r="N188" s="243"/>
      <c r="O188" s="243"/>
      <c r="P188" s="243"/>
      <c r="Q188" s="243"/>
      <c r="R188" s="243"/>
      <c r="S188" s="243"/>
      <c r="T188" s="244"/>
      <c r="U188" s="13"/>
      <c r="V188" s="13"/>
      <c r="W188" s="13"/>
      <c r="X188" s="13"/>
      <c r="Y188" s="13"/>
      <c r="Z188" s="13"/>
      <c r="AA188" s="13"/>
      <c r="AB188" s="13"/>
      <c r="AC188" s="13"/>
      <c r="AD188" s="13"/>
      <c r="AE188" s="13"/>
      <c r="AT188" s="245" t="s">
        <v>193</v>
      </c>
      <c r="AU188" s="245" t="s">
        <v>86</v>
      </c>
      <c r="AV188" s="13" t="s">
        <v>86</v>
      </c>
      <c r="AW188" s="13" t="s">
        <v>37</v>
      </c>
      <c r="AX188" s="13" t="s">
        <v>83</v>
      </c>
      <c r="AY188" s="245" t="s">
        <v>182</v>
      </c>
    </row>
    <row r="189" s="2" customFormat="1" ht="37.8" customHeight="1">
      <c r="A189" s="42"/>
      <c r="B189" s="43"/>
      <c r="C189" s="216" t="s">
        <v>392</v>
      </c>
      <c r="D189" s="216" t="s">
        <v>184</v>
      </c>
      <c r="E189" s="217" t="s">
        <v>3797</v>
      </c>
      <c r="F189" s="218" t="s">
        <v>3798</v>
      </c>
      <c r="G189" s="219" t="s">
        <v>187</v>
      </c>
      <c r="H189" s="220">
        <v>109.8</v>
      </c>
      <c r="I189" s="221"/>
      <c r="J189" s="222">
        <f>ROUND(I189*H189,2)</f>
        <v>0</v>
      </c>
      <c r="K189" s="218" t="s">
        <v>188</v>
      </c>
      <c r="L189" s="48"/>
      <c r="M189" s="223" t="s">
        <v>19</v>
      </c>
      <c r="N189" s="224" t="s">
        <v>47</v>
      </c>
      <c r="O189" s="88"/>
      <c r="P189" s="225">
        <f>O189*H189</f>
        <v>0</v>
      </c>
      <c r="Q189" s="225">
        <v>0.098000000000000004</v>
      </c>
      <c r="R189" s="225">
        <f>Q189*H189</f>
        <v>10.760400000000001</v>
      </c>
      <c r="S189" s="225">
        <v>0</v>
      </c>
      <c r="T189" s="226">
        <f>S189*H189</f>
        <v>0</v>
      </c>
      <c r="U189" s="42"/>
      <c r="V189" s="42"/>
      <c r="W189" s="42"/>
      <c r="X189" s="42"/>
      <c r="Y189" s="42"/>
      <c r="Z189" s="42"/>
      <c r="AA189" s="42"/>
      <c r="AB189" s="42"/>
      <c r="AC189" s="42"/>
      <c r="AD189" s="42"/>
      <c r="AE189" s="42"/>
      <c r="AR189" s="227" t="s">
        <v>189</v>
      </c>
      <c r="AT189" s="227" t="s">
        <v>184</v>
      </c>
      <c r="AU189" s="227" t="s">
        <v>86</v>
      </c>
      <c r="AY189" s="21" t="s">
        <v>182</v>
      </c>
      <c r="BE189" s="228">
        <f>IF(N189="základní",J189,0)</f>
        <v>0</v>
      </c>
      <c r="BF189" s="228">
        <f>IF(N189="snížená",J189,0)</f>
        <v>0</v>
      </c>
      <c r="BG189" s="228">
        <f>IF(N189="zákl. přenesená",J189,0)</f>
        <v>0</v>
      </c>
      <c r="BH189" s="228">
        <f>IF(N189="sníž. přenesená",J189,0)</f>
        <v>0</v>
      </c>
      <c r="BI189" s="228">
        <f>IF(N189="nulová",J189,0)</f>
        <v>0</v>
      </c>
      <c r="BJ189" s="21" t="s">
        <v>83</v>
      </c>
      <c r="BK189" s="228">
        <f>ROUND(I189*H189,2)</f>
        <v>0</v>
      </c>
      <c r="BL189" s="21" t="s">
        <v>189</v>
      </c>
      <c r="BM189" s="227" t="s">
        <v>3799</v>
      </c>
    </row>
    <row r="190" s="2" customFormat="1">
      <c r="A190" s="42"/>
      <c r="B190" s="43"/>
      <c r="C190" s="44"/>
      <c r="D190" s="229" t="s">
        <v>191</v>
      </c>
      <c r="E190" s="44"/>
      <c r="F190" s="230" t="s">
        <v>3800</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1" t="s">
        <v>191</v>
      </c>
      <c r="AU190" s="21" t="s">
        <v>86</v>
      </c>
    </row>
    <row r="191" s="13" customFormat="1">
      <c r="A191" s="13"/>
      <c r="B191" s="234"/>
      <c r="C191" s="235"/>
      <c r="D191" s="236" t="s">
        <v>193</v>
      </c>
      <c r="E191" s="237" t="s">
        <v>19</v>
      </c>
      <c r="F191" s="238" t="s">
        <v>3796</v>
      </c>
      <c r="G191" s="235"/>
      <c r="H191" s="239">
        <v>109.8</v>
      </c>
      <c r="I191" s="240"/>
      <c r="J191" s="235"/>
      <c r="K191" s="235"/>
      <c r="L191" s="241"/>
      <c r="M191" s="242"/>
      <c r="N191" s="243"/>
      <c r="O191" s="243"/>
      <c r="P191" s="243"/>
      <c r="Q191" s="243"/>
      <c r="R191" s="243"/>
      <c r="S191" s="243"/>
      <c r="T191" s="244"/>
      <c r="U191" s="13"/>
      <c r="V191" s="13"/>
      <c r="W191" s="13"/>
      <c r="X191" s="13"/>
      <c r="Y191" s="13"/>
      <c r="Z191" s="13"/>
      <c r="AA191" s="13"/>
      <c r="AB191" s="13"/>
      <c r="AC191" s="13"/>
      <c r="AD191" s="13"/>
      <c r="AE191" s="13"/>
      <c r="AT191" s="245" t="s">
        <v>193</v>
      </c>
      <c r="AU191" s="245" t="s">
        <v>86</v>
      </c>
      <c r="AV191" s="13" t="s">
        <v>86</v>
      </c>
      <c r="AW191" s="13" t="s">
        <v>37</v>
      </c>
      <c r="AX191" s="13" t="s">
        <v>83</v>
      </c>
      <c r="AY191" s="245" t="s">
        <v>182</v>
      </c>
    </row>
    <row r="192" s="2" customFormat="1" ht="16.5" customHeight="1">
      <c r="A192" s="42"/>
      <c r="B192" s="43"/>
      <c r="C192" s="267" t="s">
        <v>398</v>
      </c>
      <c r="D192" s="267" t="s">
        <v>349</v>
      </c>
      <c r="E192" s="268" t="s">
        <v>3801</v>
      </c>
      <c r="F192" s="269" t="s">
        <v>3802</v>
      </c>
      <c r="G192" s="270" t="s">
        <v>187</v>
      </c>
      <c r="H192" s="271">
        <v>111.996</v>
      </c>
      <c r="I192" s="272"/>
      <c r="J192" s="273">
        <f>ROUND(I192*H192,2)</f>
        <v>0</v>
      </c>
      <c r="K192" s="269" t="s">
        <v>188</v>
      </c>
      <c r="L192" s="274"/>
      <c r="M192" s="275" t="s">
        <v>19</v>
      </c>
      <c r="N192" s="276" t="s">
        <v>47</v>
      </c>
      <c r="O192" s="88"/>
      <c r="P192" s="225">
        <f>O192*H192</f>
        <v>0</v>
      </c>
      <c r="Q192" s="225">
        <v>0.13500000000000001</v>
      </c>
      <c r="R192" s="225">
        <f>Q192*H192</f>
        <v>15.11946</v>
      </c>
      <c r="S192" s="225">
        <v>0</v>
      </c>
      <c r="T192" s="226">
        <f>S192*H192</f>
        <v>0</v>
      </c>
      <c r="U192" s="42"/>
      <c r="V192" s="42"/>
      <c r="W192" s="42"/>
      <c r="X192" s="42"/>
      <c r="Y192" s="42"/>
      <c r="Z192" s="42"/>
      <c r="AA192" s="42"/>
      <c r="AB192" s="42"/>
      <c r="AC192" s="42"/>
      <c r="AD192" s="42"/>
      <c r="AE192" s="42"/>
      <c r="AR192" s="227" t="s">
        <v>243</v>
      </c>
      <c r="AT192" s="227" t="s">
        <v>349</v>
      </c>
      <c r="AU192" s="227" t="s">
        <v>86</v>
      </c>
      <c r="AY192" s="21" t="s">
        <v>182</v>
      </c>
      <c r="BE192" s="228">
        <f>IF(N192="základní",J192,0)</f>
        <v>0</v>
      </c>
      <c r="BF192" s="228">
        <f>IF(N192="snížená",J192,0)</f>
        <v>0</v>
      </c>
      <c r="BG192" s="228">
        <f>IF(N192="zákl. přenesená",J192,0)</f>
        <v>0</v>
      </c>
      <c r="BH192" s="228">
        <f>IF(N192="sníž. přenesená",J192,0)</f>
        <v>0</v>
      </c>
      <c r="BI192" s="228">
        <f>IF(N192="nulová",J192,0)</f>
        <v>0</v>
      </c>
      <c r="BJ192" s="21" t="s">
        <v>83</v>
      </c>
      <c r="BK192" s="228">
        <f>ROUND(I192*H192,2)</f>
        <v>0</v>
      </c>
      <c r="BL192" s="21" t="s">
        <v>189</v>
      </c>
      <c r="BM192" s="227" t="s">
        <v>3803</v>
      </c>
    </row>
    <row r="193" s="13" customFormat="1">
      <c r="A193" s="13"/>
      <c r="B193" s="234"/>
      <c r="C193" s="235"/>
      <c r="D193" s="236" t="s">
        <v>193</v>
      </c>
      <c r="E193" s="237" t="s">
        <v>19</v>
      </c>
      <c r="F193" s="238" t="s">
        <v>3804</v>
      </c>
      <c r="G193" s="235"/>
      <c r="H193" s="239">
        <v>111.996</v>
      </c>
      <c r="I193" s="240"/>
      <c r="J193" s="235"/>
      <c r="K193" s="235"/>
      <c r="L193" s="241"/>
      <c r="M193" s="242"/>
      <c r="N193" s="243"/>
      <c r="O193" s="243"/>
      <c r="P193" s="243"/>
      <c r="Q193" s="243"/>
      <c r="R193" s="243"/>
      <c r="S193" s="243"/>
      <c r="T193" s="244"/>
      <c r="U193" s="13"/>
      <c r="V193" s="13"/>
      <c r="W193" s="13"/>
      <c r="X193" s="13"/>
      <c r="Y193" s="13"/>
      <c r="Z193" s="13"/>
      <c r="AA193" s="13"/>
      <c r="AB193" s="13"/>
      <c r="AC193" s="13"/>
      <c r="AD193" s="13"/>
      <c r="AE193" s="13"/>
      <c r="AT193" s="245" t="s">
        <v>193</v>
      </c>
      <c r="AU193" s="245" t="s">
        <v>86</v>
      </c>
      <c r="AV193" s="13" t="s">
        <v>86</v>
      </c>
      <c r="AW193" s="13" t="s">
        <v>37</v>
      </c>
      <c r="AX193" s="13" t="s">
        <v>83</v>
      </c>
      <c r="AY193" s="245" t="s">
        <v>182</v>
      </c>
    </row>
    <row r="194" s="2" customFormat="1" ht="24.15" customHeight="1">
      <c r="A194" s="42"/>
      <c r="B194" s="43"/>
      <c r="C194" s="216" t="s">
        <v>403</v>
      </c>
      <c r="D194" s="216" t="s">
        <v>184</v>
      </c>
      <c r="E194" s="217" t="s">
        <v>3805</v>
      </c>
      <c r="F194" s="218" t="s">
        <v>3806</v>
      </c>
      <c r="G194" s="219" t="s">
        <v>187</v>
      </c>
      <c r="H194" s="220">
        <v>109.8</v>
      </c>
      <c r="I194" s="221"/>
      <c r="J194" s="222">
        <f>ROUND(I194*H194,2)</f>
        <v>0</v>
      </c>
      <c r="K194" s="218" t="s">
        <v>19</v>
      </c>
      <c r="L194" s="48"/>
      <c r="M194" s="223" t="s">
        <v>19</v>
      </c>
      <c r="N194" s="224" t="s">
        <v>47</v>
      </c>
      <c r="O194" s="88"/>
      <c r="P194" s="225">
        <f>O194*H194</f>
        <v>0</v>
      </c>
      <c r="Q194" s="225">
        <v>0.0060000000000000001</v>
      </c>
      <c r="R194" s="225">
        <f>Q194*H194</f>
        <v>0.65879999999999994</v>
      </c>
      <c r="S194" s="225">
        <v>0</v>
      </c>
      <c r="T194" s="226">
        <f>S194*H194</f>
        <v>0</v>
      </c>
      <c r="U194" s="42"/>
      <c r="V194" s="42"/>
      <c r="W194" s="42"/>
      <c r="X194" s="42"/>
      <c r="Y194" s="42"/>
      <c r="Z194" s="42"/>
      <c r="AA194" s="42"/>
      <c r="AB194" s="42"/>
      <c r="AC194" s="42"/>
      <c r="AD194" s="42"/>
      <c r="AE194" s="42"/>
      <c r="AR194" s="227" t="s">
        <v>189</v>
      </c>
      <c r="AT194" s="227" t="s">
        <v>184</v>
      </c>
      <c r="AU194" s="227" t="s">
        <v>86</v>
      </c>
      <c r="AY194" s="21" t="s">
        <v>182</v>
      </c>
      <c r="BE194" s="228">
        <f>IF(N194="základní",J194,0)</f>
        <v>0</v>
      </c>
      <c r="BF194" s="228">
        <f>IF(N194="snížená",J194,0)</f>
        <v>0</v>
      </c>
      <c r="BG194" s="228">
        <f>IF(N194="zákl. přenesená",J194,0)</f>
        <v>0</v>
      </c>
      <c r="BH194" s="228">
        <f>IF(N194="sníž. přenesená",J194,0)</f>
        <v>0</v>
      </c>
      <c r="BI194" s="228">
        <f>IF(N194="nulová",J194,0)</f>
        <v>0</v>
      </c>
      <c r="BJ194" s="21" t="s">
        <v>83</v>
      </c>
      <c r="BK194" s="228">
        <f>ROUND(I194*H194,2)</f>
        <v>0</v>
      </c>
      <c r="BL194" s="21" t="s">
        <v>189</v>
      </c>
      <c r="BM194" s="227" t="s">
        <v>3807</v>
      </c>
    </row>
    <row r="195" s="13" customFormat="1">
      <c r="A195" s="13"/>
      <c r="B195" s="234"/>
      <c r="C195" s="235"/>
      <c r="D195" s="236" t="s">
        <v>193</v>
      </c>
      <c r="E195" s="237" t="s">
        <v>19</v>
      </c>
      <c r="F195" s="238" t="s">
        <v>3796</v>
      </c>
      <c r="G195" s="235"/>
      <c r="H195" s="239">
        <v>109.8</v>
      </c>
      <c r="I195" s="240"/>
      <c r="J195" s="235"/>
      <c r="K195" s="235"/>
      <c r="L195" s="241"/>
      <c r="M195" s="242"/>
      <c r="N195" s="243"/>
      <c r="O195" s="243"/>
      <c r="P195" s="243"/>
      <c r="Q195" s="243"/>
      <c r="R195" s="243"/>
      <c r="S195" s="243"/>
      <c r="T195" s="244"/>
      <c r="U195" s="13"/>
      <c r="V195" s="13"/>
      <c r="W195" s="13"/>
      <c r="X195" s="13"/>
      <c r="Y195" s="13"/>
      <c r="Z195" s="13"/>
      <c r="AA195" s="13"/>
      <c r="AB195" s="13"/>
      <c r="AC195" s="13"/>
      <c r="AD195" s="13"/>
      <c r="AE195" s="13"/>
      <c r="AT195" s="245" t="s">
        <v>193</v>
      </c>
      <c r="AU195" s="245" t="s">
        <v>86</v>
      </c>
      <c r="AV195" s="13" t="s">
        <v>86</v>
      </c>
      <c r="AW195" s="13" t="s">
        <v>37</v>
      </c>
      <c r="AX195" s="13" t="s">
        <v>83</v>
      </c>
      <c r="AY195" s="245" t="s">
        <v>182</v>
      </c>
    </row>
    <row r="196" s="12" customFormat="1" ht="22.8" customHeight="1">
      <c r="A196" s="12"/>
      <c r="B196" s="200"/>
      <c r="C196" s="201"/>
      <c r="D196" s="202" t="s">
        <v>75</v>
      </c>
      <c r="E196" s="214" t="s">
        <v>249</v>
      </c>
      <c r="F196" s="214" t="s">
        <v>3808</v>
      </c>
      <c r="G196" s="201"/>
      <c r="H196" s="201"/>
      <c r="I196" s="204"/>
      <c r="J196" s="215">
        <f>BK196</f>
        <v>0</v>
      </c>
      <c r="K196" s="201"/>
      <c r="L196" s="206"/>
      <c r="M196" s="207"/>
      <c r="N196" s="208"/>
      <c r="O196" s="208"/>
      <c r="P196" s="209">
        <f>SUM(P197:P202)</f>
        <v>0</v>
      </c>
      <c r="Q196" s="208"/>
      <c r="R196" s="209">
        <f>SUM(R197:R202)</f>
        <v>12.631693500000001</v>
      </c>
      <c r="S196" s="208"/>
      <c r="T196" s="210">
        <f>SUM(T197:T202)</f>
        <v>0</v>
      </c>
      <c r="U196" s="12"/>
      <c r="V196" s="12"/>
      <c r="W196" s="12"/>
      <c r="X196" s="12"/>
      <c r="Y196" s="12"/>
      <c r="Z196" s="12"/>
      <c r="AA196" s="12"/>
      <c r="AB196" s="12"/>
      <c r="AC196" s="12"/>
      <c r="AD196" s="12"/>
      <c r="AE196" s="12"/>
      <c r="AR196" s="211" t="s">
        <v>83</v>
      </c>
      <c r="AT196" s="212" t="s">
        <v>75</v>
      </c>
      <c r="AU196" s="212" t="s">
        <v>83</v>
      </c>
      <c r="AY196" s="211" t="s">
        <v>182</v>
      </c>
      <c r="BK196" s="213">
        <f>SUM(BK197:BK202)</f>
        <v>0</v>
      </c>
    </row>
    <row r="197" s="2" customFormat="1" ht="24.15" customHeight="1">
      <c r="A197" s="42"/>
      <c r="B197" s="43"/>
      <c r="C197" s="216" t="s">
        <v>409</v>
      </c>
      <c r="D197" s="216" t="s">
        <v>184</v>
      </c>
      <c r="E197" s="217" t="s">
        <v>3809</v>
      </c>
      <c r="F197" s="218" t="s">
        <v>3810</v>
      </c>
      <c r="G197" s="219" t="s">
        <v>560</v>
      </c>
      <c r="H197" s="220">
        <v>78.650000000000006</v>
      </c>
      <c r="I197" s="221"/>
      <c r="J197" s="222">
        <f>ROUND(I197*H197,2)</f>
        <v>0</v>
      </c>
      <c r="K197" s="218" t="s">
        <v>188</v>
      </c>
      <c r="L197" s="48"/>
      <c r="M197" s="223" t="s">
        <v>19</v>
      </c>
      <c r="N197" s="224" t="s">
        <v>47</v>
      </c>
      <c r="O197" s="88"/>
      <c r="P197" s="225">
        <f>O197*H197</f>
        <v>0</v>
      </c>
      <c r="Q197" s="225">
        <v>0.11519</v>
      </c>
      <c r="R197" s="225">
        <f>Q197*H197</f>
        <v>9.0596934999999998</v>
      </c>
      <c r="S197" s="225">
        <v>0</v>
      </c>
      <c r="T197" s="226">
        <f>S197*H197</f>
        <v>0</v>
      </c>
      <c r="U197" s="42"/>
      <c r="V197" s="42"/>
      <c r="W197" s="42"/>
      <c r="X197" s="42"/>
      <c r="Y197" s="42"/>
      <c r="Z197" s="42"/>
      <c r="AA197" s="42"/>
      <c r="AB197" s="42"/>
      <c r="AC197" s="42"/>
      <c r="AD197" s="42"/>
      <c r="AE197" s="42"/>
      <c r="AR197" s="227" t="s">
        <v>189</v>
      </c>
      <c r="AT197" s="227" t="s">
        <v>184</v>
      </c>
      <c r="AU197" s="227" t="s">
        <v>86</v>
      </c>
      <c r="AY197" s="21" t="s">
        <v>182</v>
      </c>
      <c r="BE197" s="228">
        <f>IF(N197="základní",J197,0)</f>
        <v>0</v>
      </c>
      <c r="BF197" s="228">
        <f>IF(N197="snížená",J197,0)</f>
        <v>0</v>
      </c>
      <c r="BG197" s="228">
        <f>IF(N197="zákl. přenesená",J197,0)</f>
        <v>0</v>
      </c>
      <c r="BH197" s="228">
        <f>IF(N197="sníž. přenesená",J197,0)</f>
        <v>0</v>
      </c>
      <c r="BI197" s="228">
        <f>IF(N197="nulová",J197,0)</f>
        <v>0</v>
      </c>
      <c r="BJ197" s="21" t="s">
        <v>83</v>
      </c>
      <c r="BK197" s="228">
        <f>ROUND(I197*H197,2)</f>
        <v>0</v>
      </c>
      <c r="BL197" s="21" t="s">
        <v>189</v>
      </c>
      <c r="BM197" s="227" t="s">
        <v>3811</v>
      </c>
    </row>
    <row r="198" s="2" customFormat="1">
      <c r="A198" s="42"/>
      <c r="B198" s="43"/>
      <c r="C198" s="44"/>
      <c r="D198" s="229" t="s">
        <v>191</v>
      </c>
      <c r="E198" s="44"/>
      <c r="F198" s="230" t="s">
        <v>3812</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1" t="s">
        <v>191</v>
      </c>
      <c r="AU198" s="21" t="s">
        <v>86</v>
      </c>
    </row>
    <row r="199" s="13" customFormat="1">
      <c r="A199" s="13"/>
      <c r="B199" s="234"/>
      <c r="C199" s="235"/>
      <c r="D199" s="236" t="s">
        <v>193</v>
      </c>
      <c r="E199" s="237" t="s">
        <v>19</v>
      </c>
      <c r="F199" s="238" t="s">
        <v>3813</v>
      </c>
      <c r="G199" s="235"/>
      <c r="H199" s="239">
        <v>78.650000000000006</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193</v>
      </c>
      <c r="AU199" s="245" t="s">
        <v>86</v>
      </c>
      <c r="AV199" s="13" t="s">
        <v>86</v>
      </c>
      <c r="AW199" s="13" t="s">
        <v>37</v>
      </c>
      <c r="AX199" s="13" t="s">
        <v>83</v>
      </c>
      <c r="AY199" s="245" t="s">
        <v>182</v>
      </c>
    </row>
    <row r="200" s="14" customFormat="1">
      <c r="A200" s="14"/>
      <c r="B200" s="246"/>
      <c r="C200" s="247"/>
      <c r="D200" s="236" t="s">
        <v>193</v>
      </c>
      <c r="E200" s="248" t="s">
        <v>19</v>
      </c>
      <c r="F200" s="249" t="s">
        <v>3814</v>
      </c>
      <c r="G200" s="247"/>
      <c r="H200" s="248" t="s">
        <v>19</v>
      </c>
      <c r="I200" s="250"/>
      <c r="J200" s="247"/>
      <c r="K200" s="247"/>
      <c r="L200" s="251"/>
      <c r="M200" s="252"/>
      <c r="N200" s="253"/>
      <c r="O200" s="253"/>
      <c r="P200" s="253"/>
      <c r="Q200" s="253"/>
      <c r="R200" s="253"/>
      <c r="S200" s="253"/>
      <c r="T200" s="254"/>
      <c r="U200" s="14"/>
      <c r="V200" s="14"/>
      <c r="W200" s="14"/>
      <c r="X200" s="14"/>
      <c r="Y200" s="14"/>
      <c r="Z200" s="14"/>
      <c r="AA200" s="14"/>
      <c r="AB200" s="14"/>
      <c r="AC200" s="14"/>
      <c r="AD200" s="14"/>
      <c r="AE200" s="14"/>
      <c r="AT200" s="255" t="s">
        <v>193</v>
      </c>
      <c r="AU200" s="255" t="s">
        <v>86</v>
      </c>
      <c r="AV200" s="14" t="s">
        <v>83</v>
      </c>
      <c r="AW200" s="14" t="s">
        <v>37</v>
      </c>
      <c r="AX200" s="14" t="s">
        <v>76</v>
      </c>
      <c r="AY200" s="255" t="s">
        <v>182</v>
      </c>
    </row>
    <row r="201" s="2" customFormat="1" ht="16.5" customHeight="1">
      <c r="A201" s="42"/>
      <c r="B201" s="43"/>
      <c r="C201" s="267" t="s">
        <v>414</v>
      </c>
      <c r="D201" s="267" t="s">
        <v>349</v>
      </c>
      <c r="E201" s="268" t="s">
        <v>3815</v>
      </c>
      <c r="F201" s="269" t="s">
        <v>3816</v>
      </c>
      <c r="G201" s="270" t="s">
        <v>560</v>
      </c>
      <c r="H201" s="271">
        <v>17</v>
      </c>
      <c r="I201" s="272"/>
      <c r="J201" s="273">
        <f>ROUND(I201*H201,2)</f>
        <v>0</v>
      </c>
      <c r="K201" s="269" t="s">
        <v>188</v>
      </c>
      <c r="L201" s="274"/>
      <c r="M201" s="275" t="s">
        <v>19</v>
      </c>
      <c r="N201" s="276" t="s">
        <v>47</v>
      </c>
      <c r="O201" s="88"/>
      <c r="P201" s="225">
        <f>O201*H201</f>
        <v>0</v>
      </c>
      <c r="Q201" s="225">
        <v>0.045999999999999999</v>
      </c>
      <c r="R201" s="225">
        <f>Q201*H201</f>
        <v>0.78200000000000003</v>
      </c>
      <c r="S201" s="225">
        <v>0</v>
      </c>
      <c r="T201" s="226">
        <f>S201*H201</f>
        <v>0</v>
      </c>
      <c r="U201" s="42"/>
      <c r="V201" s="42"/>
      <c r="W201" s="42"/>
      <c r="X201" s="42"/>
      <c r="Y201" s="42"/>
      <c r="Z201" s="42"/>
      <c r="AA201" s="42"/>
      <c r="AB201" s="42"/>
      <c r="AC201" s="42"/>
      <c r="AD201" s="42"/>
      <c r="AE201" s="42"/>
      <c r="AR201" s="227" t="s">
        <v>243</v>
      </c>
      <c r="AT201" s="227" t="s">
        <v>349</v>
      </c>
      <c r="AU201" s="227" t="s">
        <v>86</v>
      </c>
      <c r="AY201" s="21" t="s">
        <v>182</v>
      </c>
      <c r="BE201" s="228">
        <f>IF(N201="základní",J201,0)</f>
        <v>0</v>
      </c>
      <c r="BF201" s="228">
        <f>IF(N201="snížená",J201,0)</f>
        <v>0</v>
      </c>
      <c r="BG201" s="228">
        <f>IF(N201="zákl. přenesená",J201,0)</f>
        <v>0</v>
      </c>
      <c r="BH201" s="228">
        <f>IF(N201="sníž. přenesená",J201,0)</f>
        <v>0</v>
      </c>
      <c r="BI201" s="228">
        <f>IF(N201="nulová",J201,0)</f>
        <v>0</v>
      </c>
      <c r="BJ201" s="21" t="s">
        <v>83</v>
      </c>
      <c r="BK201" s="228">
        <f>ROUND(I201*H201,2)</f>
        <v>0</v>
      </c>
      <c r="BL201" s="21" t="s">
        <v>189</v>
      </c>
      <c r="BM201" s="227" t="s">
        <v>3817</v>
      </c>
    </row>
    <row r="202" s="2" customFormat="1" ht="16.5" customHeight="1">
      <c r="A202" s="42"/>
      <c r="B202" s="43"/>
      <c r="C202" s="267" t="s">
        <v>419</v>
      </c>
      <c r="D202" s="267" t="s">
        <v>349</v>
      </c>
      <c r="E202" s="268" t="s">
        <v>3818</v>
      </c>
      <c r="F202" s="269" t="s">
        <v>3819</v>
      </c>
      <c r="G202" s="270" t="s">
        <v>560</v>
      </c>
      <c r="H202" s="271">
        <v>62</v>
      </c>
      <c r="I202" s="272"/>
      <c r="J202" s="273">
        <f>ROUND(I202*H202,2)</f>
        <v>0</v>
      </c>
      <c r="K202" s="269" t="s">
        <v>188</v>
      </c>
      <c r="L202" s="274"/>
      <c r="M202" s="275" t="s">
        <v>19</v>
      </c>
      <c r="N202" s="276" t="s">
        <v>47</v>
      </c>
      <c r="O202" s="88"/>
      <c r="P202" s="225">
        <f>O202*H202</f>
        <v>0</v>
      </c>
      <c r="Q202" s="225">
        <v>0.044999999999999998</v>
      </c>
      <c r="R202" s="225">
        <f>Q202*H202</f>
        <v>2.79</v>
      </c>
      <c r="S202" s="225">
        <v>0</v>
      </c>
      <c r="T202" s="226">
        <f>S202*H202</f>
        <v>0</v>
      </c>
      <c r="U202" s="42"/>
      <c r="V202" s="42"/>
      <c r="W202" s="42"/>
      <c r="X202" s="42"/>
      <c r="Y202" s="42"/>
      <c r="Z202" s="42"/>
      <c r="AA202" s="42"/>
      <c r="AB202" s="42"/>
      <c r="AC202" s="42"/>
      <c r="AD202" s="42"/>
      <c r="AE202" s="42"/>
      <c r="AR202" s="227" t="s">
        <v>243</v>
      </c>
      <c r="AT202" s="227" t="s">
        <v>349</v>
      </c>
      <c r="AU202" s="227" t="s">
        <v>86</v>
      </c>
      <c r="AY202" s="21" t="s">
        <v>182</v>
      </c>
      <c r="BE202" s="228">
        <f>IF(N202="základní",J202,0)</f>
        <v>0</v>
      </c>
      <c r="BF202" s="228">
        <f>IF(N202="snížená",J202,0)</f>
        <v>0</v>
      </c>
      <c r="BG202" s="228">
        <f>IF(N202="zákl. přenesená",J202,0)</f>
        <v>0</v>
      </c>
      <c r="BH202" s="228">
        <f>IF(N202="sníž. přenesená",J202,0)</f>
        <v>0</v>
      </c>
      <c r="BI202" s="228">
        <f>IF(N202="nulová",J202,0)</f>
        <v>0</v>
      </c>
      <c r="BJ202" s="21" t="s">
        <v>83</v>
      </c>
      <c r="BK202" s="228">
        <f>ROUND(I202*H202,2)</f>
        <v>0</v>
      </c>
      <c r="BL202" s="21" t="s">
        <v>189</v>
      </c>
      <c r="BM202" s="227" t="s">
        <v>3820</v>
      </c>
    </row>
    <row r="203" s="12" customFormat="1" ht="22.8" customHeight="1">
      <c r="A203" s="12"/>
      <c r="B203" s="200"/>
      <c r="C203" s="201"/>
      <c r="D203" s="202" t="s">
        <v>75</v>
      </c>
      <c r="E203" s="214" t="s">
        <v>1691</v>
      </c>
      <c r="F203" s="214" t="s">
        <v>1692</v>
      </c>
      <c r="G203" s="201"/>
      <c r="H203" s="201"/>
      <c r="I203" s="204"/>
      <c r="J203" s="215">
        <f>BK203</f>
        <v>0</v>
      </c>
      <c r="K203" s="201"/>
      <c r="L203" s="206"/>
      <c r="M203" s="207"/>
      <c r="N203" s="208"/>
      <c r="O203" s="208"/>
      <c r="P203" s="209">
        <f>SUM(P204:P206)</f>
        <v>0</v>
      </c>
      <c r="Q203" s="208"/>
      <c r="R203" s="209">
        <f>SUM(R204:R206)</f>
        <v>0</v>
      </c>
      <c r="S203" s="208"/>
      <c r="T203" s="210">
        <f>SUM(T204:T206)</f>
        <v>0</v>
      </c>
      <c r="U203" s="12"/>
      <c r="V203" s="12"/>
      <c r="W203" s="12"/>
      <c r="X203" s="12"/>
      <c r="Y203" s="12"/>
      <c r="Z203" s="12"/>
      <c r="AA203" s="12"/>
      <c r="AB203" s="12"/>
      <c r="AC203" s="12"/>
      <c r="AD203" s="12"/>
      <c r="AE203" s="12"/>
      <c r="AR203" s="211" t="s">
        <v>83</v>
      </c>
      <c r="AT203" s="212" t="s">
        <v>75</v>
      </c>
      <c r="AU203" s="212" t="s">
        <v>83</v>
      </c>
      <c r="AY203" s="211" t="s">
        <v>182</v>
      </c>
      <c r="BK203" s="213">
        <f>SUM(BK204:BK206)</f>
        <v>0</v>
      </c>
    </row>
    <row r="204" s="2" customFormat="1" ht="24.15" customHeight="1">
      <c r="A204" s="42"/>
      <c r="B204" s="43"/>
      <c r="C204" s="216" t="s">
        <v>424</v>
      </c>
      <c r="D204" s="216" t="s">
        <v>184</v>
      </c>
      <c r="E204" s="217" t="s">
        <v>3821</v>
      </c>
      <c r="F204" s="218" t="s">
        <v>3822</v>
      </c>
      <c r="G204" s="219" t="s">
        <v>610</v>
      </c>
      <c r="H204" s="220">
        <v>39.448999999999998</v>
      </c>
      <c r="I204" s="221"/>
      <c r="J204" s="222">
        <f>ROUND(I204*H204,2)</f>
        <v>0</v>
      </c>
      <c r="K204" s="218" t="s">
        <v>188</v>
      </c>
      <c r="L204" s="48"/>
      <c r="M204" s="223" t="s">
        <v>19</v>
      </c>
      <c r="N204" s="224" t="s">
        <v>47</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189</v>
      </c>
      <c r="AT204" s="227" t="s">
        <v>184</v>
      </c>
      <c r="AU204" s="227" t="s">
        <v>86</v>
      </c>
      <c r="AY204" s="21" t="s">
        <v>182</v>
      </c>
      <c r="BE204" s="228">
        <f>IF(N204="základní",J204,0)</f>
        <v>0</v>
      </c>
      <c r="BF204" s="228">
        <f>IF(N204="snížená",J204,0)</f>
        <v>0</v>
      </c>
      <c r="BG204" s="228">
        <f>IF(N204="zákl. přenesená",J204,0)</f>
        <v>0</v>
      </c>
      <c r="BH204" s="228">
        <f>IF(N204="sníž. přenesená",J204,0)</f>
        <v>0</v>
      </c>
      <c r="BI204" s="228">
        <f>IF(N204="nulová",J204,0)</f>
        <v>0</v>
      </c>
      <c r="BJ204" s="21" t="s">
        <v>83</v>
      </c>
      <c r="BK204" s="228">
        <f>ROUND(I204*H204,2)</f>
        <v>0</v>
      </c>
      <c r="BL204" s="21" t="s">
        <v>189</v>
      </c>
      <c r="BM204" s="227" t="s">
        <v>3823</v>
      </c>
    </row>
    <row r="205" s="2" customFormat="1">
      <c r="A205" s="42"/>
      <c r="B205" s="43"/>
      <c r="C205" s="44"/>
      <c r="D205" s="229" t="s">
        <v>191</v>
      </c>
      <c r="E205" s="44"/>
      <c r="F205" s="230" t="s">
        <v>3824</v>
      </c>
      <c r="G205" s="44"/>
      <c r="H205" s="44"/>
      <c r="I205" s="231"/>
      <c r="J205" s="44"/>
      <c r="K205" s="44"/>
      <c r="L205" s="48"/>
      <c r="M205" s="232"/>
      <c r="N205" s="233"/>
      <c r="O205" s="88"/>
      <c r="P205" s="88"/>
      <c r="Q205" s="88"/>
      <c r="R205" s="88"/>
      <c r="S205" s="88"/>
      <c r="T205" s="89"/>
      <c r="U205" s="42"/>
      <c r="V205" s="42"/>
      <c r="W205" s="42"/>
      <c r="X205" s="42"/>
      <c r="Y205" s="42"/>
      <c r="Z205" s="42"/>
      <c r="AA205" s="42"/>
      <c r="AB205" s="42"/>
      <c r="AC205" s="42"/>
      <c r="AD205" s="42"/>
      <c r="AE205" s="42"/>
      <c r="AT205" s="21" t="s">
        <v>191</v>
      </c>
      <c r="AU205" s="21" t="s">
        <v>86</v>
      </c>
    </row>
    <row r="206" s="13" customFormat="1">
      <c r="A206" s="13"/>
      <c r="B206" s="234"/>
      <c r="C206" s="235"/>
      <c r="D206" s="236" t="s">
        <v>193</v>
      </c>
      <c r="E206" s="237" t="s">
        <v>19</v>
      </c>
      <c r="F206" s="238" t="s">
        <v>3825</v>
      </c>
      <c r="G206" s="235"/>
      <c r="H206" s="239">
        <v>39.448999999999998</v>
      </c>
      <c r="I206" s="240"/>
      <c r="J206" s="235"/>
      <c r="K206" s="235"/>
      <c r="L206" s="241"/>
      <c r="M206" s="309"/>
      <c r="N206" s="310"/>
      <c r="O206" s="310"/>
      <c r="P206" s="310"/>
      <c r="Q206" s="310"/>
      <c r="R206" s="310"/>
      <c r="S206" s="310"/>
      <c r="T206" s="311"/>
      <c r="U206" s="13"/>
      <c r="V206" s="13"/>
      <c r="W206" s="13"/>
      <c r="X206" s="13"/>
      <c r="Y206" s="13"/>
      <c r="Z206" s="13"/>
      <c r="AA206" s="13"/>
      <c r="AB206" s="13"/>
      <c r="AC206" s="13"/>
      <c r="AD206" s="13"/>
      <c r="AE206" s="13"/>
      <c r="AT206" s="245" t="s">
        <v>193</v>
      </c>
      <c r="AU206" s="245" t="s">
        <v>86</v>
      </c>
      <c r="AV206" s="13" t="s">
        <v>86</v>
      </c>
      <c r="AW206" s="13" t="s">
        <v>37</v>
      </c>
      <c r="AX206" s="13" t="s">
        <v>83</v>
      </c>
      <c r="AY206" s="245" t="s">
        <v>182</v>
      </c>
    </row>
    <row r="207" s="2" customFormat="1" ht="6.96" customHeight="1">
      <c r="A207" s="42"/>
      <c r="B207" s="63"/>
      <c r="C207" s="64"/>
      <c r="D207" s="64"/>
      <c r="E207" s="64"/>
      <c r="F207" s="64"/>
      <c r="G207" s="64"/>
      <c r="H207" s="64"/>
      <c r="I207" s="64"/>
      <c r="J207" s="64"/>
      <c r="K207" s="64"/>
      <c r="L207" s="48"/>
      <c r="M207" s="42"/>
      <c r="O207" s="42"/>
      <c r="P207" s="42"/>
      <c r="Q207" s="42"/>
      <c r="R207" s="42"/>
      <c r="S207" s="42"/>
      <c r="T207" s="42"/>
      <c r="U207" s="42"/>
      <c r="V207" s="42"/>
      <c r="W207" s="42"/>
      <c r="X207" s="42"/>
      <c r="Y207" s="42"/>
      <c r="Z207" s="42"/>
      <c r="AA207" s="42"/>
      <c r="AB207" s="42"/>
      <c r="AC207" s="42"/>
      <c r="AD207" s="42"/>
      <c r="AE207" s="42"/>
    </row>
  </sheetData>
  <sheetProtection sheet="1" autoFilter="0" formatColumns="0" formatRows="0" objects="1" scenarios="1" spinCount="100000" saltValue="BiS55DJG5MCB+SiHX622Tkxm/DAo3Mp79UOCEdUJLUG2foA/9DJ9tG+hN0GOfCp2g3dXyBHelTFOzRCddAbDuw==" hashValue="WvJepZhhvZbdSBpFHPBmJmDlpXdgVBCO0cbGKm1+DHMiPdlMTwg+3XFq3qIhzAUBuNQiRp5e243WSKb30eFWDQ==" algorithmName="SHA-512" password="CC35"/>
  <autoFilter ref="C84:K206"/>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1/121151113"/>
    <hyperlink ref="F92" r:id="rId2" display="https://podminky.urs.cz/item/CS_URS_2024_01/122251103"/>
    <hyperlink ref="F95" r:id="rId3" display="https://podminky.urs.cz/item/CS_URS_2024_01/162351103"/>
    <hyperlink ref="F101" r:id="rId4" display="https://podminky.urs.cz/item/CS_URS_2024_01/162751117"/>
    <hyperlink ref="F106" r:id="rId5" display="https://podminky.urs.cz/item/CS_URS_2024_01/162751119"/>
    <hyperlink ref="F109" r:id="rId6" display="https://podminky.urs.cz/item/CS_URS_2024_01/167151101"/>
    <hyperlink ref="F115" r:id="rId7" display="https://podminky.urs.cz/item/CS_URS_2024_01/171152111"/>
    <hyperlink ref="F120" r:id="rId8" display="https://podminky.urs.cz/item/CS_URS_2024_01/171201231"/>
    <hyperlink ref="F123" r:id="rId9" display="https://podminky.urs.cz/item/CS_URS_2024_01/171251201"/>
    <hyperlink ref="F126" r:id="rId10" display="https://podminky.urs.cz/item/CS_URS_2024_01/174151101"/>
    <hyperlink ref="F132" r:id="rId11" display="https://podminky.urs.cz/item/CS_URS_2024_01/180405114"/>
    <hyperlink ref="F135" r:id="rId12" display="https://podminky.urs.cz/item/CS_URS_2024_01/181451131"/>
    <hyperlink ref="F140" r:id="rId13" display="https://podminky.urs.cz/item/CS_URS_2024_01/181951111"/>
    <hyperlink ref="F143" r:id="rId14" display="https://podminky.urs.cz/item/CS_URS_2024_01/181951112"/>
    <hyperlink ref="F146" r:id="rId15" display="https://podminky.urs.cz/item/CS_URS_2024_01/182313101"/>
    <hyperlink ref="F149" r:id="rId16" display="https://podminky.urs.cz/item/CS_URS_2024_01/182351023"/>
    <hyperlink ref="F154" r:id="rId17" display="https://podminky.urs.cz/item/CS_URS_2024_01/183403153"/>
    <hyperlink ref="F157" r:id="rId18" display="https://podminky.urs.cz/item/CS_URS_2024_01/183403161"/>
    <hyperlink ref="F160" r:id="rId19" display="https://podminky.urs.cz/item/CS_URS_2024_01/184813511"/>
    <hyperlink ref="F165" r:id="rId20" display="https://podminky.urs.cz/item/CS_URS_2024_01/184813521"/>
    <hyperlink ref="F170" r:id="rId21" display="https://podminky.urs.cz/item/CS_URS_2024_01/213141112"/>
    <hyperlink ref="F181" r:id="rId22" display="https://podminky.urs.cz/item/CS_URS_2024_01/564731112"/>
    <hyperlink ref="F184" r:id="rId23" display="https://podminky.urs.cz/item/CS_URS_2024_01/564741111"/>
    <hyperlink ref="F187" r:id="rId24" display="https://podminky.urs.cz/item/CS_URS_2024_01/564760111"/>
    <hyperlink ref="F190" r:id="rId25" display="https://podminky.urs.cz/item/CS_URS_2024_01/596412312"/>
    <hyperlink ref="F198" r:id="rId26" display="https://podminky.urs.cz/item/CS_URS_2024_01/916131212"/>
    <hyperlink ref="F205" r:id="rId27" display="https://podminky.urs.cz/item/CS_URS_2024_01/99822301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112</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3826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113</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ROUND(J85,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ROUND((SUM(BE85:BE143)),  2)</f>
        <v>0</v>
      </c>
      <c r="G33" s="42"/>
      <c r="H33" s="42"/>
      <c r="I33" s="161">
        <v>0.20999999999999999</v>
      </c>
      <c r="J33" s="160">
        <f>ROUND(((SUM(BE85:BE143))*I33),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ROUND((SUM(BF85:BF143)),  2)</f>
        <v>0</v>
      </c>
      <c r="G34" s="42"/>
      <c r="H34" s="42"/>
      <c r="I34" s="161">
        <v>0.12</v>
      </c>
      <c r="J34" s="160">
        <f>ROUND(((SUM(BF85:BF143))*I34),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ROUND((SUM(BG85:BG143)),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ROUND((SUM(BH85:BH143)),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ROUND((SUM(BI85:BI143)),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05 - Oplocení</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J85</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143</v>
      </c>
      <c r="E60" s="181"/>
      <c r="F60" s="181"/>
      <c r="G60" s="181"/>
      <c r="H60" s="181"/>
      <c r="I60" s="181"/>
      <c r="J60" s="182">
        <f>J86</f>
        <v>0</v>
      </c>
      <c r="K60" s="179"/>
      <c r="L60" s="183"/>
      <c r="S60" s="9"/>
      <c r="T60" s="9"/>
      <c r="U60" s="9"/>
      <c r="V60" s="9"/>
      <c r="W60" s="9"/>
      <c r="X60" s="9"/>
      <c r="Y60" s="9"/>
      <c r="Z60" s="9"/>
      <c r="AA60" s="9"/>
      <c r="AB60" s="9"/>
      <c r="AC60" s="9"/>
      <c r="AD60" s="9"/>
      <c r="AE60" s="9"/>
    </row>
    <row r="61" s="10" customFormat="1" ht="19.92" customHeight="1">
      <c r="A61" s="10"/>
      <c r="B61" s="184"/>
      <c r="C61" s="129"/>
      <c r="D61" s="185" t="s">
        <v>144</v>
      </c>
      <c r="E61" s="186"/>
      <c r="F61" s="186"/>
      <c r="G61" s="186"/>
      <c r="H61" s="186"/>
      <c r="I61" s="186"/>
      <c r="J61" s="187">
        <f>J87</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147</v>
      </c>
      <c r="E62" s="186"/>
      <c r="F62" s="186"/>
      <c r="G62" s="186"/>
      <c r="H62" s="186"/>
      <c r="I62" s="186"/>
      <c r="J62" s="187">
        <f>J103</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3685</v>
      </c>
      <c r="E63" s="186"/>
      <c r="F63" s="186"/>
      <c r="G63" s="186"/>
      <c r="H63" s="186"/>
      <c r="I63" s="186"/>
      <c r="J63" s="187">
        <f>J120</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154</v>
      </c>
      <c r="E64" s="186"/>
      <c r="F64" s="186"/>
      <c r="G64" s="186"/>
      <c r="H64" s="186"/>
      <c r="I64" s="186"/>
      <c r="J64" s="187">
        <f>J127</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155</v>
      </c>
      <c r="E65" s="186"/>
      <c r="F65" s="186"/>
      <c r="G65" s="186"/>
      <c r="H65" s="186"/>
      <c r="I65" s="186"/>
      <c r="J65" s="187">
        <f>J141</f>
        <v>0</v>
      </c>
      <c r="K65" s="129"/>
      <c r="L65" s="188"/>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7" t="s">
        <v>167</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6"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6.5" customHeight="1">
      <c r="A75" s="42"/>
      <c r="B75" s="43"/>
      <c r="C75" s="44"/>
      <c r="D75" s="44"/>
      <c r="E75" s="173" t="str">
        <f>E7</f>
        <v>Oprava VDJ Koudelka I. p.č. 3596/4, 3596/2, k.ú.Holice v Čechách Holice</v>
      </c>
      <c r="F75" s="36"/>
      <c r="G75" s="36"/>
      <c r="H75" s="36"/>
      <c r="I75" s="44"/>
      <c r="J75" s="44"/>
      <c r="K75" s="44"/>
      <c r="L75" s="148"/>
      <c r="S75" s="42"/>
      <c r="T75" s="42"/>
      <c r="U75" s="42"/>
      <c r="V75" s="42"/>
      <c r="W75" s="42"/>
      <c r="X75" s="42"/>
      <c r="Y75" s="42"/>
      <c r="Z75" s="42"/>
      <c r="AA75" s="42"/>
      <c r="AB75" s="42"/>
      <c r="AC75" s="42"/>
      <c r="AD75" s="42"/>
      <c r="AE75" s="42"/>
    </row>
    <row r="76" s="2" customFormat="1" ht="12" customHeight="1">
      <c r="A76" s="42"/>
      <c r="B76" s="43"/>
      <c r="C76" s="36" t="s">
        <v>132</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6.5" customHeight="1">
      <c r="A77" s="42"/>
      <c r="B77" s="43"/>
      <c r="C77" s="44"/>
      <c r="D77" s="44"/>
      <c r="E77" s="73" t="str">
        <f>E9</f>
        <v>SO 05 - Oplocení</v>
      </c>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6" t="s">
        <v>21</v>
      </c>
      <c r="D79" s="44"/>
      <c r="E79" s="44"/>
      <c r="F79" s="31" t="str">
        <f>F12</f>
        <v>k.ú. Holice v Čechách p.č.3596/4 3596/2</v>
      </c>
      <c r="G79" s="44"/>
      <c r="H79" s="44"/>
      <c r="I79" s="36" t="s">
        <v>23</v>
      </c>
      <c r="J79" s="76" t="str">
        <f>IF(J12="","",J12)</f>
        <v>22. 2. 2024</v>
      </c>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40.05" customHeight="1">
      <c r="A81" s="42"/>
      <c r="B81" s="43"/>
      <c r="C81" s="36" t="s">
        <v>25</v>
      </c>
      <c r="D81" s="44"/>
      <c r="E81" s="44"/>
      <c r="F81" s="31" t="str">
        <f>E15</f>
        <v>Vodovody a kanalizace Pardubice, a.s.</v>
      </c>
      <c r="G81" s="44"/>
      <c r="H81" s="44"/>
      <c r="I81" s="36" t="s">
        <v>33</v>
      </c>
      <c r="J81" s="40" t="str">
        <f>E21</f>
        <v>BKN spol.s r.o., Vladislavova 29 56601 Vysoké Mýto</v>
      </c>
      <c r="K81" s="44"/>
      <c r="L81" s="148"/>
      <c r="S81" s="42"/>
      <c r="T81" s="42"/>
      <c r="U81" s="42"/>
      <c r="V81" s="42"/>
      <c r="W81" s="42"/>
      <c r="X81" s="42"/>
      <c r="Y81" s="42"/>
      <c r="Z81" s="42"/>
      <c r="AA81" s="42"/>
      <c r="AB81" s="42"/>
      <c r="AC81" s="42"/>
      <c r="AD81" s="42"/>
      <c r="AE81" s="42"/>
    </row>
    <row r="82" s="2" customFormat="1" ht="15.15" customHeight="1">
      <c r="A82" s="42"/>
      <c r="B82" s="43"/>
      <c r="C82" s="36" t="s">
        <v>31</v>
      </c>
      <c r="D82" s="44"/>
      <c r="E82" s="44"/>
      <c r="F82" s="31" t="str">
        <f>IF(E18="","",E18)</f>
        <v>Vyplň údaj</v>
      </c>
      <c r="G82" s="44"/>
      <c r="H82" s="44"/>
      <c r="I82" s="36" t="s">
        <v>38</v>
      </c>
      <c r="J82" s="40" t="str">
        <f>E24</f>
        <v xml:space="preserve"> </v>
      </c>
      <c r="K82" s="44"/>
      <c r="L82" s="14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11" customFormat="1" ht="29.28" customHeight="1">
      <c r="A84" s="189"/>
      <c r="B84" s="190"/>
      <c r="C84" s="191" t="s">
        <v>168</v>
      </c>
      <c r="D84" s="192" t="s">
        <v>61</v>
      </c>
      <c r="E84" s="192" t="s">
        <v>57</v>
      </c>
      <c r="F84" s="192" t="s">
        <v>58</v>
      </c>
      <c r="G84" s="192" t="s">
        <v>169</v>
      </c>
      <c r="H84" s="192" t="s">
        <v>170</v>
      </c>
      <c r="I84" s="192" t="s">
        <v>171</v>
      </c>
      <c r="J84" s="192" t="s">
        <v>141</v>
      </c>
      <c r="K84" s="193" t="s">
        <v>172</v>
      </c>
      <c r="L84" s="194"/>
      <c r="M84" s="96" t="s">
        <v>19</v>
      </c>
      <c r="N84" s="97" t="s">
        <v>46</v>
      </c>
      <c r="O84" s="97" t="s">
        <v>173</v>
      </c>
      <c r="P84" s="97" t="s">
        <v>174</v>
      </c>
      <c r="Q84" s="97" t="s">
        <v>175</v>
      </c>
      <c r="R84" s="97" t="s">
        <v>176</v>
      </c>
      <c r="S84" s="97" t="s">
        <v>177</v>
      </c>
      <c r="T84" s="98" t="s">
        <v>178</v>
      </c>
      <c r="U84" s="189"/>
      <c r="V84" s="189"/>
      <c r="W84" s="189"/>
      <c r="X84" s="189"/>
      <c r="Y84" s="189"/>
      <c r="Z84" s="189"/>
      <c r="AA84" s="189"/>
      <c r="AB84" s="189"/>
      <c r="AC84" s="189"/>
      <c r="AD84" s="189"/>
      <c r="AE84" s="189"/>
    </row>
    <row r="85" s="2" customFormat="1" ht="22.8" customHeight="1">
      <c r="A85" s="42"/>
      <c r="B85" s="43"/>
      <c r="C85" s="103" t="s">
        <v>179</v>
      </c>
      <c r="D85" s="44"/>
      <c r="E85" s="44"/>
      <c r="F85" s="44"/>
      <c r="G85" s="44"/>
      <c r="H85" s="44"/>
      <c r="I85" s="44"/>
      <c r="J85" s="195">
        <f>BK85</f>
        <v>0</v>
      </c>
      <c r="K85" s="44"/>
      <c r="L85" s="48"/>
      <c r="M85" s="99"/>
      <c r="N85" s="196"/>
      <c r="O85" s="100"/>
      <c r="P85" s="197">
        <f>P86</f>
        <v>0</v>
      </c>
      <c r="Q85" s="100"/>
      <c r="R85" s="197">
        <f>R86</f>
        <v>63.369199999999999</v>
      </c>
      <c r="S85" s="100"/>
      <c r="T85" s="198">
        <f>T86</f>
        <v>10.5388</v>
      </c>
      <c r="U85" s="42"/>
      <c r="V85" s="42"/>
      <c r="W85" s="42"/>
      <c r="X85" s="42"/>
      <c r="Y85" s="42"/>
      <c r="Z85" s="42"/>
      <c r="AA85" s="42"/>
      <c r="AB85" s="42"/>
      <c r="AC85" s="42"/>
      <c r="AD85" s="42"/>
      <c r="AE85" s="42"/>
      <c r="AT85" s="21" t="s">
        <v>75</v>
      </c>
      <c r="AU85" s="21" t="s">
        <v>142</v>
      </c>
      <c r="BK85" s="199">
        <f>BK86</f>
        <v>0</v>
      </c>
    </row>
    <row r="86" s="12" customFormat="1" ht="25.92" customHeight="1">
      <c r="A86" s="12"/>
      <c r="B86" s="200"/>
      <c r="C86" s="201"/>
      <c r="D86" s="202" t="s">
        <v>75</v>
      </c>
      <c r="E86" s="203" t="s">
        <v>180</v>
      </c>
      <c r="F86" s="203" t="s">
        <v>181</v>
      </c>
      <c r="G86" s="201"/>
      <c r="H86" s="201"/>
      <c r="I86" s="204"/>
      <c r="J86" s="205">
        <f>BK86</f>
        <v>0</v>
      </c>
      <c r="K86" s="201"/>
      <c r="L86" s="206"/>
      <c r="M86" s="207"/>
      <c r="N86" s="208"/>
      <c r="O86" s="208"/>
      <c r="P86" s="209">
        <f>P87+P103+P120+P127+P141</f>
        <v>0</v>
      </c>
      <c r="Q86" s="208"/>
      <c r="R86" s="209">
        <f>R87+R103+R120+R127+R141</f>
        <v>63.369199999999999</v>
      </c>
      <c r="S86" s="208"/>
      <c r="T86" s="210">
        <f>T87+T103+T120+T127+T141</f>
        <v>10.5388</v>
      </c>
      <c r="U86" s="12"/>
      <c r="V86" s="12"/>
      <c r="W86" s="12"/>
      <c r="X86" s="12"/>
      <c r="Y86" s="12"/>
      <c r="Z86" s="12"/>
      <c r="AA86" s="12"/>
      <c r="AB86" s="12"/>
      <c r="AC86" s="12"/>
      <c r="AD86" s="12"/>
      <c r="AE86" s="12"/>
      <c r="AR86" s="211" t="s">
        <v>83</v>
      </c>
      <c r="AT86" s="212" t="s">
        <v>75</v>
      </c>
      <c r="AU86" s="212" t="s">
        <v>76</v>
      </c>
      <c r="AY86" s="211" t="s">
        <v>182</v>
      </c>
      <c r="BK86" s="213">
        <f>BK87+BK103+BK120+BK127+BK141</f>
        <v>0</v>
      </c>
    </row>
    <row r="87" s="12" customFormat="1" ht="22.8" customHeight="1">
      <c r="A87" s="12"/>
      <c r="B87" s="200"/>
      <c r="C87" s="201"/>
      <c r="D87" s="202" t="s">
        <v>75</v>
      </c>
      <c r="E87" s="214" t="s">
        <v>83</v>
      </c>
      <c r="F87" s="214" t="s">
        <v>183</v>
      </c>
      <c r="G87" s="201"/>
      <c r="H87" s="201"/>
      <c r="I87" s="204"/>
      <c r="J87" s="215">
        <f>BK87</f>
        <v>0</v>
      </c>
      <c r="K87" s="201"/>
      <c r="L87" s="206"/>
      <c r="M87" s="207"/>
      <c r="N87" s="208"/>
      <c r="O87" s="208"/>
      <c r="P87" s="209">
        <f>SUM(P88:P102)</f>
        <v>0</v>
      </c>
      <c r="Q87" s="208"/>
      <c r="R87" s="209">
        <f>SUM(R88:R102)</f>
        <v>0</v>
      </c>
      <c r="S87" s="208"/>
      <c r="T87" s="210">
        <f>SUM(T88:T102)</f>
        <v>0</v>
      </c>
      <c r="U87" s="12"/>
      <c r="V87" s="12"/>
      <c r="W87" s="12"/>
      <c r="X87" s="12"/>
      <c r="Y87" s="12"/>
      <c r="Z87" s="12"/>
      <c r="AA87" s="12"/>
      <c r="AB87" s="12"/>
      <c r="AC87" s="12"/>
      <c r="AD87" s="12"/>
      <c r="AE87" s="12"/>
      <c r="AR87" s="211" t="s">
        <v>83</v>
      </c>
      <c r="AT87" s="212" t="s">
        <v>75</v>
      </c>
      <c r="AU87" s="212" t="s">
        <v>83</v>
      </c>
      <c r="AY87" s="211" t="s">
        <v>182</v>
      </c>
      <c r="BK87" s="213">
        <f>SUM(BK88:BK102)</f>
        <v>0</v>
      </c>
    </row>
    <row r="88" s="2" customFormat="1" ht="16.5" customHeight="1">
      <c r="A88" s="42"/>
      <c r="B88" s="43"/>
      <c r="C88" s="216" t="s">
        <v>83</v>
      </c>
      <c r="D88" s="216" t="s">
        <v>184</v>
      </c>
      <c r="E88" s="217" t="s">
        <v>3827</v>
      </c>
      <c r="F88" s="218" t="s">
        <v>3828</v>
      </c>
      <c r="G88" s="219" t="s">
        <v>206</v>
      </c>
      <c r="H88" s="220">
        <v>17.280000000000001</v>
      </c>
      <c r="I88" s="221"/>
      <c r="J88" s="222">
        <f>ROUND(I88*H88,2)</f>
        <v>0</v>
      </c>
      <c r="K88" s="218" t="s">
        <v>188</v>
      </c>
      <c r="L88" s="48"/>
      <c r="M88" s="223" t="s">
        <v>19</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189</v>
      </c>
      <c r="AT88" s="227" t="s">
        <v>184</v>
      </c>
      <c r="AU88" s="227" t="s">
        <v>86</v>
      </c>
      <c r="AY88" s="21" t="s">
        <v>182</v>
      </c>
      <c r="BE88" s="228">
        <f>IF(N88="základní",J88,0)</f>
        <v>0</v>
      </c>
      <c r="BF88" s="228">
        <f>IF(N88="snížená",J88,0)</f>
        <v>0</v>
      </c>
      <c r="BG88" s="228">
        <f>IF(N88="zákl. přenesená",J88,0)</f>
        <v>0</v>
      </c>
      <c r="BH88" s="228">
        <f>IF(N88="sníž. přenesená",J88,0)</f>
        <v>0</v>
      </c>
      <c r="BI88" s="228">
        <f>IF(N88="nulová",J88,0)</f>
        <v>0</v>
      </c>
      <c r="BJ88" s="21" t="s">
        <v>83</v>
      </c>
      <c r="BK88" s="228">
        <f>ROUND(I88*H88,2)</f>
        <v>0</v>
      </c>
      <c r="BL88" s="21" t="s">
        <v>189</v>
      </c>
      <c r="BM88" s="227" t="s">
        <v>3829</v>
      </c>
    </row>
    <row r="89" s="2" customFormat="1">
      <c r="A89" s="42"/>
      <c r="B89" s="43"/>
      <c r="C89" s="44"/>
      <c r="D89" s="229" t="s">
        <v>191</v>
      </c>
      <c r="E89" s="44"/>
      <c r="F89" s="230" t="s">
        <v>3830</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1" t="s">
        <v>191</v>
      </c>
      <c r="AU89" s="21" t="s">
        <v>86</v>
      </c>
    </row>
    <row r="90" s="13" customFormat="1">
      <c r="A90" s="13"/>
      <c r="B90" s="234"/>
      <c r="C90" s="235"/>
      <c r="D90" s="236" t="s">
        <v>193</v>
      </c>
      <c r="E90" s="237" t="s">
        <v>19</v>
      </c>
      <c r="F90" s="238" t="s">
        <v>3831</v>
      </c>
      <c r="G90" s="235"/>
      <c r="H90" s="239">
        <v>17.280000000000001</v>
      </c>
      <c r="I90" s="240"/>
      <c r="J90" s="235"/>
      <c r="K90" s="235"/>
      <c r="L90" s="241"/>
      <c r="M90" s="242"/>
      <c r="N90" s="243"/>
      <c r="O90" s="243"/>
      <c r="P90" s="243"/>
      <c r="Q90" s="243"/>
      <c r="R90" s="243"/>
      <c r="S90" s="243"/>
      <c r="T90" s="244"/>
      <c r="U90" s="13"/>
      <c r="V90" s="13"/>
      <c r="W90" s="13"/>
      <c r="X90" s="13"/>
      <c r="Y90" s="13"/>
      <c r="Z90" s="13"/>
      <c r="AA90" s="13"/>
      <c r="AB90" s="13"/>
      <c r="AC90" s="13"/>
      <c r="AD90" s="13"/>
      <c r="AE90" s="13"/>
      <c r="AT90" s="245" t="s">
        <v>193</v>
      </c>
      <c r="AU90" s="245" t="s">
        <v>86</v>
      </c>
      <c r="AV90" s="13" t="s">
        <v>86</v>
      </c>
      <c r="AW90" s="13" t="s">
        <v>37</v>
      </c>
      <c r="AX90" s="13" t="s">
        <v>83</v>
      </c>
      <c r="AY90" s="245" t="s">
        <v>182</v>
      </c>
    </row>
    <row r="91" s="2" customFormat="1" ht="37.8" customHeight="1">
      <c r="A91" s="42"/>
      <c r="B91" s="43"/>
      <c r="C91" s="216" t="s">
        <v>86</v>
      </c>
      <c r="D91" s="216" t="s">
        <v>184</v>
      </c>
      <c r="E91" s="217" t="s">
        <v>3700</v>
      </c>
      <c r="F91" s="218" t="s">
        <v>3701</v>
      </c>
      <c r="G91" s="219" t="s">
        <v>206</v>
      </c>
      <c r="H91" s="220">
        <v>17.280000000000001</v>
      </c>
      <c r="I91" s="221"/>
      <c r="J91" s="222">
        <f>ROUND(I91*H91,2)</f>
        <v>0</v>
      </c>
      <c r="K91" s="218" t="s">
        <v>188</v>
      </c>
      <c r="L91" s="48"/>
      <c r="M91" s="223" t="s">
        <v>19</v>
      </c>
      <c r="N91" s="224"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189</v>
      </c>
      <c r="AT91" s="227" t="s">
        <v>184</v>
      </c>
      <c r="AU91" s="227" t="s">
        <v>86</v>
      </c>
      <c r="AY91" s="21" t="s">
        <v>182</v>
      </c>
      <c r="BE91" s="228">
        <f>IF(N91="základní",J91,0)</f>
        <v>0</v>
      </c>
      <c r="BF91" s="228">
        <f>IF(N91="snížená",J91,0)</f>
        <v>0</v>
      </c>
      <c r="BG91" s="228">
        <f>IF(N91="zákl. přenesená",J91,0)</f>
        <v>0</v>
      </c>
      <c r="BH91" s="228">
        <f>IF(N91="sníž. přenesená",J91,0)</f>
        <v>0</v>
      </c>
      <c r="BI91" s="228">
        <f>IF(N91="nulová",J91,0)</f>
        <v>0</v>
      </c>
      <c r="BJ91" s="21" t="s">
        <v>83</v>
      </c>
      <c r="BK91" s="228">
        <f>ROUND(I91*H91,2)</f>
        <v>0</v>
      </c>
      <c r="BL91" s="21" t="s">
        <v>189</v>
      </c>
      <c r="BM91" s="227" t="s">
        <v>3832</v>
      </c>
    </row>
    <row r="92" s="2" customFormat="1">
      <c r="A92" s="42"/>
      <c r="B92" s="43"/>
      <c r="C92" s="44"/>
      <c r="D92" s="229" t="s">
        <v>191</v>
      </c>
      <c r="E92" s="44"/>
      <c r="F92" s="230" t="s">
        <v>3703</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191</v>
      </c>
      <c r="AU92" s="21" t="s">
        <v>86</v>
      </c>
    </row>
    <row r="93" s="13" customFormat="1">
      <c r="A93" s="13"/>
      <c r="B93" s="234"/>
      <c r="C93" s="235"/>
      <c r="D93" s="236" t="s">
        <v>193</v>
      </c>
      <c r="E93" s="237" t="s">
        <v>19</v>
      </c>
      <c r="F93" s="238" t="s">
        <v>3833</v>
      </c>
      <c r="G93" s="235"/>
      <c r="H93" s="239">
        <v>17.280000000000001</v>
      </c>
      <c r="I93" s="240"/>
      <c r="J93" s="235"/>
      <c r="K93" s="235"/>
      <c r="L93" s="241"/>
      <c r="M93" s="242"/>
      <c r="N93" s="243"/>
      <c r="O93" s="243"/>
      <c r="P93" s="243"/>
      <c r="Q93" s="243"/>
      <c r="R93" s="243"/>
      <c r="S93" s="243"/>
      <c r="T93" s="244"/>
      <c r="U93" s="13"/>
      <c r="V93" s="13"/>
      <c r="W93" s="13"/>
      <c r="X93" s="13"/>
      <c r="Y93" s="13"/>
      <c r="Z93" s="13"/>
      <c r="AA93" s="13"/>
      <c r="AB93" s="13"/>
      <c r="AC93" s="13"/>
      <c r="AD93" s="13"/>
      <c r="AE93" s="13"/>
      <c r="AT93" s="245" t="s">
        <v>193</v>
      </c>
      <c r="AU93" s="245" t="s">
        <v>86</v>
      </c>
      <c r="AV93" s="13" t="s">
        <v>86</v>
      </c>
      <c r="AW93" s="13" t="s">
        <v>37</v>
      </c>
      <c r="AX93" s="13" t="s">
        <v>76</v>
      </c>
      <c r="AY93" s="245" t="s">
        <v>182</v>
      </c>
    </row>
    <row r="94" s="2" customFormat="1" ht="37.8" customHeight="1">
      <c r="A94" s="42"/>
      <c r="B94" s="43"/>
      <c r="C94" s="216" t="s">
        <v>203</v>
      </c>
      <c r="D94" s="216" t="s">
        <v>184</v>
      </c>
      <c r="E94" s="217" t="s">
        <v>3706</v>
      </c>
      <c r="F94" s="218" t="s">
        <v>3707</v>
      </c>
      <c r="G94" s="219" t="s">
        <v>206</v>
      </c>
      <c r="H94" s="220">
        <v>51.840000000000003</v>
      </c>
      <c r="I94" s="221"/>
      <c r="J94" s="222">
        <f>ROUND(I94*H94,2)</f>
        <v>0</v>
      </c>
      <c r="K94" s="218" t="s">
        <v>188</v>
      </c>
      <c r="L94" s="48"/>
      <c r="M94" s="223" t="s">
        <v>19</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189</v>
      </c>
      <c r="AT94" s="227" t="s">
        <v>184</v>
      </c>
      <c r="AU94" s="227" t="s">
        <v>86</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189</v>
      </c>
      <c r="BM94" s="227" t="s">
        <v>3834</v>
      </c>
    </row>
    <row r="95" s="2" customFormat="1">
      <c r="A95" s="42"/>
      <c r="B95" s="43"/>
      <c r="C95" s="44"/>
      <c r="D95" s="229" t="s">
        <v>191</v>
      </c>
      <c r="E95" s="44"/>
      <c r="F95" s="230" t="s">
        <v>3709</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1" t="s">
        <v>191</v>
      </c>
      <c r="AU95" s="21" t="s">
        <v>86</v>
      </c>
    </row>
    <row r="96" s="13" customFormat="1">
      <c r="A96" s="13"/>
      <c r="B96" s="234"/>
      <c r="C96" s="235"/>
      <c r="D96" s="236" t="s">
        <v>193</v>
      </c>
      <c r="E96" s="237" t="s">
        <v>19</v>
      </c>
      <c r="F96" s="238" t="s">
        <v>3835</v>
      </c>
      <c r="G96" s="235"/>
      <c r="H96" s="239">
        <v>51.840000000000003</v>
      </c>
      <c r="I96" s="240"/>
      <c r="J96" s="235"/>
      <c r="K96" s="235"/>
      <c r="L96" s="241"/>
      <c r="M96" s="242"/>
      <c r="N96" s="243"/>
      <c r="O96" s="243"/>
      <c r="P96" s="243"/>
      <c r="Q96" s="243"/>
      <c r="R96" s="243"/>
      <c r="S96" s="243"/>
      <c r="T96" s="244"/>
      <c r="U96" s="13"/>
      <c r="V96" s="13"/>
      <c r="W96" s="13"/>
      <c r="X96" s="13"/>
      <c r="Y96" s="13"/>
      <c r="Z96" s="13"/>
      <c r="AA96" s="13"/>
      <c r="AB96" s="13"/>
      <c r="AC96" s="13"/>
      <c r="AD96" s="13"/>
      <c r="AE96" s="13"/>
      <c r="AT96" s="245" t="s">
        <v>193</v>
      </c>
      <c r="AU96" s="245" t="s">
        <v>86</v>
      </c>
      <c r="AV96" s="13" t="s">
        <v>86</v>
      </c>
      <c r="AW96" s="13" t="s">
        <v>37</v>
      </c>
      <c r="AX96" s="13" t="s">
        <v>83</v>
      </c>
      <c r="AY96" s="245" t="s">
        <v>182</v>
      </c>
    </row>
    <row r="97" s="2" customFormat="1" ht="24.15" customHeight="1">
      <c r="A97" s="42"/>
      <c r="B97" s="43"/>
      <c r="C97" s="216" t="s">
        <v>189</v>
      </c>
      <c r="D97" s="216" t="s">
        <v>184</v>
      </c>
      <c r="E97" s="217" t="s">
        <v>3725</v>
      </c>
      <c r="F97" s="218" t="s">
        <v>3726</v>
      </c>
      <c r="G97" s="219" t="s">
        <v>610</v>
      </c>
      <c r="H97" s="220">
        <v>32.832000000000001</v>
      </c>
      <c r="I97" s="221"/>
      <c r="J97" s="222">
        <f>ROUND(I97*H97,2)</f>
        <v>0</v>
      </c>
      <c r="K97" s="218" t="s">
        <v>188</v>
      </c>
      <c r="L97" s="48"/>
      <c r="M97" s="223" t="s">
        <v>19</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189</v>
      </c>
      <c r="AT97" s="227" t="s">
        <v>184</v>
      </c>
      <c r="AU97" s="227" t="s">
        <v>86</v>
      </c>
      <c r="AY97" s="21" t="s">
        <v>182</v>
      </c>
      <c r="BE97" s="228">
        <f>IF(N97="základní",J97,0)</f>
        <v>0</v>
      </c>
      <c r="BF97" s="228">
        <f>IF(N97="snížená",J97,0)</f>
        <v>0</v>
      </c>
      <c r="BG97" s="228">
        <f>IF(N97="zákl. přenesená",J97,0)</f>
        <v>0</v>
      </c>
      <c r="BH97" s="228">
        <f>IF(N97="sníž. přenesená",J97,0)</f>
        <v>0</v>
      </c>
      <c r="BI97" s="228">
        <f>IF(N97="nulová",J97,0)</f>
        <v>0</v>
      </c>
      <c r="BJ97" s="21" t="s">
        <v>83</v>
      </c>
      <c r="BK97" s="228">
        <f>ROUND(I97*H97,2)</f>
        <v>0</v>
      </c>
      <c r="BL97" s="21" t="s">
        <v>189</v>
      </c>
      <c r="BM97" s="227" t="s">
        <v>3836</v>
      </c>
    </row>
    <row r="98" s="2" customFormat="1">
      <c r="A98" s="42"/>
      <c r="B98" s="43"/>
      <c r="C98" s="44"/>
      <c r="D98" s="229" t="s">
        <v>191</v>
      </c>
      <c r="E98" s="44"/>
      <c r="F98" s="230" t="s">
        <v>3728</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1" t="s">
        <v>191</v>
      </c>
      <c r="AU98" s="21" t="s">
        <v>86</v>
      </c>
    </row>
    <row r="99" s="13" customFormat="1">
      <c r="A99" s="13"/>
      <c r="B99" s="234"/>
      <c r="C99" s="235"/>
      <c r="D99" s="236" t="s">
        <v>193</v>
      </c>
      <c r="E99" s="237" t="s">
        <v>19</v>
      </c>
      <c r="F99" s="238" t="s">
        <v>3837</v>
      </c>
      <c r="G99" s="235"/>
      <c r="H99" s="239">
        <v>32.832000000000001</v>
      </c>
      <c r="I99" s="240"/>
      <c r="J99" s="235"/>
      <c r="K99" s="235"/>
      <c r="L99" s="241"/>
      <c r="M99" s="242"/>
      <c r="N99" s="243"/>
      <c r="O99" s="243"/>
      <c r="P99" s="243"/>
      <c r="Q99" s="243"/>
      <c r="R99" s="243"/>
      <c r="S99" s="243"/>
      <c r="T99" s="244"/>
      <c r="U99" s="13"/>
      <c r="V99" s="13"/>
      <c r="W99" s="13"/>
      <c r="X99" s="13"/>
      <c r="Y99" s="13"/>
      <c r="Z99" s="13"/>
      <c r="AA99" s="13"/>
      <c r="AB99" s="13"/>
      <c r="AC99" s="13"/>
      <c r="AD99" s="13"/>
      <c r="AE99" s="13"/>
      <c r="AT99" s="245" t="s">
        <v>193</v>
      </c>
      <c r="AU99" s="245" t="s">
        <v>86</v>
      </c>
      <c r="AV99" s="13" t="s">
        <v>86</v>
      </c>
      <c r="AW99" s="13" t="s">
        <v>37</v>
      </c>
      <c r="AX99" s="13" t="s">
        <v>83</v>
      </c>
      <c r="AY99" s="245" t="s">
        <v>182</v>
      </c>
    </row>
    <row r="100" s="2" customFormat="1" ht="24.15" customHeight="1">
      <c r="A100" s="42"/>
      <c r="B100" s="43"/>
      <c r="C100" s="216" t="s">
        <v>218</v>
      </c>
      <c r="D100" s="216" t="s">
        <v>184</v>
      </c>
      <c r="E100" s="217" t="s">
        <v>307</v>
      </c>
      <c r="F100" s="218" t="s">
        <v>308</v>
      </c>
      <c r="G100" s="219" t="s">
        <v>206</v>
      </c>
      <c r="H100" s="220">
        <v>17.280000000000001</v>
      </c>
      <c r="I100" s="221"/>
      <c r="J100" s="222">
        <f>ROUND(I100*H100,2)</f>
        <v>0</v>
      </c>
      <c r="K100" s="218" t="s">
        <v>188</v>
      </c>
      <c r="L100" s="48"/>
      <c r="M100" s="223" t="s">
        <v>19</v>
      </c>
      <c r="N100" s="224"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189</v>
      </c>
      <c r="AT100" s="227" t="s">
        <v>184</v>
      </c>
      <c r="AU100" s="227" t="s">
        <v>86</v>
      </c>
      <c r="AY100" s="21" t="s">
        <v>182</v>
      </c>
      <c r="BE100" s="228">
        <f>IF(N100="základní",J100,0)</f>
        <v>0</v>
      </c>
      <c r="BF100" s="228">
        <f>IF(N100="snížená",J100,0)</f>
        <v>0</v>
      </c>
      <c r="BG100" s="228">
        <f>IF(N100="zákl. přenesená",J100,0)</f>
        <v>0</v>
      </c>
      <c r="BH100" s="228">
        <f>IF(N100="sníž. přenesená",J100,0)</f>
        <v>0</v>
      </c>
      <c r="BI100" s="228">
        <f>IF(N100="nulová",J100,0)</f>
        <v>0</v>
      </c>
      <c r="BJ100" s="21" t="s">
        <v>83</v>
      </c>
      <c r="BK100" s="228">
        <f>ROUND(I100*H100,2)</f>
        <v>0</v>
      </c>
      <c r="BL100" s="21" t="s">
        <v>189</v>
      </c>
      <c r="BM100" s="227" t="s">
        <v>3838</v>
      </c>
    </row>
    <row r="101" s="2" customFormat="1">
      <c r="A101" s="42"/>
      <c r="B101" s="43"/>
      <c r="C101" s="44"/>
      <c r="D101" s="229" t="s">
        <v>191</v>
      </c>
      <c r="E101" s="44"/>
      <c r="F101" s="230" t="s">
        <v>310</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1" t="s">
        <v>191</v>
      </c>
      <c r="AU101" s="21" t="s">
        <v>86</v>
      </c>
    </row>
    <row r="102" s="13" customFormat="1">
      <c r="A102" s="13"/>
      <c r="B102" s="234"/>
      <c r="C102" s="235"/>
      <c r="D102" s="236" t="s">
        <v>193</v>
      </c>
      <c r="E102" s="237" t="s">
        <v>19</v>
      </c>
      <c r="F102" s="238" t="s">
        <v>3833</v>
      </c>
      <c r="G102" s="235"/>
      <c r="H102" s="239">
        <v>17.280000000000001</v>
      </c>
      <c r="I102" s="240"/>
      <c r="J102" s="235"/>
      <c r="K102" s="235"/>
      <c r="L102" s="241"/>
      <c r="M102" s="242"/>
      <c r="N102" s="243"/>
      <c r="O102" s="243"/>
      <c r="P102" s="243"/>
      <c r="Q102" s="243"/>
      <c r="R102" s="243"/>
      <c r="S102" s="243"/>
      <c r="T102" s="244"/>
      <c r="U102" s="13"/>
      <c r="V102" s="13"/>
      <c r="W102" s="13"/>
      <c r="X102" s="13"/>
      <c r="Y102" s="13"/>
      <c r="Z102" s="13"/>
      <c r="AA102" s="13"/>
      <c r="AB102" s="13"/>
      <c r="AC102" s="13"/>
      <c r="AD102" s="13"/>
      <c r="AE102" s="13"/>
      <c r="AT102" s="245" t="s">
        <v>193</v>
      </c>
      <c r="AU102" s="245" t="s">
        <v>86</v>
      </c>
      <c r="AV102" s="13" t="s">
        <v>86</v>
      </c>
      <c r="AW102" s="13" t="s">
        <v>37</v>
      </c>
      <c r="AX102" s="13" t="s">
        <v>83</v>
      </c>
      <c r="AY102" s="245" t="s">
        <v>182</v>
      </c>
    </row>
    <row r="103" s="12" customFormat="1" ht="22.8" customHeight="1">
      <c r="A103" s="12"/>
      <c r="B103" s="200"/>
      <c r="C103" s="201"/>
      <c r="D103" s="202" t="s">
        <v>75</v>
      </c>
      <c r="E103" s="214" t="s">
        <v>203</v>
      </c>
      <c r="F103" s="214" t="s">
        <v>535</v>
      </c>
      <c r="G103" s="201"/>
      <c r="H103" s="201"/>
      <c r="I103" s="204"/>
      <c r="J103" s="215">
        <f>BK103</f>
        <v>0</v>
      </c>
      <c r="K103" s="201"/>
      <c r="L103" s="206"/>
      <c r="M103" s="207"/>
      <c r="N103" s="208"/>
      <c r="O103" s="208"/>
      <c r="P103" s="209">
        <f>SUM(P104:P119)</f>
        <v>0</v>
      </c>
      <c r="Q103" s="208"/>
      <c r="R103" s="209">
        <f>SUM(R104:R119)</f>
        <v>63.369199999999999</v>
      </c>
      <c r="S103" s="208"/>
      <c r="T103" s="210">
        <f>SUM(T104:T119)</f>
        <v>0</v>
      </c>
      <c r="U103" s="12"/>
      <c r="V103" s="12"/>
      <c r="W103" s="12"/>
      <c r="X103" s="12"/>
      <c r="Y103" s="12"/>
      <c r="Z103" s="12"/>
      <c r="AA103" s="12"/>
      <c r="AB103" s="12"/>
      <c r="AC103" s="12"/>
      <c r="AD103" s="12"/>
      <c r="AE103" s="12"/>
      <c r="AR103" s="211" t="s">
        <v>83</v>
      </c>
      <c r="AT103" s="212" t="s">
        <v>75</v>
      </c>
      <c r="AU103" s="212" t="s">
        <v>83</v>
      </c>
      <c r="AY103" s="211" t="s">
        <v>182</v>
      </c>
      <c r="BK103" s="213">
        <f>SUM(BK104:BK119)</f>
        <v>0</v>
      </c>
    </row>
    <row r="104" s="2" customFormat="1" ht="24.15" customHeight="1">
      <c r="A104" s="42"/>
      <c r="B104" s="43"/>
      <c r="C104" s="216" t="s">
        <v>226</v>
      </c>
      <c r="D104" s="216" t="s">
        <v>184</v>
      </c>
      <c r="E104" s="217" t="s">
        <v>3839</v>
      </c>
      <c r="F104" s="218" t="s">
        <v>3840</v>
      </c>
      <c r="G104" s="219" t="s">
        <v>598</v>
      </c>
      <c r="H104" s="220">
        <v>60</v>
      </c>
      <c r="I104" s="221"/>
      <c r="J104" s="222">
        <f>ROUND(I104*H104,2)</f>
        <v>0</v>
      </c>
      <c r="K104" s="218" t="s">
        <v>188</v>
      </c>
      <c r="L104" s="48"/>
      <c r="M104" s="223" t="s">
        <v>19</v>
      </c>
      <c r="N104" s="224" t="s">
        <v>47</v>
      </c>
      <c r="O104" s="88"/>
      <c r="P104" s="225">
        <f>O104*H104</f>
        <v>0</v>
      </c>
      <c r="Q104" s="225">
        <v>0.72870000000000001</v>
      </c>
      <c r="R104" s="225">
        <f>Q104*H104</f>
        <v>43.722000000000001</v>
      </c>
      <c r="S104" s="225">
        <v>0</v>
      </c>
      <c r="T104" s="226">
        <f>S104*H104</f>
        <v>0</v>
      </c>
      <c r="U104" s="42"/>
      <c r="V104" s="42"/>
      <c r="W104" s="42"/>
      <c r="X104" s="42"/>
      <c r="Y104" s="42"/>
      <c r="Z104" s="42"/>
      <c r="AA104" s="42"/>
      <c r="AB104" s="42"/>
      <c r="AC104" s="42"/>
      <c r="AD104" s="42"/>
      <c r="AE104" s="42"/>
      <c r="AR104" s="227" t="s">
        <v>189</v>
      </c>
      <c r="AT104" s="227" t="s">
        <v>184</v>
      </c>
      <c r="AU104" s="227" t="s">
        <v>86</v>
      </c>
      <c r="AY104" s="21" t="s">
        <v>182</v>
      </c>
      <c r="BE104" s="228">
        <f>IF(N104="základní",J104,0)</f>
        <v>0</v>
      </c>
      <c r="BF104" s="228">
        <f>IF(N104="snížená",J104,0)</f>
        <v>0</v>
      </c>
      <c r="BG104" s="228">
        <f>IF(N104="zákl. přenesená",J104,0)</f>
        <v>0</v>
      </c>
      <c r="BH104" s="228">
        <f>IF(N104="sníž. přenesená",J104,0)</f>
        <v>0</v>
      </c>
      <c r="BI104" s="228">
        <f>IF(N104="nulová",J104,0)</f>
        <v>0</v>
      </c>
      <c r="BJ104" s="21" t="s">
        <v>83</v>
      </c>
      <c r="BK104" s="228">
        <f>ROUND(I104*H104,2)</f>
        <v>0</v>
      </c>
      <c r="BL104" s="21" t="s">
        <v>189</v>
      </c>
      <c r="BM104" s="227" t="s">
        <v>3841</v>
      </c>
    </row>
    <row r="105" s="2" customFormat="1">
      <c r="A105" s="42"/>
      <c r="B105" s="43"/>
      <c r="C105" s="44"/>
      <c r="D105" s="229" t="s">
        <v>191</v>
      </c>
      <c r="E105" s="44"/>
      <c r="F105" s="230" t="s">
        <v>3842</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1" t="s">
        <v>191</v>
      </c>
      <c r="AU105" s="21" t="s">
        <v>86</v>
      </c>
    </row>
    <row r="106" s="13" customFormat="1">
      <c r="A106" s="13"/>
      <c r="B106" s="234"/>
      <c r="C106" s="235"/>
      <c r="D106" s="236" t="s">
        <v>193</v>
      </c>
      <c r="E106" s="237" t="s">
        <v>19</v>
      </c>
      <c r="F106" s="238" t="s">
        <v>3843</v>
      </c>
      <c r="G106" s="235"/>
      <c r="H106" s="239">
        <v>60</v>
      </c>
      <c r="I106" s="240"/>
      <c r="J106" s="235"/>
      <c r="K106" s="235"/>
      <c r="L106" s="241"/>
      <c r="M106" s="242"/>
      <c r="N106" s="243"/>
      <c r="O106" s="243"/>
      <c r="P106" s="243"/>
      <c r="Q106" s="243"/>
      <c r="R106" s="243"/>
      <c r="S106" s="243"/>
      <c r="T106" s="244"/>
      <c r="U106" s="13"/>
      <c r="V106" s="13"/>
      <c r="W106" s="13"/>
      <c r="X106" s="13"/>
      <c r="Y106" s="13"/>
      <c r="Z106" s="13"/>
      <c r="AA106" s="13"/>
      <c r="AB106" s="13"/>
      <c r="AC106" s="13"/>
      <c r="AD106" s="13"/>
      <c r="AE106" s="13"/>
      <c r="AT106" s="245" t="s">
        <v>193</v>
      </c>
      <c r="AU106" s="245" t="s">
        <v>86</v>
      </c>
      <c r="AV106" s="13" t="s">
        <v>86</v>
      </c>
      <c r="AW106" s="13" t="s">
        <v>37</v>
      </c>
      <c r="AX106" s="13" t="s">
        <v>83</v>
      </c>
      <c r="AY106" s="245" t="s">
        <v>182</v>
      </c>
    </row>
    <row r="107" s="2" customFormat="1" ht="16.5" customHeight="1">
      <c r="A107" s="42"/>
      <c r="B107" s="43"/>
      <c r="C107" s="267" t="s">
        <v>236</v>
      </c>
      <c r="D107" s="267" t="s">
        <v>349</v>
      </c>
      <c r="E107" s="268" t="s">
        <v>3844</v>
      </c>
      <c r="F107" s="269" t="s">
        <v>3845</v>
      </c>
      <c r="G107" s="270" t="s">
        <v>598</v>
      </c>
      <c r="H107" s="271">
        <v>30</v>
      </c>
      <c r="I107" s="272"/>
      <c r="J107" s="273">
        <f>ROUND(I107*H107,2)</f>
        <v>0</v>
      </c>
      <c r="K107" s="269" t="s">
        <v>19</v>
      </c>
      <c r="L107" s="274"/>
      <c r="M107" s="275" t="s">
        <v>19</v>
      </c>
      <c r="N107" s="276" t="s">
        <v>47</v>
      </c>
      <c r="O107" s="88"/>
      <c r="P107" s="225">
        <f>O107*H107</f>
        <v>0</v>
      </c>
      <c r="Q107" s="225">
        <v>0.13</v>
      </c>
      <c r="R107" s="225">
        <f>Q107*H107</f>
        <v>3.9000000000000004</v>
      </c>
      <c r="S107" s="225">
        <v>0</v>
      </c>
      <c r="T107" s="226">
        <f>S107*H107</f>
        <v>0</v>
      </c>
      <c r="U107" s="42"/>
      <c r="V107" s="42"/>
      <c r="W107" s="42"/>
      <c r="X107" s="42"/>
      <c r="Y107" s="42"/>
      <c r="Z107" s="42"/>
      <c r="AA107" s="42"/>
      <c r="AB107" s="42"/>
      <c r="AC107" s="42"/>
      <c r="AD107" s="42"/>
      <c r="AE107" s="42"/>
      <c r="AR107" s="227" t="s">
        <v>243</v>
      </c>
      <c r="AT107" s="227" t="s">
        <v>349</v>
      </c>
      <c r="AU107" s="227" t="s">
        <v>86</v>
      </c>
      <c r="AY107" s="21" t="s">
        <v>182</v>
      </c>
      <c r="BE107" s="228">
        <f>IF(N107="základní",J107,0)</f>
        <v>0</v>
      </c>
      <c r="BF107" s="228">
        <f>IF(N107="snížená",J107,0)</f>
        <v>0</v>
      </c>
      <c r="BG107" s="228">
        <f>IF(N107="zákl. přenesená",J107,0)</f>
        <v>0</v>
      </c>
      <c r="BH107" s="228">
        <f>IF(N107="sníž. přenesená",J107,0)</f>
        <v>0</v>
      </c>
      <c r="BI107" s="228">
        <f>IF(N107="nulová",J107,0)</f>
        <v>0</v>
      </c>
      <c r="BJ107" s="21" t="s">
        <v>83</v>
      </c>
      <c r="BK107" s="228">
        <f>ROUND(I107*H107,2)</f>
        <v>0</v>
      </c>
      <c r="BL107" s="21" t="s">
        <v>189</v>
      </c>
      <c r="BM107" s="227" t="s">
        <v>3846</v>
      </c>
    </row>
    <row r="108" s="2" customFormat="1" ht="37.8" customHeight="1">
      <c r="A108" s="42"/>
      <c r="B108" s="43"/>
      <c r="C108" s="216" t="s">
        <v>243</v>
      </c>
      <c r="D108" s="216" t="s">
        <v>184</v>
      </c>
      <c r="E108" s="217" t="s">
        <v>3847</v>
      </c>
      <c r="F108" s="218" t="s">
        <v>3848</v>
      </c>
      <c r="G108" s="219" t="s">
        <v>598</v>
      </c>
      <c r="H108" s="220">
        <v>1</v>
      </c>
      <c r="I108" s="221"/>
      <c r="J108" s="222">
        <f>ROUND(I108*H108,2)</f>
        <v>0</v>
      </c>
      <c r="K108" s="218" t="s">
        <v>19</v>
      </c>
      <c r="L108" s="48"/>
      <c r="M108" s="223" t="s">
        <v>19</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189</v>
      </c>
      <c r="AT108" s="227" t="s">
        <v>184</v>
      </c>
      <c r="AU108" s="227" t="s">
        <v>86</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189</v>
      </c>
      <c r="BM108" s="227" t="s">
        <v>3849</v>
      </c>
    </row>
    <row r="109" s="13" customFormat="1">
      <c r="A109" s="13"/>
      <c r="B109" s="234"/>
      <c r="C109" s="235"/>
      <c r="D109" s="236" t="s">
        <v>193</v>
      </c>
      <c r="E109" s="237" t="s">
        <v>19</v>
      </c>
      <c r="F109" s="238" t="s">
        <v>3850</v>
      </c>
      <c r="G109" s="235"/>
      <c r="H109" s="239">
        <v>1</v>
      </c>
      <c r="I109" s="240"/>
      <c r="J109" s="235"/>
      <c r="K109" s="235"/>
      <c r="L109" s="241"/>
      <c r="M109" s="242"/>
      <c r="N109" s="243"/>
      <c r="O109" s="243"/>
      <c r="P109" s="243"/>
      <c r="Q109" s="243"/>
      <c r="R109" s="243"/>
      <c r="S109" s="243"/>
      <c r="T109" s="244"/>
      <c r="U109" s="13"/>
      <c r="V109" s="13"/>
      <c r="W109" s="13"/>
      <c r="X109" s="13"/>
      <c r="Y109" s="13"/>
      <c r="Z109" s="13"/>
      <c r="AA109" s="13"/>
      <c r="AB109" s="13"/>
      <c r="AC109" s="13"/>
      <c r="AD109" s="13"/>
      <c r="AE109" s="13"/>
      <c r="AT109" s="245" t="s">
        <v>193</v>
      </c>
      <c r="AU109" s="245" t="s">
        <v>86</v>
      </c>
      <c r="AV109" s="13" t="s">
        <v>86</v>
      </c>
      <c r="AW109" s="13" t="s">
        <v>37</v>
      </c>
      <c r="AX109" s="13" t="s">
        <v>83</v>
      </c>
      <c r="AY109" s="245" t="s">
        <v>182</v>
      </c>
    </row>
    <row r="110" s="2" customFormat="1" ht="37.8" customHeight="1">
      <c r="A110" s="42"/>
      <c r="B110" s="43"/>
      <c r="C110" s="216" t="s">
        <v>249</v>
      </c>
      <c r="D110" s="216" t="s">
        <v>184</v>
      </c>
      <c r="E110" s="217" t="s">
        <v>3851</v>
      </c>
      <c r="F110" s="218" t="s">
        <v>3852</v>
      </c>
      <c r="G110" s="219" t="s">
        <v>598</v>
      </c>
      <c r="H110" s="220">
        <v>1</v>
      </c>
      <c r="I110" s="221"/>
      <c r="J110" s="222">
        <f>ROUND(I110*H110,2)</f>
        <v>0</v>
      </c>
      <c r="K110" s="218" t="s">
        <v>19</v>
      </c>
      <c r="L110" s="48"/>
      <c r="M110" s="223" t="s">
        <v>19</v>
      </c>
      <c r="N110" s="224"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189</v>
      </c>
      <c r="AT110" s="227" t="s">
        <v>184</v>
      </c>
      <c r="AU110" s="227" t="s">
        <v>86</v>
      </c>
      <c r="AY110" s="21" t="s">
        <v>182</v>
      </c>
      <c r="BE110" s="228">
        <f>IF(N110="základní",J110,0)</f>
        <v>0</v>
      </c>
      <c r="BF110" s="228">
        <f>IF(N110="snížená",J110,0)</f>
        <v>0</v>
      </c>
      <c r="BG110" s="228">
        <f>IF(N110="zákl. přenesená",J110,0)</f>
        <v>0</v>
      </c>
      <c r="BH110" s="228">
        <f>IF(N110="sníž. přenesená",J110,0)</f>
        <v>0</v>
      </c>
      <c r="BI110" s="228">
        <f>IF(N110="nulová",J110,0)</f>
        <v>0</v>
      </c>
      <c r="BJ110" s="21" t="s">
        <v>83</v>
      </c>
      <c r="BK110" s="228">
        <f>ROUND(I110*H110,2)</f>
        <v>0</v>
      </c>
      <c r="BL110" s="21" t="s">
        <v>189</v>
      </c>
      <c r="BM110" s="227" t="s">
        <v>3853</v>
      </c>
    </row>
    <row r="111" s="13" customFormat="1">
      <c r="A111" s="13"/>
      <c r="B111" s="234"/>
      <c r="C111" s="235"/>
      <c r="D111" s="236" t="s">
        <v>193</v>
      </c>
      <c r="E111" s="237" t="s">
        <v>19</v>
      </c>
      <c r="F111" s="238" t="s">
        <v>3850</v>
      </c>
      <c r="G111" s="235"/>
      <c r="H111" s="239">
        <v>1</v>
      </c>
      <c r="I111" s="240"/>
      <c r="J111" s="235"/>
      <c r="K111" s="235"/>
      <c r="L111" s="241"/>
      <c r="M111" s="242"/>
      <c r="N111" s="243"/>
      <c r="O111" s="243"/>
      <c r="P111" s="243"/>
      <c r="Q111" s="243"/>
      <c r="R111" s="243"/>
      <c r="S111" s="243"/>
      <c r="T111" s="244"/>
      <c r="U111" s="13"/>
      <c r="V111" s="13"/>
      <c r="W111" s="13"/>
      <c r="X111" s="13"/>
      <c r="Y111" s="13"/>
      <c r="Z111" s="13"/>
      <c r="AA111" s="13"/>
      <c r="AB111" s="13"/>
      <c r="AC111" s="13"/>
      <c r="AD111" s="13"/>
      <c r="AE111" s="13"/>
      <c r="AT111" s="245" t="s">
        <v>193</v>
      </c>
      <c r="AU111" s="245" t="s">
        <v>86</v>
      </c>
      <c r="AV111" s="13" t="s">
        <v>86</v>
      </c>
      <c r="AW111" s="13" t="s">
        <v>37</v>
      </c>
      <c r="AX111" s="13" t="s">
        <v>83</v>
      </c>
      <c r="AY111" s="245" t="s">
        <v>182</v>
      </c>
    </row>
    <row r="112" s="2" customFormat="1" ht="16.5" customHeight="1">
      <c r="A112" s="42"/>
      <c r="B112" s="43"/>
      <c r="C112" s="216" t="s">
        <v>255</v>
      </c>
      <c r="D112" s="216" t="s">
        <v>184</v>
      </c>
      <c r="E112" s="217" t="s">
        <v>3854</v>
      </c>
      <c r="F112" s="218" t="s">
        <v>3855</v>
      </c>
      <c r="G112" s="219" t="s">
        <v>560</v>
      </c>
      <c r="H112" s="220">
        <v>185</v>
      </c>
      <c r="I112" s="221"/>
      <c r="J112" s="222">
        <f>ROUND(I112*H112,2)</f>
        <v>0</v>
      </c>
      <c r="K112" s="218" t="s">
        <v>188</v>
      </c>
      <c r="L112" s="48"/>
      <c r="M112" s="223" t="s">
        <v>19</v>
      </c>
      <c r="N112" s="224"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189</v>
      </c>
      <c r="AT112" s="227" t="s">
        <v>184</v>
      </c>
      <c r="AU112" s="227" t="s">
        <v>86</v>
      </c>
      <c r="AY112" s="21" t="s">
        <v>182</v>
      </c>
      <c r="BE112" s="228">
        <f>IF(N112="základní",J112,0)</f>
        <v>0</v>
      </c>
      <c r="BF112" s="228">
        <f>IF(N112="snížená",J112,0)</f>
        <v>0</v>
      </c>
      <c r="BG112" s="228">
        <f>IF(N112="zákl. přenesená",J112,0)</f>
        <v>0</v>
      </c>
      <c r="BH112" s="228">
        <f>IF(N112="sníž. přenesená",J112,0)</f>
        <v>0</v>
      </c>
      <c r="BI112" s="228">
        <f>IF(N112="nulová",J112,0)</f>
        <v>0</v>
      </c>
      <c r="BJ112" s="21" t="s">
        <v>83</v>
      </c>
      <c r="BK112" s="228">
        <f>ROUND(I112*H112,2)</f>
        <v>0</v>
      </c>
      <c r="BL112" s="21" t="s">
        <v>189</v>
      </c>
      <c r="BM112" s="227" t="s">
        <v>3856</v>
      </c>
    </row>
    <row r="113" s="2" customFormat="1">
      <c r="A113" s="42"/>
      <c r="B113" s="43"/>
      <c r="C113" s="44"/>
      <c r="D113" s="229" t="s">
        <v>191</v>
      </c>
      <c r="E113" s="44"/>
      <c r="F113" s="230" t="s">
        <v>3857</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1" t="s">
        <v>191</v>
      </c>
      <c r="AU113" s="21" t="s">
        <v>86</v>
      </c>
    </row>
    <row r="114" s="13" customFormat="1">
      <c r="A114" s="13"/>
      <c r="B114" s="234"/>
      <c r="C114" s="235"/>
      <c r="D114" s="236" t="s">
        <v>193</v>
      </c>
      <c r="E114" s="237" t="s">
        <v>19</v>
      </c>
      <c r="F114" s="238" t="s">
        <v>3858</v>
      </c>
      <c r="G114" s="235"/>
      <c r="H114" s="239">
        <v>185</v>
      </c>
      <c r="I114" s="240"/>
      <c r="J114" s="235"/>
      <c r="K114" s="235"/>
      <c r="L114" s="241"/>
      <c r="M114" s="242"/>
      <c r="N114" s="243"/>
      <c r="O114" s="243"/>
      <c r="P114" s="243"/>
      <c r="Q114" s="243"/>
      <c r="R114" s="243"/>
      <c r="S114" s="243"/>
      <c r="T114" s="244"/>
      <c r="U114" s="13"/>
      <c r="V114" s="13"/>
      <c r="W114" s="13"/>
      <c r="X114" s="13"/>
      <c r="Y114" s="13"/>
      <c r="Z114" s="13"/>
      <c r="AA114" s="13"/>
      <c r="AB114" s="13"/>
      <c r="AC114" s="13"/>
      <c r="AD114" s="13"/>
      <c r="AE114" s="13"/>
      <c r="AT114" s="245" t="s">
        <v>193</v>
      </c>
      <c r="AU114" s="245" t="s">
        <v>86</v>
      </c>
      <c r="AV114" s="13" t="s">
        <v>86</v>
      </c>
      <c r="AW114" s="13" t="s">
        <v>37</v>
      </c>
      <c r="AX114" s="13" t="s">
        <v>83</v>
      </c>
      <c r="AY114" s="245" t="s">
        <v>182</v>
      </c>
    </row>
    <row r="115" s="2" customFormat="1" ht="24.15" customHeight="1">
      <c r="A115" s="42"/>
      <c r="B115" s="43"/>
      <c r="C115" s="267" t="s">
        <v>261</v>
      </c>
      <c r="D115" s="267" t="s">
        <v>349</v>
      </c>
      <c r="E115" s="268" t="s">
        <v>3859</v>
      </c>
      <c r="F115" s="269" t="s">
        <v>3860</v>
      </c>
      <c r="G115" s="270" t="s">
        <v>560</v>
      </c>
      <c r="H115" s="271">
        <v>185</v>
      </c>
      <c r="I115" s="272"/>
      <c r="J115" s="273">
        <f>ROUND(I115*H115,2)</f>
        <v>0</v>
      </c>
      <c r="K115" s="269" t="s">
        <v>19</v>
      </c>
      <c r="L115" s="274"/>
      <c r="M115" s="275" t="s">
        <v>19</v>
      </c>
      <c r="N115" s="276" t="s">
        <v>47</v>
      </c>
      <c r="O115" s="88"/>
      <c r="P115" s="225">
        <f>O115*H115</f>
        <v>0</v>
      </c>
      <c r="Q115" s="225">
        <v>0.085000000000000006</v>
      </c>
      <c r="R115" s="225">
        <f>Q115*H115</f>
        <v>15.725000000000001</v>
      </c>
      <c r="S115" s="225">
        <v>0</v>
      </c>
      <c r="T115" s="226">
        <f>S115*H115</f>
        <v>0</v>
      </c>
      <c r="U115" s="42"/>
      <c r="V115" s="42"/>
      <c r="W115" s="42"/>
      <c r="X115" s="42"/>
      <c r="Y115" s="42"/>
      <c r="Z115" s="42"/>
      <c r="AA115" s="42"/>
      <c r="AB115" s="42"/>
      <c r="AC115" s="42"/>
      <c r="AD115" s="42"/>
      <c r="AE115" s="42"/>
      <c r="AR115" s="227" t="s">
        <v>243</v>
      </c>
      <c r="AT115" s="227" t="s">
        <v>349</v>
      </c>
      <c r="AU115" s="227" t="s">
        <v>86</v>
      </c>
      <c r="AY115" s="21" t="s">
        <v>182</v>
      </c>
      <c r="BE115" s="228">
        <f>IF(N115="základní",J115,0)</f>
        <v>0</v>
      </c>
      <c r="BF115" s="228">
        <f>IF(N115="snížená",J115,0)</f>
        <v>0</v>
      </c>
      <c r="BG115" s="228">
        <f>IF(N115="zákl. přenesená",J115,0)</f>
        <v>0</v>
      </c>
      <c r="BH115" s="228">
        <f>IF(N115="sníž. přenesená",J115,0)</f>
        <v>0</v>
      </c>
      <c r="BI115" s="228">
        <f>IF(N115="nulová",J115,0)</f>
        <v>0</v>
      </c>
      <c r="BJ115" s="21" t="s">
        <v>83</v>
      </c>
      <c r="BK115" s="228">
        <f>ROUND(I115*H115,2)</f>
        <v>0</v>
      </c>
      <c r="BL115" s="21" t="s">
        <v>189</v>
      </c>
      <c r="BM115" s="227" t="s">
        <v>3861</v>
      </c>
    </row>
    <row r="116" s="2" customFormat="1" ht="16.5" customHeight="1">
      <c r="A116" s="42"/>
      <c r="B116" s="43"/>
      <c r="C116" s="216" t="s">
        <v>8</v>
      </c>
      <c r="D116" s="216" t="s">
        <v>184</v>
      </c>
      <c r="E116" s="217" t="s">
        <v>3862</v>
      </c>
      <c r="F116" s="218" t="s">
        <v>3863</v>
      </c>
      <c r="G116" s="219" t="s">
        <v>560</v>
      </c>
      <c r="H116" s="220">
        <v>555</v>
      </c>
      <c r="I116" s="221"/>
      <c r="J116" s="222">
        <f>ROUND(I116*H116,2)</f>
        <v>0</v>
      </c>
      <c r="K116" s="218" t="s">
        <v>188</v>
      </c>
      <c r="L116" s="48"/>
      <c r="M116" s="223" t="s">
        <v>19</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189</v>
      </c>
      <c r="AT116" s="227" t="s">
        <v>184</v>
      </c>
      <c r="AU116" s="227" t="s">
        <v>86</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189</v>
      </c>
      <c r="BM116" s="227" t="s">
        <v>3864</v>
      </c>
    </row>
    <row r="117" s="2" customFormat="1">
      <c r="A117" s="42"/>
      <c r="B117" s="43"/>
      <c r="C117" s="44"/>
      <c r="D117" s="229" t="s">
        <v>191</v>
      </c>
      <c r="E117" s="44"/>
      <c r="F117" s="230" t="s">
        <v>3865</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1" t="s">
        <v>191</v>
      </c>
      <c r="AU117" s="21" t="s">
        <v>86</v>
      </c>
    </row>
    <row r="118" s="13" customFormat="1">
      <c r="A118" s="13"/>
      <c r="B118" s="234"/>
      <c r="C118" s="235"/>
      <c r="D118" s="236" t="s">
        <v>193</v>
      </c>
      <c r="E118" s="237" t="s">
        <v>19</v>
      </c>
      <c r="F118" s="238" t="s">
        <v>3866</v>
      </c>
      <c r="G118" s="235"/>
      <c r="H118" s="239">
        <v>555</v>
      </c>
      <c r="I118" s="240"/>
      <c r="J118" s="235"/>
      <c r="K118" s="235"/>
      <c r="L118" s="241"/>
      <c r="M118" s="242"/>
      <c r="N118" s="243"/>
      <c r="O118" s="243"/>
      <c r="P118" s="243"/>
      <c r="Q118" s="243"/>
      <c r="R118" s="243"/>
      <c r="S118" s="243"/>
      <c r="T118" s="244"/>
      <c r="U118" s="13"/>
      <c r="V118" s="13"/>
      <c r="W118" s="13"/>
      <c r="X118" s="13"/>
      <c r="Y118" s="13"/>
      <c r="Z118" s="13"/>
      <c r="AA118" s="13"/>
      <c r="AB118" s="13"/>
      <c r="AC118" s="13"/>
      <c r="AD118" s="13"/>
      <c r="AE118" s="13"/>
      <c r="AT118" s="245" t="s">
        <v>193</v>
      </c>
      <c r="AU118" s="245" t="s">
        <v>86</v>
      </c>
      <c r="AV118" s="13" t="s">
        <v>86</v>
      </c>
      <c r="AW118" s="13" t="s">
        <v>37</v>
      </c>
      <c r="AX118" s="13" t="s">
        <v>83</v>
      </c>
      <c r="AY118" s="245" t="s">
        <v>182</v>
      </c>
    </row>
    <row r="119" s="2" customFormat="1" ht="16.5" customHeight="1">
      <c r="A119" s="42"/>
      <c r="B119" s="43"/>
      <c r="C119" s="267" t="s">
        <v>272</v>
      </c>
      <c r="D119" s="267" t="s">
        <v>349</v>
      </c>
      <c r="E119" s="268" t="s">
        <v>3867</v>
      </c>
      <c r="F119" s="269" t="s">
        <v>3868</v>
      </c>
      <c r="G119" s="270" t="s">
        <v>560</v>
      </c>
      <c r="H119" s="271">
        <v>555</v>
      </c>
      <c r="I119" s="272"/>
      <c r="J119" s="273">
        <f>ROUND(I119*H119,2)</f>
        <v>0</v>
      </c>
      <c r="K119" s="269" t="s">
        <v>188</v>
      </c>
      <c r="L119" s="274"/>
      <c r="M119" s="275" t="s">
        <v>19</v>
      </c>
      <c r="N119" s="276" t="s">
        <v>47</v>
      </c>
      <c r="O119" s="88"/>
      <c r="P119" s="225">
        <f>O119*H119</f>
        <v>0</v>
      </c>
      <c r="Q119" s="225">
        <v>4.0000000000000003E-05</v>
      </c>
      <c r="R119" s="225">
        <f>Q119*H119</f>
        <v>0.022200000000000001</v>
      </c>
      <c r="S119" s="225">
        <v>0</v>
      </c>
      <c r="T119" s="226">
        <f>S119*H119</f>
        <v>0</v>
      </c>
      <c r="U119" s="42"/>
      <c r="V119" s="42"/>
      <c r="W119" s="42"/>
      <c r="X119" s="42"/>
      <c r="Y119" s="42"/>
      <c r="Z119" s="42"/>
      <c r="AA119" s="42"/>
      <c r="AB119" s="42"/>
      <c r="AC119" s="42"/>
      <c r="AD119" s="42"/>
      <c r="AE119" s="42"/>
      <c r="AR119" s="227" t="s">
        <v>243</v>
      </c>
      <c r="AT119" s="227" t="s">
        <v>349</v>
      </c>
      <c r="AU119" s="227" t="s">
        <v>86</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189</v>
      </c>
      <c r="BM119" s="227" t="s">
        <v>3869</v>
      </c>
    </row>
    <row r="120" s="12" customFormat="1" ht="22.8" customHeight="1">
      <c r="A120" s="12"/>
      <c r="B120" s="200"/>
      <c r="C120" s="201"/>
      <c r="D120" s="202" t="s">
        <v>75</v>
      </c>
      <c r="E120" s="214" t="s">
        <v>249</v>
      </c>
      <c r="F120" s="214" t="s">
        <v>3808</v>
      </c>
      <c r="G120" s="201"/>
      <c r="H120" s="201"/>
      <c r="I120" s="204"/>
      <c r="J120" s="215">
        <f>BK120</f>
        <v>0</v>
      </c>
      <c r="K120" s="201"/>
      <c r="L120" s="206"/>
      <c r="M120" s="207"/>
      <c r="N120" s="208"/>
      <c r="O120" s="208"/>
      <c r="P120" s="209">
        <f>SUM(P121:P126)</f>
        <v>0</v>
      </c>
      <c r="Q120" s="208"/>
      <c r="R120" s="209">
        <f>SUM(R121:R126)</f>
        <v>0</v>
      </c>
      <c r="S120" s="208"/>
      <c r="T120" s="210">
        <f>SUM(T121:T126)</f>
        <v>10.5388</v>
      </c>
      <c r="U120" s="12"/>
      <c r="V120" s="12"/>
      <c r="W120" s="12"/>
      <c r="X120" s="12"/>
      <c r="Y120" s="12"/>
      <c r="Z120" s="12"/>
      <c r="AA120" s="12"/>
      <c r="AB120" s="12"/>
      <c r="AC120" s="12"/>
      <c r="AD120" s="12"/>
      <c r="AE120" s="12"/>
      <c r="AR120" s="211" t="s">
        <v>83</v>
      </c>
      <c r="AT120" s="212" t="s">
        <v>75</v>
      </c>
      <c r="AU120" s="212" t="s">
        <v>83</v>
      </c>
      <c r="AY120" s="211" t="s">
        <v>182</v>
      </c>
      <c r="BK120" s="213">
        <f>SUM(BK121:BK126)</f>
        <v>0</v>
      </c>
    </row>
    <row r="121" s="2" customFormat="1" ht="16.5" customHeight="1">
      <c r="A121" s="42"/>
      <c r="B121" s="43"/>
      <c r="C121" s="216" t="s">
        <v>282</v>
      </c>
      <c r="D121" s="216" t="s">
        <v>184</v>
      </c>
      <c r="E121" s="217" t="s">
        <v>3870</v>
      </c>
      <c r="F121" s="218" t="s">
        <v>3871</v>
      </c>
      <c r="G121" s="219" t="s">
        <v>598</v>
      </c>
      <c r="H121" s="220">
        <v>60</v>
      </c>
      <c r="I121" s="221"/>
      <c r="J121" s="222">
        <f>ROUND(I121*H121,2)</f>
        <v>0</v>
      </c>
      <c r="K121" s="218" t="s">
        <v>188</v>
      </c>
      <c r="L121" s="48"/>
      <c r="M121" s="223" t="s">
        <v>19</v>
      </c>
      <c r="N121" s="224" t="s">
        <v>47</v>
      </c>
      <c r="O121" s="88"/>
      <c r="P121" s="225">
        <f>O121*H121</f>
        <v>0</v>
      </c>
      <c r="Q121" s="225">
        <v>0</v>
      </c>
      <c r="R121" s="225">
        <f>Q121*H121</f>
        <v>0</v>
      </c>
      <c r="S121" s="225">
        <v>0.16800000000000001</v>
      </c>
      <c r="T121" s="226">
        <f>S121*H121</f>
        <v>10.08</v>
      </c>
      <c r="U121" s="42"/>
      <c r="V121" s="42"/>
      <c r="W121" s="42"/>
      <c r="X121" s="42"/>
      <c r="Y121" s="42"/>
      <c r="Z121" s="42"/>
      <c r="AA121" s="42"/>
      <c r="AB121" s="42"/>
      <c r="AC121" s="42"/>
      <c r="AD121" s="42"/>
      <c r="AE121" s="42"/>
      <c r="AR121" s="227" t="s">
        <v>189</v>
      </c>
      <c r="AT121" s="227" t="s">
        <v>184</v>
      </c>
      <c r="AU121" s="227" t="s">
        <v>86</v>
      </c>
      <c r="AY121" s="21" t="s">
        <v>182</v>
      </c>
      <c r="BE121" s="228">
        <f>IF(N121="základní",J121,0)</f>
        <v>0</v>
      </c>
      <c r="BF121" s="228">
        <f>IF(N121="snížená",J121,0)</f>
        <v>0</v>
      </c>
      <c r="BG121" s="228">
        <f>IF(N121="zákl. přenesená",J121,0)</f>
        <v>0</v>
      </c>
      <c r="BH121" s="228">
        <f>IF(N121="sníž. přenesená",J121,0)</f>
        <v>0</v>
      </c>
      <c r="BI121" s="228">
        <f>IF(N121="nulová",J121,0)</f>
        <v>0</v>
      </c>
      <c r="BJ121" s="21" t="s">
        <v>83</v>
      </c>
      <c r="BK121" s="228">
        <f>ROUND(I121*H121,2)</f>
        <v>0</v>
      </c>
      <c r="BL121" s="21" t="s">
        <v>189</v>
      </c>
      <c r="BM121" s="227" t="s">
        <v>3872</v>
      </c>
    </row>
    <row r="122" s="2" customFormat="1">
      <c r="A122" s="42"/>
      <c r="B122" s="43"/>
      <c r="C122" s="44"/>
      <c r="D122" s="229" t="s">
        <v>191</v>
      </c>
      <c r="E122" s="44"/>
      <c r="F122" s="230" t="s">
        <v>3873</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1" t="s">
        <v>191</v>
      </c>
      <c r="AU122" s="21" t="s">
        <v>86</v>
      </c>
    </row>
    <row r="123" s="13" customFormat="1">
      <c r="A123" s="13"/>
      <c r="B123" s="234"/>
      <c r="C123" s="235"/>
      <c r="D123" s="236" t="s">
        <v>193</v>
      </c>
      <c r="E123" s="237" t="s">
        <v>19</v>
      </c>
      <c r="F123" s="238" t="s">
        <v>3843</v>
      </c>
      <c r="G123" s="235"/>
      <c r="H123" s="239">
        <v>60</v>
      </c>
      <c r="I123" s="240"/>
      <c r="J123" s="235"/>
      <c r="K123" s="235"/>
      <c r="L123" s="241"/>
      <c r="M123" s="242"/>
      <c r="N123" s="243"/>
      <c r="O123" s="243"/>
      <c r="P123" s="243"/>
      <c r="Q123" s="243"/>
      <c r="R123" s="243"/>
      <c r="S123" s="243"/>
      <c r="T123" s="244"/>
      <c r="U123" s="13"/>
      <c r="V123" s="13"/>
      <c r="W123" s="13"/>
      <c r="X123" s="13"/>
      <c r="Y123" s="13"/>
      <c r="Z123" s="13"/>
      <c r="AA123" s="13"/>
      <c r="AB123" s="13"/>
      <c r="AC123" s="13"/>
      <c r="AD123" s="13"/>
      <c r="AE123" s="13"/>
      <c r="AT123" s="245" t="s">
        <v>193</v>
      </c>
      <c r="AU123" s="245" t="s">
        <v>86</v>
      </c>
      <c r="AV123" s="13" t="s">
        <v>86</v>
      </c>
      <c r="AW123" s="13" t="s">
        <v>37</v>
      </c>
      <c r="AX123" s="13" t="s">
        <v>83</v>
      </c>
      <c r="AY123" s="245" t="s">
        <v>182</v>
      </c>
    </row>
    <row r="124" s="2" customFormat="1" ht="16.5" customHeight="1">
      <c r="A124" s="42"/>
      <c r="B124" s="43"/>
      <c r="C124" s="216" t="s">
        <v>293</v>
      </c>
      <c r="D124" s="216" t="s">
        <v>184</v>
      </c>
      <c r="E124" s="217" t="s">
        <v>3874</v>
      </c>
      <c r="F124" s="218" t="s">
        <v>3875</v>
      </c>
      <c r="G124" s="219" t="s">
        <v>560</v>
      </c>
      <c r="H124" s="220">
        <v>185</v>
      </c>
      <c r="I124" s="221"/>
      <c r="J124" s="222">
        <f>ROUND(I124*H124,2)</f>
        <v>0</v>
      </c>
      <c r="K124" s="218" t="s">
        <v>188</v>
      </c>
      <c r="L124" s="48"/>
      <c r="M124" s="223" t="s">
        <v>19</v>
      </c>
      <c r="N124" s="224" t="s">
        <v>47</v>
      </c>
      <c r="O124" s="88"/>
      <c r="P124" s="225">
        <f>O124*H124</f>
        <v>0</v>
      </c>
      <c r="Q124" s="225">
        <v>0</v>
      </c>
      <c r="R124" s="225">
        <f>Q124*H124</f>
        <v>0</v>
      </c>
      <c r="S124" s="225">
        <v>0.00248</v>
      </c>
      <c r="T124" s="226">
        <f>S124*H124</f>
        <v>0.45879999999999999</v>
      </c>
      <c r="U124" s="42"/>
      <c r="V124" s="42"/>
      <c r="W124" s="42"/>
      <c r="X124" s="42"/>
      <c r="Y124" s="42"/>
      <c r="Z124" s="42"/>
      <c r="AA124" s="42"/>
      <c r="AB124" s="42"/>
      <c r="AC124" s="42"/>
      <c r="AD124" s="42"/>
      <c r="AE124" s="42"/>
      <c r="AR124" s="227" t="s">
        <v>189</v>
      </c>
      <c r="AT124" s="227" t="s">
        <v>184</v>
      </c>
      <c r="AU124" s="227" t="s">
        <v>86</v>
      </c>
      <c r="AY124" s="21" t="s">
        <v>182</v>
      </c>
      <c r="BE124" s="228">
        <f>IF(N124="základní",J124,0)</f>
        <v>0</v>
      </c>
      <c r="BF124" s="228">
        <f>IF(N124="snížená",J124,0)</f>
        <v>0</v>
      </c>
      <c r="BG124" s="228">
        <f>IF(N124="zákl. přenesená",J124,0)</f>
        <v>0</v>
      </c>
      <c r="BH124" s="228">
        <f>IF(N124="sníž. přenesená",J124,0)</f>
        <v>0</v>
      </c>
      <c r="BI124" s="228">
        <f>IF(N124="nulová",J124,0)</f>
        <v>0</v>
      </c>
      <c r="BJ124" s="21" t="s">
        <v>83</v>
      </c>
      <c r="BK124" s="228">
        <f>ROUND(I124*H124,2)</f>
        <v>0</v>
      </c>
      <c r="BL124" s="21" t="s">
        <v>189</v>
      </c>
      <c r="BM124" s="227" t="s">
        <v>3876</v>
      </c>
    </row>
    <row r="125" s="2" customFormat="1">
      <c r="A125" s="42"/>
      <c r="B125" s="43"/>
      <c r="C125" s="44"/>
      <c r="D125" s="229" t="s">
        <v>191</v>
      </c>
      <c r="E125" s="44"/>
      <c r="F125" s="230" t="s">
        <v>3877</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1" t="s">
        <v>191</v>
      </c>
      <c r="AU125" s="21" t="s">
        <v>86</v>
      </c>
    </row>
    <row r="126" s="13" customFormat="1">
      <c r="A126" s="13"/>
      <c r="B126" s="234"/>
      <c r="C126" s="235"/>
      <c r="D126" s="236" t="s">
        <v>193</v>
      </c>
      <c r="E126" s="237" t="s">
        <v>19</v>
      </c>
      <c r="F126" s="238" t="s">
        <v>3858</v>
      </c>
      <c r="G126" s="235"/>
      <c r="H126" s="239">
        <v>185</v>
      </c>
      <c r="I126" s="240"/>
      <c r="J126" s="235"/>
      <c r="K126" s="235"/>
      <c r="L126" s="241"/>
      <c r="M126" s="242"/>
      <c r="N126" s="243"/>
      <c r="O126" s="243"/>
      <c r="P126" s="243"/>
      <c r="Q126" s="243"/>
      <c r="R126" s="243"/>
      <c r="S126" s="243"/>
      <c r="T126" s="244"/>
      <c r="U126" s="13"/>
      <c r="V126" s="13"/>
      <c r="W126" s="13"/>
      <c r="X126" s="13"/>
      <c r="Y126" s="13"/>
      <c r="Z126" s="13"/>
      <c r="AA126" s="13"/>
      <c r="AB126" s="13"/>
      <c r="AC126" s="13"/>
      <c r="AD126" s="13"/>
      <c r="AE126" s="13"/>
      <c r="AT126" s="245" t="s">
        <v>193</v>
      </c>
      <c r="AU126" s="245" t="s">
        <v>86</v>
      </c>
      <c r="AV126" s="13" t="s">
        <v>86</v>
      </c>
      <c r="AW126" s="13" t="s">
        <v>37</v>
      </c>
      <c r="AX126" s="13" t="s">
        <v>83</v>
      </c>
      <c r="AY126" s="245" t="s">
        <v>182</v>
      </c>
    </row>
    <row r="127" s="12" customFormat="1" ht="22.8" customHeight="1">
      <c r="A127" s="12"/>
      <c r="B127" s="200"/>
      <c r="C127" s="201"/>
      <c r="D127" s="202" t="s">
        <v>75</v>
      </c>
      <c r="E127" s="214" t="s">
        <v>1635</v>
      </c>
      <c r="F127" s="214" t="s">
        <v>1636</v>
      </c>
      <c r="G127" s="201"/>
      <c r="H127" s="201"/>
      <c r="I127" s="204"/>
      <c r="J127" s="215">
        <f>BK127</f>
        <v>0</v>
      </c>
      <c r="K127" s="201"/>
      <c r="L127" s="206"/>
      <c r="M127" s="207"/>
      <c r="N127" s="208"/>
      <c r="O127" s="208"/>
      <c r="P127" s="209">
        <f>SUM(P128:P140)</f>
        <v>0</v>
      </c>
      <c r="Q127" s="208"/>
      <c r="R127" s="209">
        <f>SUM(R128:R140)</f>
        <v>0</v>
      </c>
      <c r="S127" s="208"/>
      <c r="T127" s="210">
        <f>SUM(T128:T140)</f>
        <v>0</v>
      </c>
      <c r="U127" s="12"/>
      <c r="V127" s="12"/>
      <c r="W127" s="12"/>
      <c r="X127" s="12"/>
      <c r="Y127" s="12"/>
      <c r="Z127" s="12"/>
      <c r="AA127" s="12"/>
      <c r="AB127" s="12"/>
      <c r="AC127" s="12"/>
      <c r="AD127" s="12"/>
      <c r="AE127" s="12"/>
      <c r="AR127" s="211" t="s">
        <v>83</v>
      </c>
      <c r="AT127" s="212" t="s">
        <v>75</v>
      </c>
      <c r="AU127" s="212" t="s">
        <v>83</v>
      </c>
      <c r="AY127" s="211" t="s">
        <v>182</v>
      </c>
      <c r="BK127" s="213">
        <f>SUM(BK128:BK140)</f>
        <v>0</v>
      </c>
    </row>
    <row r="128" s="2" customFormat="1" ht="16.5" customHeight="1">
      <c r="A128" s="42"/>
      <c r="B128" s="43"/>
      <c r="C128" s="216" t="s">
        <v>299</v>
      </c>
      <c r="D128" s="216" t="s">
        <v>184</v>
      </c>
      <c r="E128" s="217" t="s">
        <v>1638</v>
      </c>
      <c r="F128" s="218" t="s">
        <v>1639</v>
      </c>
      <c r="G128" s="219" t="s">
        <v>610</v>
      </c>
      <c r="H128" s="220">
        <v>9.4849999999999994</v>
      </c>
      <c r="I128" s="221"/>
      <c r="J128" s="222">
        <f>ROUND(I128*H128,2)</f>
        <v>0</v>
      </c>
      <c r="K128" s="218" t="s">
        <v>188</v>
      </c>
      <c r="L128" s="48"/>
      <c r="M128" s="223" t="s">
        <v>19</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189</v>
      </c>
      <c r="AT128" s="227" t="s">
        <v>184</v>
      </c>
      <c r="AU128" s="227" t="s">
        <v>86</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189</v>
      </c>
      <c r="BM128" s="227" t="s">
        <v>3878</v>
      </c>
    </row>
    <row r="129" s="2" customFormat="1">
      <c r="A129" s="42"/>
      <c r="B129" s="43"/>
      <c r="C129" s="44"/>
      <c r="D129" s="229" t="s">
        <v>191</v>
      </c>
      <c r="E129" s="44"/>
      <c r="F129" s="230" t="s">
        <v>1641</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1" t="s">
        <v>191</v>
      </c>
      <c r="AU129" s="21" t="s">
        <v>86</v>
      </c>
    </row>
    <row r="130" s="13" customFormat="1">
      <c r="A130" s="13"/>
      <c r="B130" s="234"/>
      <c r="C130" s="235"/>
      <c r="D130" s="236" t="s">
        <v>193</v>
      </c>
      <c r="E130" s="237" t="s">
        <v>19</v>
      </c>
      <c r="F130" s="238" t="s">
        <v>3879</v>
      </c>
      <c r="G130" s="235"/>
      <c r="H130" s="239">
        <v>9.4849999999999994</v>
      </c>
      <c r="I130" s="240"/>
      <c r="J130" s="235"/>
      <c r="K130" s="235"/>
      <c r="L130" s="241"/>
      <c r="M130" s="242"/>
      <c r="N130" s="243"/>
      <c r="O130" s="243"/>
      <c r="P130" s="243"/>
      <c r="Q130" s="243"/>
      <c r="R130" s="243"/>
      <c r="S130" s="243"/>
      <c r="T130" s="244"/>
      <c r="U130" s="13"/>
      <c r="V130" s="13"/>
      <c r="W130" s="13"/>
      <c r="X130" s="13"/>
      <c r="Y130" s="13"/>
      <c r="Z130" s="13"/>
      <c r="AA130" s="13"/>
      <c r="AB130" s="13"/>
      <c r="AC130" s="13"/>
      <c r="AD130" s="13"/>
      <c r="AE130" s="13"/>
      <c r="AT130" s="245" t="s">
        <v>193</v>
      </c>
      <c r="AU130" s="245" t="s">
        <v>86</v>
      </c>
      <c r="AV130" s="13" t="s">
        <v>86</v>
      </c>
      <c r="AW130" s="13" t="s">
        <v>37</v>
      </c>
      <c r="AX130" s="13" t="s">
        <v>83</v>
      </c>
      <c r="AY130" s="245" t="s">
        <v>182</v>
      </c>
    </row>
    <row r="131" s="2" customFormat="1" ht="16.5" customHeight="1">
      <c r="A131" s="42"/>
      <c r="B131" s="43"/>
      <c r="C131" s="216" t="s">
        <v>306</v>
      </c>
      <c r="D131" s="216" t="s">
        <v>184</v>
      </c>
      <c r="E131" s="217" t="s">
        <v>1644</v>
      </c>
      <c r="F131" s="218" t="s">
        <v>1645</v>
      </c>
      <c r="G131" s="219" t="s">
        <v>610</v>
      </c>
      <c r="H131" s="220">
        <v>1.0540000000000001</v>
      </c>
      <c r="I131" s="221"/>
      <c r="J131" s="222">
        <f>ROUND(I131*H131,2)</f>
        <v>0</v>
      </c>
      <c r="K131" s="218" t="s">
        <v>188</v>
      </c>
      <c r="L131" s="48"/>
      <c r="M131" s="223" t="s">
        <v>19</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189</v>
      </c>
      <c r="AT131" s="227" t="s">
        <v>184</v>
      </c>
      <c r="AU131" s="227" t="s">
        <v>86</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189</v>
      </c>
      <c r="BM131" s="227" t="s">
        <v>3880</v>
      </c>
    </row>
    <row r="132" s="2" customFormat="1">
      <c r="A132" s="42"/>
      <c r="B132" s="43"/>
      <c r="C132" s="44"/>
      <c r="D132" s="229" t="s">
        <v>191</v>
      </c>
      <c r="E132" s="44"/>
      <c r="F132" s="230" t="s">
        <v>1647</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1" t="s">
        <v>191</v>
      </c>
      <c r="AU132" s="21" t="s">
        <v>86</v>
      </c>
    </row>
    <row r="133" s="13" customFormat="1">
      <c r="A133" s="13"/>
      <c r="B133" s="234"/>
      <c r="C133" s="235"/>
      <c r="D133" s="236" t="s">
        <v>193</v>
      </c>
      <c r="E133" s="237" t="s">
        <v>19</v>
      </c>
      <c r="F133" s="238" t="s">
        <v>3881</v>
      </c>
      <c r="G133" s="235"/>
      <c r="H133" s="239">
        <v>1.0540000000000001</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193</v>
      </c>
      <c r="AU133" s="245" t="s">
        <v>86</v>
      </c>
      <c r="AV133" s="13" t="s">
        <v>86</v>
      </c>
      <c r="AW133" s="13" t="s">
        <v>37</v>
      </c>
      <c r="AX133" s="13" t="s">
        <v>83</v>
      </c>
      <c r="AY133" s="245" t="s">
        <v>182</v>
      </c>
    </row>
    <row r="134" s="2" customFormat="1" ht="21.75" customHeight="1">
      <c r="A134" s="42"/>
      <c r="B134" s="43"/>
      <c r="C134" s="216" t="s">
        <v>317</v>
      </c>
      <c r="D134" s="216" t="s">
        <v>184</v>
      </c>
      <c r="E134" s="217" t="s">
        <v>1655</v>
      </c>
      <c r="F134" s="218" t="s">
        <v>1656</v>
      </c>
      <c r="G134" s="219" t="s">
        <v>610</v>
      </c>
      <c r="H134" s="220">
        <v>10.539</v>
      </c>
      <c r="I134" s="221"/>
      <c r="J134" s="222">
        <f>ROUND(I134*H134,2)</f>
        <v>0</v>
      </c>
      <c r="K134" s="218" t="s">
        <v>188</v>
      </c>
      <c r="L134" s="48"/>
      <c r="M134" s="223" t="s">
        <v>19</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189</v>
      </c>
      <c r="AT134" s="227" t="s">
        <v>184</v>
      </c>
      <c r="AU134" s="227" t="s">
        <v>86</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189</v>
      </c>
      <c r="BM134" s="227" t="s">
        <v>3882</v>
      </c>
    </row>
    <row r="135" s="2" customFormat="1">
      <c r="A135" s="42"/>
      <c r="B135" s="43"/>
      <c r="C135" s="44"/>
      <c r="D135" s="229" t="s">
        <v>191</v>
      </c>
      <c r="E135" s="44"/>
      <c r="F135" s="230" t="s">
        <v>1658</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191</v>
      </c>
      <c r="AU135" s="21" t="s">
        <v>86</v>
      </c>
    </row>
    <row r="136" s="2" customFormat="1" ht="24.15" customHeight="1">
      <c r="A136" s="42"/>
      <c r="B136" s="43"/>
      <c r="C136" s="216" t="s">
        <v>323</v>
      </c>
      <c r="D136" s="216" t="s">
        <v>184</v>
      </c>
      <c r="E136" s="217" t="s">
        <v>1660</v>
      </c>
      <c r="F136" s="218" t="s">
        <v>1661</v>
      </c>
      <c r="G136" s="219" t="s">
        <v>610</v>
      </c>
      <c r="H136" s="220">
        <v>126.468</v>
      </c>
      <c r="I136" s="221"/>
      <c r="J136" s="222">
        <f>ROUND(I136*H136,2)</f>
        <v>0</v>
      </c>
      <c r="K136" s="218" t="s">
        <v>188</v>
      </c>
      <c r="L136" s="48"/>
      <c r="M136" s="223" t="s">
        <v>19</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189</v>
      </c>
      <c r="AT136" s="227" t="s">
        <v>184</v>
      </c>
      <c r="AU136" s="227" t="s">
        <v>86</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189</v>
      </c>
      <c r="BM136" s="227" t="s">
        <v>3883</v>
      </c>
    </row>
    <row r="137" s="2" customFormat="1">
      <c r="A137" s="42"/>
      <c r="B137" s="43"/>
      <c r="C137" s="44"/>
      <c r="D137" s="229" t="s">
        <v>191</v>
      </c>
      <c r="E137" s="44"/>
      <c r="F137" s="230" t="s">
        <v>1663</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1" t="s">
        <v>191</v>
      </c>
      <c r="AU137" s="21" t="s">
        <v>86</v>
      </c>
    </row>
    <row r="138" s="13" customFormat="1">
      <c r="A138" s="13"/>
      <c r="B138" s="234"/>
      <c r="C138" s="235"/>
      <c r="D138" s="236" t="s">
        <v>193</v>
      </c>
      <c r="E138" s="237" t="s">
        <v>19</v>
      </c>
      <c r="F138" s="238" t="s">
        <v>3884</v>
      </c>
      <c r="G138" s="235"/>
      <c r="H138" s="239">
        <v>126.468</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193</v>
      </c>
      <c r="AU138" s="245" t="s">
        <v>86</v>
      </c>
      <c r="AV138" s="13" t="s">
        <v>86</v>
      </c>
      <c r="AW138" s="13" t="s">
        <v>37</v>
      </c>
      <c r="AX138" s="13" t="s">
        <v>83</v>
      </c>
      <c r="AY138" s="245" t="s">
        <v>182</v>
      </c>
    </row>
    <row r="139" s="2" customFormat="1" ht="24.15" customHeight="1">
      <c r="A139" s="42"/>
      <c r="B139" s="43"/>
      <c r="C139" s="216" t="s">
        <v>330</v>
      </c>
      <c r="D139" s="216" t="s">
        <v>184</v>
      </c>
      <c r="E139" s="217" t="s">
        <v>1682</v>
      </c>
      <c r="F139" s="218" t="s">
        <v>1683</v>
      </c>
      <c r="G139" s="219" t="s">
        <v>610</v>
      </c>
      <c r="H139" s="220">
        <v>10.539</v>
      </c>
      <c r="I139" s="221"/>
      <c r="J139" s="222">
        <f>ROUND(I139*H139,2)</f>
        <v>0</v>
      </c>
      <c r="K139" s="218" t="s">
        <v>188</v>
      </c>
      <c r="L139" s="48"/>
      <c r="M139" s="223" t="s">
        <v>19</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189</v>
      </c>
      <c r="AT139" s="227" t="s">
        <v>184</v>
      </c>
      <c r="AU139" s="227" t="s">
        <v>86</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189</v>
      </c>
      <c r="BM139" s="227" t="s">
        <v>3885</v>
      </c>
    </row>
    <row r="140" s="2" customFormat="1">
      <c r="A140" s="42"/>
      <c r="B140" s="43"/>
      <c r="C140" s="44"/>
      <c r="D140" s="229" t="s">
        <v>191</v>
      </c>
      <c r="E140" s="44"/>
      <c r="F140" s="230" t="s">
        <v>1685</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1" t="s">
        <v>191</v>
      </c>
      <c r="AU140" s="21" t="s">
        <v>86</v>
      </c>
    </row>
    <row r="141" s="12" customFormat="1" ht="22.8" customHeight="1">
      <c r="A141" s="12"/>
      <c r="B141" s="200"/>
      <c r="C141" s="201"/>
      <c r="D141" s="202" t="s">
        <v>75</v>
      </c>
      <c r="E141" s="214" t="s">
        <v>1691</v>
      </c>
      <c r="F141" s="214" t="s">
        <v>1692</v>
      </c>
      <c r="G141" s="201"/>
      <c r="H141" s="201"/>
      <c r="I141" s="204"/>
      <c r="J141" s="215">
        <f>BK141</f>
        <v>0</v>
      </c>
      <c r="K141" s="201"/>
      <c r="L141" s="206"/>
      <c r="M141" s="207"/>
      <c r="N141" s="208"/>
      <c r="O141" s="208"/>
      <c r="P141" s="209">
        <f>SUM(P142:P143)</f>
        <v>0</v>
      </c>
      <c r="Q141" s="208"/>
      <c r="R141" s="209">
        <f>SUM(R142:R143)</f>
        <v>0</v>
      </c>
      <c r="S141" s="208"/>
      <c r="T141" s="210">
        <f>SUM(T142:T143)</f>
        <v>0</v>
      </c>
      <c r="U141" s="12"/>
      <c r="V141" s="12"/>
      <c r="W141" s="12"/>
      <c r="X141" s="12"/>
      <c r="Y141" s="12"/>
      <c r="Z141" s="12"/>
      <c r="AA141" s="12"/>
      <c r="AB141" s="12"/>
      <c r="AC141" s="12"/>
      <c r="AD141" s="12"/>
      <c r="AE141" s="12"/>
      <c r="AR141" s="211" t="s">
        <v>83</v>
      </c>
      <c r="AT141" s="212" t="s">
        <v>75</v>
      </c>
      <c r="AU141" s="212" t="s">
        <v>83</v>
      </c>
      <c r="AY141" s="211" t="s">
        <v>182</v>
      </c>
      <c r="BK141" s="213">
        <f>SUM(BK142:BK143)</f>
        <v>0</v>
      </c>
    </row>
    <row r="142" s="2" customFormat="1" ht="24.15" customHeight="1">
      <c r="A142" s="42"/>
      <c r="B142" s="43"/>
      <c r="C142" s="216" t="s">
        <v>7</v>
      </c>
      <c r="D142" s="216" t="s">
        <v>184</v>
      </c>
      <c r="E142" s="217" t="s">
        <v>3886</v>
      </c>
      <c r="F142" s="218" t="s">
        <v>3887</v>
      </c>
      <c r="G142" s="219" t="s">
        <v>610</v>
      </c>
      <c r="H142" s="220">
        <v>63.369</v>
      </c>
      <c r="I142" s="221"/>
      <c r="J142" s="222">
        <f>ROUND(I142*H142,2)</f>
        <v>0</v>
      </c>
      <c r="K142" s="218" t="s">
        <v>188</v>
      </c>
      <c r="L142" s="48"/>
      <c r="M142" s="223" t="s">
        <v>19</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189</v>
      </c>
      <c r="AT142" s="227" t="s">
        <v>184</v>
      </c>
      <c r="AU142" s="227" t="s">
        <v>86</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189</v>
      </c>
      <c r="BM142" s="227" t="s">
        <v>3888</v>
      </c>
    </row>
    <row r="143" s="2" customFormat="1">
      <c r="A143" s="42"/>
      <c r="B143" s="43"/>
      <c r="C143" s="44"/>
      <c r="D143" s="229" t="s">
        <v>191</v>
      </c>
      <c r="E143" s="44"/>
      <c r="F143" s="230" t="s">
        <v>3889</v>
      </c>
      <c r="G143" s="44"/>
      <c r="H143" s="44"/>
      <c r="I143" s="231"/>
      <c r="J143" s="44"/>
      <c r="K143" s="44"/>
      <c r="L143" s="48"/>
      <c r="M143" s="312"/>
      <c r="N143" s="313"/>
      <c r="O143" s="293"/>
      <c r="P143" s="293"/>
      <c r="Q143" s="293"/>
      <c r="R143" s="293"/>
      <c r="S143" s="293"/>
      <c r="T143" s="314"/>
      <c r="U143" s="42"/>
      <c r="V143" s="42"/>
      <c r="W143" s="42"/>
      <c r="X143" s="42"/>
      <c r="Y143" s="42"/>
      <c r="Z143" s="42"/>
      <c r="AA143" s="42"/>
      <c r="AB143" s="42"/>
      <c r="AC143" s="42"/>
      <c r="AD143" s="42"/>
      <c r="AE143" s="42"/>
      <c r="AT143" s="21" t="s">
        <v>191</v>
      </c>
      <c r="AU143" s="21" t="s">
        <v>86</v>
      </c>
    </row>
    <row r="144" s="2" customFormat="1" ht="6.96" customHeight="1">
      <c r="A144" s="42"/>
      <c r="B144" s="63"/>
      <c r="C144" s="64"/>
      <c r="D144" s="64"/>
      <c r="E144" s="64"/>
      <c r="F144" s="64"/>
      <c r="G144" s="64"/>
      <c r="H144" s="64"/>
      <c r="I144" s="64"/>
      <c r="J144" s="64"/>
      <c r="K144" s="64"/>
      <c r="L144" s="48"/>
      <c r="M144" s="42"/>
      <c r="O144" s="42"/>
      <c r="P144" s="42"/>
      <c r="Q144" s="42"/>
      <c r="R144" s="42"/>
      <c r="S144" s="42"/>
      <c r="T144" s="42"/>
      <c r="U144" s="42"/>
      <c r="V144" s="42"/>
      <c r="W144" s="42"/>
      <c r="X144" s="42"/>
      <c r="Y144" s="42"/>
      <c r="Z144" s="42"/>
      <c r="AA144" s="42"/>
      <c r="AB144" s="42"/>
      <c r="AC144" s="42"/>
      <c r="AD144" s="42"/>
      <c r="AE144" s="42"/>
    </row>
  </sheetData>
  <sheetProtection sheet="1" autoFilter="0" formatColumns="0" formatRows="0" objects="1" scenarios="1" spinCount="100000" saltValue="6aGR4CXYcbIuSiz0bfQ6YbJLFTWZHzCuGxFWIKZlXS0+eBDSWYQF9R8VLtrryzabeaoZLKS0ZlEoMrZBWztMmQ==" hashValue="riwKS7zEJ9LkAEB/6iI/E+vTcDWMWxNN5R6+MFbyOLgEMjnttcsx08BmS/Rk2j99W0iq8ipga7IJweakJD6CSQ==" algorithmName="SHA-512" password="CC35"/>
  <autoFilter ref="C84:K143"/>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1/133251101"/>
    <hyperlink ref="F92" r:id="rId2" display="https://podminky.urs.cz/item/CS_URS_2024_01/162751117"/>
    <hyperlink ref="F95" r:id="rId3" display="https://podminky.urs.cz/item/CS_URS_2024_01/162751119"/>
    <hyperlink ref="F98" r:id="rId4" display="https://podminky.urs.cz/item/CS_URS_2024_01/171201231"/>
    <hyperlink ref="F101" r:id="rId5" display="https://podminky.urs.cz/item/CS_URS_2024_01/171251201"/>
    <hyperlink ref="F105" r:id="rId6" display="https://podminky.urs.cz/item/CS_URS_2024_01/338121127"/>
    <hyperlink ref="F113" r:id="rId7" display="https://podminky.urs.cz/item/CS_URS_2024_01/348401153"/>
    <hyperlink ref="F117" r:id="rId8" display="https://podminky.urs.cz/item/CS_URS_2024_01/348401350"/>
    <hyperlink ref="F122" r:id="rId9" display="https://podminky.urs.cz/item/CS_URS_2024_01/966052121"/>
    <hyperlink ref="F125" r:id="rId10" display="https://podminky.urs.cz/item/CS_URS_2024_01/966071822"/>
    <hyperlink ref="F129" r:id="rId11" display="https://podminky.urs.cz/item/CS_URS_2024_01/997006002"/>
    <hyperlink ref="F132" r:id="rId12" display="https://podminky.urs.cz/item/CS_URS_2024_01/997006012"/>
    <hyperlink ref="F135" r:id="rId13" display="https://podminky.urs.cz/item/CS_URS_2024_01/997013501"/>
    <hyperlink ref="F137" r:id="rId14" display="https://podminky.urs.cz/item/CS_URS_2024_01/997013509"/>
    <hyperlink ref="F140" r:id="rId15" display="https://podminky.urs.cz/item/CS_URS_2024_01/997013861"/>
    <hyperlink ref="F143" r:id="rId16" display="https://podminky.urs.cz/item/CS_URS_2024_01/998232110"/>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116</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3890</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117</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ROUND(J82,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ROUND((SUM(BE82:BE137)),  2)</f>
        <v>0</v>
      </c>
      <c r="G33" s="42"/>
      <c r="H33" s="42"/>
      <c r="I33" s="161">
        <v>0.20999999999999999</v>
      </c>
      <c r="J33" s="160">
        <f>ROUND(((SUM(BE82:BE137))*I33),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ROUND((SUM(BF82:BF137)),  2)</f>
        <v>0</v>
      </c>
      <c r="G34" s="42"/>
      <c r="H34" s="42"/>
      <c r="I34" s="161">
        <v>0.12</v>
      </c>
      <c r="J34" s="160">
        <f>ROUND(((SUM(BF82:BF137))*I34),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ROUND((SUM(BG82:BG137)),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ROUND((SUM(BH82:BH137)),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ROUND((SUM(BI82:BI137)),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06 - Sadové úpravy</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J82</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143</v>
      </c>
      <c r="E60" s="181"/>
      <c r="F60" s="181"/>
      <c r="G60" s="181"/>
      <c r="H60" s="181"/>
      <c r="I60" s="181"/>
      <c r="J60" s="182">
        <f>J83</f>
        <v>0</v>
      </c>
      <c r="K60" s="179"/>
      <c r="L60" s="183"/>
      <c r="S60" s="9"/>
      <c r="T60" s="9"/>
      <c r="U60" s="9"/>
      <c r="V60" s="9"/>
      <c r="W60" s="9"/>
      <c r="X60" s="9"/>
      <c r="Y60" s="9"/>
      <c r="Z60" s="9"/>
      <c r="AA60" s="9"/>
      <c r="AB60" s="9"/>
      <c r="AC60" s="9"/>
      <c r="AD60" s="9"/>
      <c r="AE60" s="9"/>
    </row>
    <row r="61" s="10" customFormat="1" ht="19.92" customHeight="1">
      <c r="A61" s="10"/>
      <c r="B61" s="184"/>
      <c r="C61" s="129"/>
      <c r="D61" s="185" t="s">
        <v>144</v>
      </c>
      <c r="E61" s="186"/>
      <c r="F61" s="186"/>
      <c r="G61" s="186"/>
      <c r="H61" s="186"/>
      <c r="I61" s="186"/>
      <c r="J61" s="187">
        <f>J84</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155</v>
      </c>
      <c r="E62" s="186"/>
      <c r="F62" s="186"/>
      <c r="G62" s="186"/>
      <c r="H62" s="186"/>
      <c r="I62" s="186"/>
      <c r="J62" s="187">
        <f>J135</f>
        <v>0</v>
      </c>
      <c r="K62" s="129"/>
      <c r="L62" s="188"/>
      <c r="S62" s="10"/>
      <c r="T62" s="10"/>
      <c r="U62" s="10"/>
      <c r="V62" s="10"/>
      <c r="W62" s="10"/>
      <c r="X62" s="10"/>
      <c r="Y62" s="10"/>
      <c r="Z62" s="10"/>
      <c r="AA62" s="10"/>
      <c r="AB62" s="10"/>
      <c r="AC62" s="10"/>
      <c r="AD62" s="10"/>
      <c r="AE62" s="10"/>
    </row>
    <row r="63" s="2" customFormat="1" ht="21.84" customHeight="1">
      <c r="A63" s="42"/>
      <c r="B63" s="43"/>
      <c r="C63" s="44"/>
      <c r="D63" s="44"/>
      <c r="E63" s="44"/>
      <c r="F63" s="44"/>
      <c r="G63" s="44"/>
      <c r="H63" s="44"/>
      <c r="I63" s="44"/>
      <c r="J63" s="44"/>
      <c r="K63" s="44"/>
      <c r="L63" s="148"/>
      <c r="S63" s="42"/>
      <c r="T63" s="42"/>
      <c r="U63" s="42"/>
      <c r="V63" s="42"/>
      <c r="W63" s="42"/>
      <c r="X63" s="42"/>
      <c r="Y63" s="42"/>
      <c r="Z63" s="42"/>
      <c r="AA63" s="42"/>
      <c r="AB63" s="42"/>
      <c r="AC63" s="42"/>
      <c r="AD63" s="42"/>
      <c r="AE63" s="42"/>
    </row>
    <row r="64" s="2" customFormat="1" ht="6.96" customHeight="1">
      <c r="A64" s="42"/>
      <c r="B64" s="63"/>
      <c r="C64" s="64"/>
      <c r="D64" s="64"/>
      <c r="E64" s="64"/>
      <c r="F64" s="64"/>
      <c r="G64" s="64"/>
      <c r="H64" s="64"/>
      <c r="I64" s="64"/>
      <c r="J64" s="64"/>
      <c r="K64" s="64"/>
      <c r="L64" s="148"/>
      <c r="S64" s="42"/>
      <c r="T64" s="42"/>
      <c r="U64" s="42"/>
      <c r="V64" s="42"/>
      <c r="W64" s="42"/>
      <c r="X64" s="42"/>
      <c r="Y64" s="42"/>
      <c r="Z64" s="42"/>
      <c r="AA64" s="42"/>
      <c r="AB64" s="42"/>
      <c r="AC64" s="42"/>
      <c r="AD64" s="42"/>
      <c r="AE64" s="42"/>
    </row>
    <row r="68" s="2" customFormat="1" ht="6.96" customHeight="1">
      <c r="A68" s="42"/>
      <c r="B68" s="65"/>
      <c r="C68" s="66"/>
      <c r="D68" s="66"/>
      <c r="E68" s="66"/>
      <c r="F68" s="66"/>
      <c r="G68" s="66"/>
      <c r="H68" s="66"/>
      <c r="I68" s="66"/>
      <c r="J68" s="66"/>
      <c r="K68" s="66"/>
      <c r="L68" s="148"/>
      <c r="S68" s="42"/>
      <c r="T68" s="42"/>
      <c r="U68" s="42"/>
      <c r="V68" s="42"/>
      <c r="W68" s="42"/>
      <c r="X68" s="42"/>
      <c r="Y68" s="42"/>
      <c r="Z68" s="42"/>
      <c r="AA68" s="42"/>
      <c r="AB68" s="42"/>
      <c r="AC68" s="42"/>
      <c r="AD68" s="42"/>
      <c r="AE68" s="42"/>
    </row>
    <row r="69" s="2" customFormat="1" ht="24.96" customHeight="1">
      <c r="A69" s="42"/>
      <c r="B69" s="43"/>
      <c r="C69" s="27" t="s">
        <v>167</v>
      </c>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12" customHeight="1">
      <c r="A71" s="42"/>
      <c r="B71" s="43"/>
      <c r="C71" s="36" t="s">
        <v>16</v>
      </c>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16.5" customHeight="1">
      <c r="A72" s="42"/>
      <c r="B72" s="43"/>
      <c r="C72" s="44"/>
      <c r="D72" s="44"/>
      <c r="E72" s="173" t="str">
        <f>E7</f>
        <v>Oprava VDJ Koudelka I. p.č. 3596/4, 3596/2, k.ú.Holice v Čechách Holice</v>
      </c>
      <c r="F72" s="36"/>
      <c r="G72" s="36"/>
      <c r="H72" s="36"/>
      <c r="I72" s="44"/>
      <c r="J72" s="44"/>
      <c r="K72" s="44"/>
      <c r="L72" s="148"/>
      <c r="S72" s="42"/>
      <c r="T72" s="42"/>
      <c r="U72" s="42"/>
      <c r="V72" s="42"/>
      <c r="W72" s="42"/>
      <c r="X72" s="42"/>
      <c r="Y72" s="42"/>
      <c r="Z72" s="42"/>
      <c r="AA72" s="42"/>
      <c r="AB72" s="42"/>
      <c r="AC72" s="42"/>
      <c r="AD72" s="42"/>
      <c r="AE72" s="42"/>
    </row>
    <row r="73" s="2" customFormat="1" ht="12" customHeight="1">
      <c r="A73" s="42"/>
      <c r="B73" s="43"/>
      <c r="C73" s="36" t="s">
        <v>132</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6.5" customHeight="1">
      <c r="A74" s="42"/>
      <c r="B74" s="43"/>
      <c r="C74" s="44"/>
      <c r="D74" s="44"/>
      <c r="E74" s="73" t="str">
        <f>E9</f>
        <v>SO 06 - Sadové úpravy</v>
      </c>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2" customHeight="1">
      <c r="A76" s="42"/>
      <c r="B76" s="43"/>
      <c r="C76" s="36" t="s">
        <v>21</v>
      </c>
      <c r="D76" s="44"/>
      <c r="E76" s="44"/>
      <c r="F76" s="31" t="str">
        <f>F12</f>
        <v>k.ú. Holice v Čechách p.č.3596/4 3596/2</v>
      </c>
      <c r="G76" s="44"/>
      <c r="H76" s="44"/>
      <c r="I76" s="36" t="s">
        <v>23</v>
      </c>
      <c r="J76" s="76" t="str">
        <f>IF(J12="","",J12)</f>
        <v>22. 2. 2024</v>
      </c>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40.05" customHeight="1">
      <c r="A78" s="42"/>
      <c r="B78" s="43"/>
      <c r="C78" s="36" t="s">
        <v>25</v>
      </c>
      <c r="D78" s="44"/>
      <c r="E78" s="44"/>
      <c r="F78" s="31" t="str">
        <f>E15</f>
        <v>Vodovody a kanalizace Pardubice, a.s.</v>
      </c>
      <c r="G78" s="44"/>
      <c r="H78" s="44"/>
      <c r="I78" s="36" t="s">
        <v>33</v>
      </c>
      <c r="J78" s="40" t="str">
        <f>E21</f>
        <v>BKN spol.s r.o., Vladislavova 29 56601 Vysoké Mýto</v>
      </c>
      <c r="K78" s="44"/>
      <c r="L78" s="148"/>
      <c r="S78" s="42"/>
      <c r="T78" s="42"/>
      <c r="U78" s="42"/>
      <c r="V78" s="42"/>
      <c r="W78" s="42"/>
      <c r="X78" s="42"/>
      <c r="Y78" s="42"/>
      <c r="Z78" s="42"/>
      <c r="AA78" s="42"/>
      <c r="AB78" s="42"/>
      <c r="AC78" s="42"/>
      <c r="AD78" s="42"/>
      <c r="AE78" s="42"/>
    </row>
    <row r="79" s="2" customFormat="1" ht="15.15" customHeight="1">
      <c r="A79" s="42"/>
      <c r="B79" s="43"/>
      <c r="C79" s="36" t="s">
        <v>31</v>
      </c>
      <c r="D79" s="44"/>
      <c r="E79" s="44"/>
      <c r="F79" s="31" t="str">
        <f>IF(E18="","",E18)</f>
        <v>Vyplň údaj</v>
      </c>
      <c r="G79" s="44"/>
      <c r="H79" s="44"/>
      <c r="I79" s="36" t="s">
        <v>38</v>
      </c>
      <c r="J79" s="40" t="str">
        <f>E24</f>
        <v xml:space="preserve"> </v>
      </c>
      <c r="K79" s="44"/>
      <c r="L79" s="148"/>
      <c r="S79" s="42"/>
      <c r="T79" s="42"/>
      <c r="U79" s="42"/>
      <c r="V79" s="42"/>
      <c r="W79" s="42"/>
      <c r="X79" s="42"/>
      <c r="Y79" s="42"/>
      <c r="Z79" s="42"/>
      <c r="AA79" s="42"/>
      <c r="AB79" s="42"/>
      <c r="AC79" s="42"/>
      <c r="AD79" s="42"/>
      <c r="AE79" s="42"/>
    </row>
    <row r="80" s="2" customFormat="1" ht="10.32"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11" customFormat="1" ht="29.28" customHeight="1">
      <c r="A81" s="189"/>
      <c r="B81" s="190"/>
      <c r="C81" s="191" t="s">
        <v>168</v>
      </c>
      <c r="D81" s="192" t="s">
        <v>61</v>
      </c>
      <c r="E81" s="192" t="s">
        <v>57</v>
      </c>
      <c r="F81" s="192" t="s">
        <v>58</v>
      </c>
      <c r="G81" s="192" t="s">
        <v>169</v>
      </c>
      <c r="H81" s="192" t="s">
        <v>170</v>
      </c>
      <c r="I81" s="192" t="s">
        <v>171</v>
      </c>
      <c r="J81" s="192" t="s">
        <v>141</v>
      </c>
      <c r="K81" s="193" t="s">
        <v>172</v>
      </c>
      <c r="L81" s="194"/>
      <c r="M81" s="96" t="s">
        <v>19</v>
      </c>
      <c r="N81" s="97" t="s">
        <v>46</v>
      </c>
      <c r="O81" s="97" t="s">
        <v>173</v>
      </c>
      <c r="P81" s="97" t="s">
        <v>174</v>
      </c>
      <c r="Q81" s="97" t="s">
        <v>175</v>
      </c>
      <c r="R81" s="97" t="s">
        <v>176</v>
      </c>
      <c r="S81" s="97" t="s">
        <v>177</v>
      </c>
      <c r="T81" s="98" t="s">
        <v>178</v>
      </c>
      <c r="U81" s="189"/>
      <c r="V81" s="189"/>
      <c r="W81" s="189"/>
      <c r="X81" s="189"/>
      <c r="Y81" s="189"/>
      <c r="Z81" s="189"/>
      <c r="AA81" s="189"/>
      <c r="AB81" s="189"/>
      <c r="AC81" s="189"/>
      <c r="AD81" s="189"/>
      <c r="AE81" s="189"/>
    </row>
    <row r="82" s="2" customFormat="1" ht="22.8" customHeight="1">
      <c r="A82" s="42"/>
      <c r="B82" s="43"/>
      <c r="C82" s="103" t="s">
        <v>179</v>
      </c>
      <c r="D82" s="44"/>
      <c r="E82" s="44"/>
      <c r="F82" s="44"/>
      <c r="G82" s="44"/>
      <c r="H82" s="44"/>
      <c r="I82" s="44"/>
      <c r="J82" s="195">
        <f>BK82</f>
        <v>0</v>
      </c>
      <c r="K82" s="44"/>
      <c r="L82" s="48"/>
      <c r="M82" s="99"/>
      <c r="N82" s="196"/>
      <c r="O82" s="100"/>
      <c r="P82" s="197">
        <f>P83</f>
        <v>0</v>
      </c>
      <c r="Q82" s="100"/>
      <c r="R82" s="197">
        <f>R83</f>
        <v>22.356462999999998</v>
      </c>
      <c r="S82" s="100"/>
      <c r="T82" s="198">
        <f>T83</f>
        <v>0</v>
      </c>
      <c r="U82" s="42"/>
      <c r="V82" s="42"/>
      <c r="W82" s="42"/>
      <c r="X82" s="42"/>
      <c r="Y82" s="42"/>
      <c r="Z82" s="42"/>
      <c r="AA82" s="42"/>
      <c r="AB82" s="42"/>
      <c r="AC82" s="42"/>
      <c r="AD82" s="42"/>
      <c r="AE82" s="42"/>
      <c r="AT82" s="21" t="s">
        <v>75</v>
      </c>
      <c r="AU82" s="21" t="s">
        <v>142</v>
      </c>
      <c r="BK82" s="199">
        <f>BK83</f>
        <v>0</v>
      </c>
    </row>
    <row r="83" s="12" customFormat="1" ht="25.92" customHeight="1">
      <c r="A83" s="12"/>
      <c r="B83" s="200"/>
      <c r="C83" s="201"/>
      <c r="D83" s="202" t="s">
        <v>75</v>
      </c>
      <c r="E83" s="203" t="s">
        <v>180</v>
      </c>
      <c r="F83" s="203" t="s">
        <v>181</v>
      </c>
      <c r="G83" s="201"/>
      <c r="H83" s="201"/>
      <c r="I83" s="204"/>
      <c r="J83" s="205">
        <f>BK83</f>
        <v>0</v>
      </c>
      <c r="K83" s="201"/>
      <c r="L83" s="206"/>
      <c r="M83" s="207"/>
      <c r="N83" s="208"/>
      <c r="O83" s="208"/>
      <c r="P83" s="209">
        <f>P84+P135</f>
        <v>0</v>
      </c>
      <c r="Q83" s="208"/>
      <c r="R83" s="209">
        <f>R84+R135</f>
        <v>22.356462999999998</v>
      </c>
      <c r="S83" s="208"/>
      <c r="T83" s="210">
        <f>T84+T135</f>
        <v>0</v>
      </c>
      <c r="U83" s="12"/>
      <c r="V83" s="12"/>
      <c r="W83" s="12"/>
      <c r="X83" s="12"/>
      <c r="Y83" s="12"/>
      <c r="Z83" s="12"/>
      <c r="AA83" s="12"/>
      <c r="AB83" s="12"/>
      <c r="AC83" s="12"/>
      <c r="AD83" s="12"/>
      <c r="AE83" s="12"/>
      <c r="AR83" s="211" t="s">
        <v>83</v>
      </c>
      <c r="AT83" s="212" t="s">
        <v>75</v>
      </c>
      <c r="AU83" s="212" t="s">
        <v>76</v>
      </c>
      <c r="AY83" s="211" t="s">
        <v>182</v>
      </c>
      <c r="BK83" s="213">
        <f>BK84+BK135</f>
        <v>0</v>
      </c>
    </row>
    <row r="84" s="12" customFormat="1" ht="22.8" customHeight="1">
      <c r="A84" s="12"/>
      <c r="B84" s="200"/>
      <c r="C84" s="201"/>
      <c r="D84" s="202" t="s">
        <v>75</v>
      </c>
      <c r="E84" s="214" t="s">
        <v>83</v>
      </c>
      <c r="F84" s="214" t="s">
        <v>183</v>
      </c>
      <c r="G84" s="201"/>
      <c r="H84" s="201"/>
      <c r="I84" s="204"/>
      <c r="J84" s="215">
        <f>BK84</f>
        <v>0</v>
      </c>
      <c r="K84" s="201"/>
      <c r="L84" s="206"/>
      <c r="M84" s="207"/>
      <c r="N84" s="208"/>
      <c r="O84" s="208"/>
      <c r="P84" s="209">
        <f>SUM(P85:P134)</f>
        <v>0</v>
      </c>
      <c r="Q84" s="208"/>
      <c r="R84" s="209">
        <f>SUM(R85:R134)</f>
        <v>22.356462999999998</v>
      </c>
      <c r="S84" s="208"/>
      <c r="T84" s="210">
        <f>SUM(T85:T134)</f>
        <v>0</v>
      </c>
      <c r="U84" s="12"/>
      <c r="V84" s="12"/>
      <c r="W84" s="12"/>
      <c r="X84" s="12"/>
      <c r="Y84" s="12"/>
      <c r="Z84" s="12"/>
      <c r="AA84" s="12"/>
      <c r="AB84" s="12"/>
      <c r="AC84" s="12"/>
      <c r="AD84" s="12"/>
      <c r="AE84" s="12"/>
      <c r="AR84" s="211" t="s">
        <v>83</v>
      </c>
      <c r="AT84" s="212" t="s">
        <v>75</v>
      </c>
      <c r="AU84" s="212" t="s">
        <v>83</v>
      </c>
      <c r="AY84" s="211" t="s">
        <v>182</v>
      </c>
      <c r="BK84" s="213">
        <f>SUM(BK85:BK134)</f>
        <v>0</v>
      </c>
    </row>
    <row r="85" s="2" customFormat="1" ht="16.5" customHeight="1">
      <c r="A85" s="42"/>
      <c r="B85" s="43"/>
      <c r="C85" s="216" t="s">
        <v>83</v>
      </c>
      <c r="D85" s="216" t="s">
        <v>184</v>
      </c>
      <c r="E85" s="217" t="s">
        <v>3891</v>
      </c>
      <c r="F85" s="218" t="s">
        <v>3892</v>
      </c>
      <c r="G85" s="219" t="s">
        <v>187</v>
      </c>
      <c r="H85" s="220">
        <v>2060</v>
      </c>
      <c r="I85" s="221"/>
      <c r="J85" s="222">
        <f>ROUND(I85*H85,2)</f>
        <v>0</v>
      </c>
      <c r="K85" s="218" t="s">
        <v>188</v>
      </c>
      <c r="L85" s="48"/>
      <c r="M85" s="223" t="s">
        <v>19</v>
      </c>
      <c r="N85" s="224" t="s">
        <v>47</v>
      </c>
      <c r="O85" s="88"/>
      <c r="P85" s="225">
        <f>O85*H85</f>
        <v>0</v>
      </c>
      <c r="Q85" s="225">
        <v>0</v>
      </c>
      <c r="R85" s="225">
        <f>Q85*H85</f>
        <v>0</v>
      </c>
      <c r="S85" s="225">
        <v>0</v>
      </c>
      <c r="T85" s="226">
        <f>S85*H85</f>
        <v>0</v>
      </c>
      <c r="U85" s="42"/>
      <c r="V85" s="42"/>
      <c r="W85" s="42"/>
      <c r="X85" s="42"/>
      <c r="Y85" s="42"/>
      <c r="Z85" s="42"/>
      <c r="AA85" s="42"/>
      <c r="AB85" s="42"/>
      <c r="AC85" s="42"/>
      <c r="AD85" s="42"/>
      <c r="AE85" s="42"/>
      <c r="AR85" s="227" t="s">
        <v>189</v>
      </c>
      <c r="AT85" s="227" t="s">
        <v>184</v>
      </c>
      <c r="AU85" s="227" t="s">
        <v>86</v>
      </c>
      <c r="AY85" s="21" t="s">
        <v>182</v>
      </c>
      <c r="BE85" s="228">
        <f>IF(N85="základní",J85,0)</f>
        <v>0</v>
      </c>
      <c r="BF85" s="228">
        <f>IF(N85="snížená",J85,0)</f>
        <v>0</v>
      </c>
      <c r="BG85" s="228">
        <f>IF(N85="zákl. přenesená",J85,0)</f>
        <v>0</v>
      </c>
      <c r="BH85" s="228">
        <f>IF(N85="sníž. přenesená",J85,0)</f>
        <v>0</v>
      </c>
      <c r="BI85" s="228">
        <f>IF(N85="nulová",J85,0)</f>
        <v>0</v>
      </c>
      <c r="BJ85" s="21" t="s">
        <v>83</v>
      </c>
      <c r="BK85" s="228">
        <f>ROUND(I85*H85,2)</f>
        <v>0</v>
      </c>
      <c r="BL85" s="21" t="s">
        <v>189</v>
      </c>
      <c r="BM85" s="227" t="s">
        <v>3893</v>
      </c>
    </row>
    <row r="86" s="2" customFormat="1">
      <c r="A86" s="42"/>
      <c r="B86" s="43"/>
      <c r="C86" s="44"/>
      <c r="D86" s="229" t="s">
        <v>191</v>
      </c>
      <c r="E86" s="44"/>
      <c r="F86" s="230" t="s">
        <v>3894</v>
      </c>
      <c r="G86" s="44"/>
      <c r="H86" s="44"/>
      <c r="I86" s="231"/>
      <c r="J86" s="44"/>
      <c r="K86" s="44"/>
      <c r="L86" s="48"/>
      <c r="M86" s="232"/>
      <c r="N86" s="233"/>
      <c r="O86" s="88"/>
      <c r="P86" s="88"/>
      <c r="Q86" s="88"/>
      <c r="R86" s="88"/>
      <c r="S86" s="88"/>
      <c r="T86" s="89"/>
      <c r="U86" s="42"/>
      <c r="V86" s="42"/>
      <c r="W86" s="42"/>
      <c r="X86" s="42"/>
      <c r="Y86" s="42"/>
      <c r="Z86" s="42"/>
      <c r="AA86" s="42"/>
      <c r="AB86" s="42"/>
      <c r="AC86" s="42"/>
      <c r="AD86" s="42"/>
      <c r="AE86" s="42"/>
      <c r="AT86" s="21" t="s">
        <v>191</v>
      </c>
      <c r="AU86" s="21" t="s">
        <v>86</v>
      </c>
    </row>
    <row r="87" s="13" customFormat="1">
      <c r="A87" s="13"/>
      <c r="B87" s="234"/>
      <c r="C87" s="235"/>
      <c r="D87" s="236" t="s">
        <v>193</v>
      </c>
      <c r="E87" s="237" t="s">
        <v>19</v>
      </c>
      <c r="F87" s="238" t="s">
        <v>3895</v>
      </c>
      <c r="G87" s="235"/>
      <c r="H87" s="239">
        <v>2060</v>
      </c>
      <c r="I87" s="240"/>
      <c r="J87" s="235"/>
      <c r="K87" s="235"/>
      <c r="L87" s="241"/>
      <c r="M87" s="242"/>
      <c r="N87" s="243"/>
      <c r="O87" s="243"/>
      <c r="P87" s="243"/>
      <c r="Q87" s="243"/>
      <c r="R87" s="243"/>
      <c r="S87" s="243"/>
      <c r="T87" s="244"/>
      <c r="U87" s="13"/>
      <c r="V87" s="13"/>
      <c r="W87" s="13"/>
      <c r="X87" s="13"/>
      <c r="Y87" s="13"/>
      <c r="Z87" s="13"/>
      <c r="AA87" s="13"/>
      <c r="AB87" s="13"/>
      <c r="AC87" s="13"/>
      <c r="AD87" s="13"/>
      <c r="AE87" s="13"/>
      <c r="AT87" s="245" t="s">
        <v>193</v>
      </c>
      <c r="AU87" s="245" t="s">
        <v>86</v>
      </c>
      <c r="AV87" s="13" t="s">
        <v>86</v>
      </c>
      <c r="AW87" s="13" t="s">
        <v>37</v>
      </c>
      <c r="AX87" s="13" t="s">
        <v>83</v>
      </c>
      <c r="AY87" s="245" t="s">
        <v>182</v>
      </c>
    </row>
    <row r="88" s="2" customFormat="1" ht="37.8" customHeight="1">
      <c r="A88" s="42"/>
      <c r="B88" s="43"/>
      <c r="C88" s="216" t="s">
        <v>86</v>
      </c>
      <c r="D88" s="216" t="s">
        <v>184</v>
      </c>
      <c r="E88" s="217" t="s">
        <v>273</v>
      </c>
      <c r="F88" s="218" t="s">
        <v>274</v>
      </c>
      <c r="G88" s="219" t="s">
        <v>206</v>
      </c>
      <c r="H88" s="220">
        <v>309</v>
      </c>
      <c r="I88" s="221"/>
      <c r="J88" s="222">
        <f>ROUND(I88*H88,2)</f>
        <v>0</v>
      </c>
      <c r="K88" s="218" t="s">
        <v>188</v>
      </c>
      <c r="L88" s="48"/>
      <c r="M88" s="223" t="s">
        <v>19</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189</v>
      </c>
      <c r="AT88" s="227" t="s">
        <v>184</v>
      </c>
      <c r="AU88" s="227" t="s">
        <v>86</v>
      </c>
      <c r="AY88" s="21" t="s">
        <v>182</v>
      </c>
      <c r="BE88" s="228">
        <f>IF(N88="základní",J88,0)</f>
        <v>0</v>
      </c>
      <c r="BF88" s="228">
        <f>IF(N88="snížená",J88,0)</f>
        <v>0</v>
      </c>
      <c r="BG88" s="228">
        <f>IF(N88="zákl. přenesená",J88,0)</f>
        <v>0</v>
      </c>
      <c r="BH88" s="228">
        <f>IF(N88="sníž. přenesená",J88,0)</f>
        <v>0</v>
      </c>
      <c r="BI88" s="228">
        <f>IF(N88="nulová",J88,0)</f>
        <v>0</v>
      </c>
      <c r="BJ88" s="21" t="s">
        <v>83</v>
      </c>
      <c r="BK88" s="228">
        <f>ROUND(I88*H88,2)</f>
        <v>0</v>
      </c>
      <c r="BL88" s="21" t="s">
        <v>189</v>
      </c>
      <c r="BM88" s="227" t="s">
        <v>599</v>
      </c>
    </row>
    <row r="89" s="2" customFormat="1">
      <c r="A89" s="42"/>
      <c r="B89" s="43"/>
      <c r="C89" s="44"/>
      <c r="D89" s="229" t="s">
        <v>191</v>
      </c>
      <c r="E89" s="44"/>
      <c r="F89" s="230" t="s">
        <v>276</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1" t="s">
        <v>191</v>
      </c>
      <c r="AU89" s="21" t="s">
        <v>86</v>
      </c>
    </row>
    <row r="90" s="13" customFormat="1">
      <c r="A90" s="13"/>
      <c r="B90" s="234"/>
      <c r="C90" s="235"/>
      <c r="D90" s="236" t="s">
        <v>193</v>
      </c>
      <c r="E90" s="237" t="s">
        <v>19</v>
      </c>
      <c r="F90" s="238" t="s">
        <v>3896</v>
      </c>
      <c r="G90" s="235"/>
      <c r="H90" s="239">
        <v>309</v>
      </c>
      <c r="I90" s="240"/>
      <c r="J90" s="235"/>
      <c r="K90" s="235"/>
      <c r="L90" s="241"/>
      <c r="M90" s="242"/>
      <c r="N90" s="243"/>
      <c r="O90" s="243"/>
      <c r="P90" s="243"/>
      <c r="Q90" s="243"/>
      <c r="R90" s="243"/>
      <c r="S90" s="243"/>
      <c r="T90" s="244"/>
      <c r="U90" s="13"/>
      <c r="V90" s="13"/>
      <c r="W90" s="13"/>
      <c r="X90" s="13"/>
      <c r="Y90" s="13"/>
      <c r="Z90" s="13"/>
      <c r="AA90" s="13"/>
      <c r="AB90" s="13"/>
      <c r="AC90" s="13"/>
      <c r="AD90" s="13"/>
      <c r="AE90" s="13"/>
      <c r="AT90" s="245" t="s">
        <v>193</v>
      </c>
      <c r="AU90" s="245" t="s">
        <v>86</v>
      </c>
      <c r="AV90" s="13" t="s">
        <v>86</v>
      </c>
      <c r="AW90" s="13" t="s">
        <v>37</v>
      </c>
      <c r="AX90" s="13" t="s">
        <v>83</v>
      </c>
      <c r="AY90" s="245" t="s">
        <v>182</v>
      </c>
    </row>
    <row r="91" s="2" customFormat="1" ht="37.8" customHeight="1">
      <c r="A91" s="42"/>
      <c r="B91" s="43"/>
      <c r="C91" s="216" t="s">
        <v>203</v>
      </c>
      <c r="D91" s="216" t="s">
        <v>184</v>
      </c>
      <c r="E91" s="217" t="s">
        <v>3700</v>
      </c>
      <c r="F91" s="218" t="s">
        <v>3701</v>
      </c>
      <c r="G91" s="219" t="s">
        <v>206</v>
      </c>
      <c r="H91" s="220">
        <v>103</v>
      </c>
      <c r="I91" s="221"/>
      <c r="J91" s="222">
        <f>ROUND(I91*H91,2)</f>
        <v>0</v>
      </c>
      <c r="K91" s="218" t="s">
        <v>188</v>
      </c>
      <c r="L91" s="48"/>
      <c r="M91" s="223" t="s">
        <v>19</v>
      </c>
      <c r="N91" s="224"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189</v>
      </c>
      <c r="AT91" s="227" t="s">
        <v>184</v>
      </c>
      <c r="AU91" s="227" t="s">
        <v>86</v>
      </c>
      <c r="AY91" s="21" t="s">
        <v>182</v>
      </c>
      <c r="BE91" s="228">
        <f>IF(N91="základní",J91,0)</f>
        <v>0</v>
      </c>
      <c r="BF91" s="228">
        <f>IF(N91="snížená",J91,0)</f>
        <v>0</v>
      </c>
      <c r="BG91" s="228">
        <f>IF(N91="zákl. přenesená",J91,0)</f>
        <v>0</v>
      </c>
      <c r="BH91" s="228">
        <f>IF(N91="sníž. přenesená",J91,0)</f>
        <v>0</v>
      </c>
      <c r="BI91" s="228">
        <f>IF(N91="nulová",J91,0)</f>
        <v>0</v>
      </c>
      <c r="BJ91" s="21" t="s">
        <v>83</v>
      </c>
      <c r="BK91" s="228">
        <f>ROUND(I91*H91,2)</f>
        <v>0</v>
      </c>
      <c r="BL91" s="21" t="s">
        <v>189</v>
      </c>
      <c r="BM91" s="227" t="s">
        <v>1583</v>
      </c>
    </row>
    <row r="92" s="2" customFormat="1">
      <c r="A92" s="42"/>
      <c r="B92" s="43"/>
      <c r="C92" s="44"/>
      <c r="D92" s="229" t="s">
        <v>191</v>
      </c>
      <c r="E92" s="44"/>
      <c r="F92" s="230" t="s">
        <v>3703</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191</v>
      </c>
      <c r="AU92" s="21" t="s">
        <v>86</v>
      </c>
    </row>
    <row r="93" s="13" customFormat="1">
      <c r="A93" s="13"/>
      <c r="B93" s="234"/>
      <c r="C93" s="235"/>
      <c r="D93" s="236" t="s">
        <v>193</v>
      </c>
      <c r="E93" s="237" t="s">
        <v>19</v>
      </c>
      <c r="F93" s="238" t="s">
        <v>3897</v>
      </c>
      <c r="G93" s="235"/>
      <c r="H93" s="239">
        <v>103</v>
      </c>
      <c r="I93" s="240"/>
      <c r="J93" s="235"/>
      <c r="K93" s="235"/>
      <c r="L93" s="241"/>
      <c r="M93" s="242"/>
      <c r="N93" s="243"/>
      <c r="O93" s="243"/>
      <c r="P93" s="243"/>
      <c r="Q93" s="243"/>
      <c r="R93" s="243"/>
      <c r="S93" s="243"/>
      <c r="T93" s="244"/>
      <c r="U93" s="13"/>
      <c r="V93" s="13"/>
      <c r="W93" s="13"/>
      <c r="X93" s="13"/>
      <c r="Y93" s="13"/>
      <c r="Z93" s="13"/>
      <c r="AA93" s="13"/>
      <c r="AB93" s="13"/>
      <c r="AC93" s="13"/>
      <c r="AD93" s="13"/>
      <c r="AE93" s="13"/>
      <c r="AT93" s="245" t="s">
        <v>193</v>
      </c>
      <c r="AU93" s="245" t="s">
        <v>86</v>
      </c>
      <c r="AV93" s="13" t="s">
        <v>86</v>
      </c>
      <c r="AW93" s="13" t="s">
        <v>37</v>
      </c>
      <c r="AX93" s="13" t="s">
        <v>83</v>
      </c>
      <c r="AY93" s="245" t="s">
        <v>182</v>
      </c>
    </row>
    <row r="94" s="2" customFormat="1" ht="37.8" customHeight="1">
      <c r="A94" s="42"/>
      <c r="B94" s="43"/>
      <c r="C94" s="216" t="s">
        <v>189</v>
      </c>
      <c r="D94" s="216" t="s">
        <v>184</v>
      </c>
      <c r="E94" s="217" t="s">
        <v>3706</v>
      </c>
      <c r="F94" s="218" t="s">
        <v>3707</v>
      </c>
      <c r="G94" s="219" t="s">
        <v>206</v>
      </c>
      <c r="H94" s="220">
        <v>309</v>
      </c>
      <c r="I94" s="221"/>
      <c r="J94" s="222">
        <f>ROUND(I94*H94,2)</f>
        <v>0</v>
      </c>
      <c r="K94" s="218" t="s">
        <v>188</v>
      </c>
      <c r="L94" s="48"/>
      <c r="M94" s="223" t="s">
        <v>19</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189</v>
      </c>
      <c r="AT94" s="227" t="s">
        <v>184</v>
      </c>
      <c r="AU94" s="227" t="s">
        <v>86</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189</v>
      </c>
      <c r="BM94" s="227" t="s">
        <v>3898</v>
      </c>
    </row>
    <row r="95" s="2" customFormat="1">
      <c r="A95" s="42"/>
      <c r="B95" s="43"/>
      <c r="C95" s="44"/>
      <c r="D95" s="229" t="s">
        <v>191</v>
      </c>
      <c r="E95" s="44"/>
      <c r="F95" s="230" t="s">
        <v>3709</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1" t="s">
        <v>191</v>
      </c>
      <c r="AU95" s="21" t="s">
        <v>86</v>
      </c>
    </row>
    <row r="96" s="13" customFormat="1">
      <c r="A96" s="13"/>
      <c r="B96" s="234"/>
      <c r="C96" s="235"/>
      <c r="D96" s="236" t="s">
        <v>193</v>
      </c>
      <c r="E96" s="237" t="s">
        <v>19</v>
      </c>
      <c r="F96" s="238" t="s">
        <v>3899</v>
      </c>
      <c r="G96" s="235"/>
      <c r="H96" s="239">
        <v>309</v>
      </c>
      <c r="I96" s="240"/>
      <c r="J96" s="235"/>
      <c r="K96" s="235"/>
      <c r="L96" s="241"/>
      <c r="M96" s="242"/>
      <c r="N96" s="243"/>
      <c r="O96" s="243"/>
      <c r="P96" s="243"/>
      <c r="Q96" s="243"/>
      <c r="R96" s="243"/>
      <c r="S96" s="243"/>
      <c r="T96" s="244"/>
      <c r="U96" s="13"/>
      <c r="V96" s="13"/>
      <c r="W96" s="13"/>
      <c r="X96" s="13"/>
      <c r="Y96" s="13"/>
      <c r="Z96" s="13"/>
      <c r="AA96" s="13"/>
      <c r="AB96" s="13"/>
      <c r="AC96" s="13"/>
      <c r="AD96" s="13"/>
      <c r="AE96" s="13"/>
      <c r="AT96" s="245" t="s">
        <v>193</v>
      </c>
      <c r="AU96" s="245" t="s">
        <v>86</v>
      </c>
      <c r="AV96" s="13" t="s">
        <v>86</v>
      </c>
      <c r="AW96" s="13" t="s">
        <v>37</v>
      </c>
      <c r="AX96" s="13" t="s">
        <v>83</v>
      </c>
      <c r="AY96" s="245" t="s">
        <v>182</v>
      </c>
    </row>
    <row r="97" s="2" customFormat="1" ht="24.15" customHeight="1">
      <c r="A97" s="42"/>
      <c r="B97" s="43"/>
      <c r="C97" s="216" t="s">
        <v>218</v>
      </c>
      <c r="D97" s="216" t="s">
        <v>184</v>
      </c>
      <c r="E97" s="217" t="s">
        <v>300</v>
      </c>
      <c r="F97" s="218" t="s">
        <v>301</v>
      </c>
      <c r="G97" s="219" t="s">
        <v>206</v>
      </c>
      <c r="H97" s="220">
        <v>309</v>
      </c>
      <c r="I97" s="221"/>
      <c r="J97" s="222">
        <f>ROUND(I97*H97,2)</f>
        <v>0</v>
      </c>
      <c r="K97" s="218" t="s">
        <v>188</v>
      </c>
      <c r="L97" s="48"/>
      <c r="M97" s="223" t="s">
        <v>19</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189</v>
      </c>
      <c r="AT97" s="227" t="s">
        <v>184</v>
      </c>
      <c r="AU97" s="227" t="s">
        <v>86</v>
      </c>
      <c r="AY97" s="21" t="s">
        <v>182</v>
      </c>
      <c r="BE97" s="228">
        <f>IF(N97="základní",J97,0)</f>
        <v>0</v>
      </c>
      <c r="BF97" s="228">
        <f>IF(N97="snížená",J97,0)</f>
        <v>0</v>
      </c>
      <c r="BG97" s="228">
        <f>IF(N97="zákl. přenesená",J97,0)</f>
        <v>0</v>
      </c>
      <c r="BH97" s="228">
        <f>IF(N97="sníž. přenesená",J97,0)</f>
        <v>0</v>
      </c>
      <c r="BI97" s="228">
        <f>IF(N97="nulová",J97,0)</f>
        <v>0</v>
      </c>
      <c r="BJ97" s="21" t="s">
        <v>83</v>
      </c>
      <c r="BK97" s="228">
        <f>ROUND(I97*H97,2)</f>
        <v>0</v>
      </c>
      <c r="BL97" s="21" t="s">
        <v>189</v>
      </c>
      <c r="BM97" s="227" t="s">
        <v>3900</v>
      </c>
    </row>
    <row r="98" s="2" customFormat="1">
      <c r="A98" s="42"/>
      <c r="B98" s="43"/>
      <c r="C98" s="44"/>
      <c r="D98" s="229" t="s">
        <v>191</v>
      </c>
      <c r="E98" s="44"/>
      <c r="F98" s="230" t="s">
        <v>303</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1" t="s">
        <v>191</v>
      </c>
      <c r="AU98" s="21" t="s">
        <v>86</v>
      </c>
    </row>
    <row r="99" s="13" customFormat="1">
      <c r="A99" s="13"/>
      <c r="B99" s="234"/>
      <c r="C99" s="235"/>
      <c r="D99" s="236" t="s">
        <v>193</v>
      </c>
      <c r="E99" s="237" t="s">
        <v>19</v>
      </c>
      <c r="F99" s="238" t="s">
        <v>3901</v>
      </c>
      <c r="G99" s="235"/>
      <c r="H99" s="239">
        <v>309</v>
      </c>
      <c r="I99" s="240"/>
      <c r="J99" s="235"/>
      <c r="K99" s="235"/>
      <c r="L99" s="241"/>
      <c r="M99" s="242"/>
      <c r="N99" s="243"/>
      <c r="O99" s="243"/>
      <c r="P99" s="243"/>
      <c r="Q99" s="243"/>
      <c r="R99" s="243"/>
      <c r="S99" s="243"/>
      <c r="T99" s="244"/>
      <c r="U99" s="13"/>
      <c r="V99" s="13"/>
      <c r="W99" s="13"/>
      <c r="X99" s="13"/>
      <c r="Y99" s="13"/>
      <c r="Z99" s="13"/>
      <c r="AA99" s="13"/>
      <c r="AB99" s="13"/>
      <c r="AC99" s="13"/>
      <c r="AD99" s="13"/>
      <c r="AE99" s="13"/>
      <c r="AT99" s="245" t="s">
        <v>193</v>
      </c>
      <c r="AU99" s="245" t="s">
        <v>86</v>
      </c>
      <c r="AV99" s="13" t="s">
        <v>86</v>
      </c>
      <c r="AW99" s="13" t="s">
        <v>37</v>
      </c>
      <c r="AX99" s="13" t="s">
        <v>83</v>
      </c>
      <c r="AY99" s="245" t="s">
        <v>182</v>
      </c>
    </row>
    <row r="100" s="2" customFormat="1" ht="24.15" customHeight="1">
      <c r="A100" s="42"/>
      <c r="B100" s="43"/>
      <c r="C100" s="216" t="s">
        <v>226</v>
      </c>
      <c r="D100" s="216" t="s">
        <v>184</v>
      </c>
      <c r="E100" s="217" t="s">
        <v>3725</v>
      </c>
      <c r="F100" s="218" t="s">
        <v>3726</v>
      </c>
      <c r="G100" s="219" t="s">
        <v>610</v>
      </c>
      <c r="H100" s="220">
        <v>195.69999999999999</v>
      </c>
      <c r="I100" s="221"/>
      <c r="J100" s="222">
        <f>ROUND(I100*H100,2)</f>
        <v>0</v>
      </c>
      <c r="K100" s="218" t="s">
        <v>188</v>
      </c>
      <c r="L100" s="48"/>
      <c r="M100" s="223" t="s">
        <v>19</v>
      </c>
      <c r="N100" s="224"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189</v>
      </c>
      <c r="AT100" s="227" t="s">
        <v>184</v>
      </c>
      <c r="AU100" s="227" t="s">
        <v>86</v>
      </c>
      <c r="AY100" s="21" t="s">
        <v>182</v>
      </c>
      <c r="BE100" s="228">
        <f>IF(N100="základní",J100,0)</f>
        <v>0</v>
      </c>
      <c r="BF100" s="228">
        <f>IF(N100="snížená",J100,0)</f>
        <v>0</v>
      </c>
      <c r="BG100" s="228">
        <f>IF(N100="zákl. přenesená",J100,0)</f>
        <v>0</v>
      </c>
      <c r="BH100" s="228">
        <f>IF(N100="sníž. přenesená",J100,0)</f>
        <v>0</v>
      </c>
      <c r="BI100" s="228">
        <f>IF(N100="nulová",J100,0)</f>
        <v>0</v>
      </c>
      <c r="BJ100" s="21" t="s">
        <v>83</v>
      </c>
      <c r="BK100" s="228">
        <f>ROUND(I100*H100,2)</f>
        <v>0</v>
      </c>
      <c r="BL100" s="21" t="s">
        <v>189</v>
      </c>
      <c r="BM100" s="227" t="s">
        <v>3902</v>
      </c>
    </row>
    <row r="101" s="2" customFormat="1">
      <c r="A101" s="42"/>
      <c r="B101" s="43"/>
      <c r="C101" s="44"/>
      <c r="D101" s="229" t="s">
        <v>191</v>
      </c>
      <c r="E101" s="44"/>
      <c r="F101" s="230" t="s">
        <v>3728</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1" t="s">
        <v>191</v>
      </c>
      <c r="AU101" s="21" t="s">
        <v>86</v>
      </c>
    </row>
    <row r="102" s="13" customFormat="1">
      <c r="A102" s="13"/>
      <c r="B102" s="234"/>
      <c r="C102" s="235"/>
      <c r="D102" s="236" t="s">
        <v>193</v>
      </c>
      <c r="E102" s="237" t="s">
        <v>19</v>
      </c>
      <c r="F102" s="238" t="s">
        <v>3903</v>
      </c>
      <c r="G102" s="235"/>
      <c r="H102" s="239">
        <v>195.69999999999999</v>
      </c>
      <c r="I102" s="240"/>
      <c r="J102" s="235"/>
      <c r="K102" s="235"/>
      <c r="L102" s="241"/>
      <c r="M102" s="242"/>
      <c r="N102" s="243"/>
      <c r="O102" s="243"/>
      <c r="P102" s="243"/>
      <c r="Q102" s="243"/>
      <c r="R102" s="243"/>
      <c r="S102" s="243"/>
      <c r="T102" s="244"/>
      <c r="U102" s="13"/>
      <c r="V102" s="13"/>
      <c r="W102" s="13"/>
      <c r="X102" s="13"/>
      <c r="Y102" s="13"/>
      <c r="Z102" s="13"/>
      <c r="AA102" s="13"/>
      <c r="AB102" s="13"/>
      <c r="AC102" s="13"/>
      <c r="AD102" s="13"/>
      <c r="AE102" s="13"/>
      <c r="AT102" s="245" t="s">
        <v>193</v>
      </c>
      <c r="AU102" s="245" t="s">
        <v>86</v>
      </c>
      <c r="AV102" s="13" t="s">
        <v>86</v>
      </c>
      <c r="AW102" s="13" t="s">
        <v>37</v>
      </c>
      <c r="AX102" s="13" t="s">
        <v>83</v>
      </c>
      <c r="AY102" s="245" t="s">
        <v>182</v>
      </c>
    </row>
    <row r="103" s="2" customFormat="1" ht="24.15" customHeight="1">
      <c r="A103" s="42"/>
      <c r="B103" s="43"/>
      <c r="C103" s="216" t="s">
        <v>236</v>
      </c>
      <c r="D103" s="216" t="s">
        <v>184</v>
      </c>
      <c r="E103" s="217" t="s">
        <v>307</v>
      </c>
      <c r="F103" s="218" t="s">
        <v>308</v>
      </c>
      <c r="G103" s="219" t="s">
        <v>206</v>
      </c>
      <c r="H103" s="220">
        <v>412</v>
      </c>
      <c r="I103" s="221"/>
      <c r="J103" s="222">
        <f>ROUND(I103*H103,2)</f>
        <v>0</v>
      </c>
      <c r="K103" s="218" t="s">
        <v>188</v>
      </c>
      <c r="L103" s="48"/>
      <c r="M103" s="223" t="s">
        <v>19</v>
      </c>
      <c r="N103" s="224" t="s">
        <v>47</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189</v>
      </c>
      <c r="AT103" s="227" t="s">
        <v>184</v>
      </c>
      <c r="AU103" s="227" t="s">
        <v>86</v>
      </c>
      <c r="AY103" s="21" t="s">
        <v>182</v>
      </c>
      <c r="BE103" s="228">
        <f>IF(N103="základní",J103,0)</f>
        <v>0</v>
      </c>
      <c r="BF103" s="228">
        <f>IF(N103="snížená",J103,0)</f>
        <v>0</v>
      </c>
      <c r="BG103" s="228">
        <f>IF(N103="zákl. přenesená",J103,0)</f>
        <v>0</v>
      </c>
      <c r="BH103" s="228">
        <f>IF(N103="sníž. přenesená",J103,0)</f>
        <v>0</v>
      </c>
      <c r="BI103" s="228">
        <f>IF(N103="nulová",J103,0)</f>
        <v>0</v>
      </c>
      <c r="BJ103" s="21" t="s">
        <v>83</v>
      </c>
      <c r="BK103" s="228">
        <f>ROUND(I103*H103,2)</f>
        <v>0</v>
      </c>
      <c r="BL103" s="21" t="s">
        <v>189</v>
      </c>
      <c r="BM103" s="227" t="s">
        <v>3904</v>
      </c>
    </row>
    <row r="104" s="2" customFormat="1">
      <c r="A104" s="42"/>
      <c r="B104" s="43"/>
      <c r="C104" s="44"/>
      <c r="D104" s="229" t="s">
        <v>191</v>
      </c>
      <c r="E104" s="44"/>
      <c r="F104" s="230" t="s">
        <v>310</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1" t="s">
        <v>191</v>
      </c>
      <c r="AU104" s="21" t="s">
        <v>86</v>
      </c>
    </row>
    <row r="105" s="13" customFormat="1">
      <c r="A105" s="13"/>
      <c r="B105" s="234"/>
      <c r="C105" s="235"/>
      <c r="D105" s="236" t="s">
        <v>193</v>
      </c>
      <c r="E105" s="237" t="s">
        <v>19</v>
      </c>
      <c r="F105" s="238" t="s">
        <v>3905</v>
      </c>
      <c r="G105" s="235"/>
      <c r="H105" s="239">
        <v>412</v>
      </c>
      <c r="I105" s="240"/>
      <c r="J105" s="235"/>
      <c r="K105" s="235"/>
      <c r="L105" s="241"/>
      <c r="M105" s="242"/>
      <c r="N105" s="243"/>
      <c r="O105" s="243"/>
      <c r="P105" s="243"/>
      <c r="Q105" s="243"/>
      <c r="R105" s="243"/>
      <c r="S105" s="243"/>
      <c r="T105" s="244"/>
      <c r="U105" s="13"/>
      <c r="V105" s="13"/>
      <c r="W105" s="13"/>
      <c r="X105" s="13"/>
      <c r="Y105" s="13"/>
      <c r="Z105" s="13"/>
      <c r="AA105" s="13"/>
      <c r="AB105" s="13"/>
      <c r="AC105" s="13"/>
      <c r="AD105" s="13"/>
      <c r="AE105" s="13"/>
      <c r="AT105" s="245" t="s">
        <v>193</v>
      </c>
      <c r="AU105" s="245" t="s">
        <v>86</v>
      </c>
      <c r="AV105" s="13" t="s">
        <v>86</v>
      </c>
      <c r="AW105" s="13" t="s">
        <v>37</v>
      </c>
      <c r="AX105" s="13" t="s">
        <v>83</v>
      </c>
      <c r="AY105" s="245" t="s">
        <v>182</v>
      </c>
    </row>
    <row r="106" s="2" customFormat="1" ht="24.15" customHeight="1">
      <c r="A106" s="42"/>
      <c r="B106" s="43"/>
      <c r="C106" s="216" t="s">
        <v>243</v>
      </c>
      <c r="D106" s="216" t="s">
        <v>184</v>
      </c>
      <c r="E106" s="217" t="s">
        <v>331</v>
      </c>
      <c r="F106" s="218" t="s">
        <v>332</v>
      </c>
      <c r="G106" s="219" t="s">
        <v>187</v>
      </c>
      <c r="H106" s="220">
        <v>2060</v>
      </c>
      <c r="I106" s="221"/>
      <c r="J106" s="222">
        <f>ROUND(I106*H106,2)</f>
        <v>0</v>
      </c>
      <c r="K106" s="218" t="s">
        <v>188</v>
      </c>
      <c r="L106" s="48"/>
      <c r="M106" s="223" t="s">
        <v>19</v>
      </c>
      <c r="N106" s="224"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189</v>
      </c>
      <c r="AT106" s="227" t="s">
        <v>184</v>
      </c>
      <c r="AU106" s="227" t="s">
        <v>86</v>
      </c>
      <c r="AY106" s="21" t="s">
        <v>182</v>
      </c>
      <c r="BE106" s="228">
        <f>IF(N106="základní",J106,0)</f>
        <v>0</v>
      </c>
      <c r="BF106" s="228">
        <f>IF(N106="snížená",J106,0)</f>
        <v>0</v>
      </c>
      <c r="BG106" s="228">
        <f>IF(N106="zákl. přenesená",J106,0)</f>
        <v>0</v>
      </c>
      <c r="BH106" s="228">
        <f>IF(N106="sníž. přenesená",J106,0)</f>
        <v>0</v>
      </c>
      <c r="BI106" s="228">
        <f>IF(N106="nulová",J106,0)</f>
        <v>0</v>
      </c>
      <c r="BJ106" s="21" t="s">
        <v>83</v>
      </c>
      <c r="BK106" s="228">
        <f>ROUND(I106*H106,2)</f>
        <v>0</v>
      </c>
      <c r="BL106" s="21" t="s">
        <v>189</v>
      </c>
      <c r="BM106" s="227" t="s">
        <v>3906</v>
      </c>
    </row>
    <row r="107" s="2" customFormat="1">
      <c r="A107" s="42"/>
      <c r="B107" s="43"/>
      <c r="C107" s="44"/>
      <c r="D107" s="229" t="s">
        <v>191</v>
      </c>
      <c r="E107" s="44"/>
      <c r="F107" s="230" t="s">
        <v>334</v>
      </c>
      <c r="G107" s="44"/>
      <c r="H107" s="44"/>
      <c r="I107" s="231"/>
      <c r="J107" s="44"/>
      <c r="K107" s="44"/>
      <c r="L107" s="48"/>
      <c r="M107" s="232"/>
      <c r="N107" s="233"/>
      <c r="O107" s="88"/>
      <c r="P107" s="88"/>
      <c r="Q107" s="88"/>
      <c r="R107" s="88"/>
      <c r="S107" s="88"/>
      <c r="T107" s="89"/>
      <c r="U107" s="42"/>
      <c r="V107" s="42"/>
      <c r="W107" s="42"/>
      <c r="X107" s="42"/>
      <c r="Y107" s="42"/>
      <c r="Z107" s="42"/>
      <c r="AA107" s="42"/>
      <c r="AB107" s="42"/>
      <c r="AC107" s="42"/>
      <c r="AD107" s="42"/>
      <c r="AE107" s="42"/>
      <c r="AT107" s="21" t="s">
        <v>191</v>
      </c>
      <c r="AU107" s="21" t="s">
        <v>86</v>
      </c>
    </row>
    <row r="108" s="13" customFormat="1">
      <c r="A108" s="13"/>
      <c r="B108" s="234"/>
      <c r="C108" s="235"/>
      <c r="D108" s="236" t="s">
        <v>193</v>
      </c>
      <c r="E108" s="237" t="s">
        <v>19</v>
      </c>
      <c r="F108" s="238" t="s">
        <v>3895</v>
      </c>
      <c r="G108" s="235"/>
      <c r="H108" s="239">
        <v>2060</v>
      </c>
      <c r="I108" s="240"/>
      <c r="J108" s="235"/>
      <c r="K108" s="235"/>
      <c r="L108" s="241"/>
      <c r="M108" s="242"/>
      <c r="N108" s="243"/>
      <c r="O108" s="243"/>
      <c r="P108" s="243"/>
      <c r="Q108" s="243"/>
      <c r="R108" s="243"/>
      <c r="S108" s="243"/>
      <c r="T108" s="244"/>
      <c r="U108" s="13"/>
      <c r="V108" s="13"/>
      <c r="W108" s="13"/>
      <c r="X108" s="13"/>
      <c r="Y108" s="13"/>
      <c r="Z108" s="13"/>
      <c r="AA108" s="13"/>
      <c r="AB108" s="13"/>
      <c r="AC108" s="13"/>
      <c r="AD108" s="13"/>
      <c r="AE108" s="13"/>
      <c r="AT108" s="245" t="s">
        <v>193</v>
      </c>
      <c r="AU108" s="245" t="s">
        <v>86</v>
      </c>
      <c r="AV108" s="13" t="s">
        <v>86</v>
      </c>
      <c r="AW108" s="13" t="s">
        <v>37</v>
      </c>
      <c r="AX108" s="13" t="s">
        <v>83</v>
      </c>
      <c r="AY108" s="245" t="s">
        <v>182</v>
      </c>
    </row>
    <row r="109" s="2" customFormat="1" ht="16.5" customHeight="1">
      <c r="A109" s="42"/>
      <c r="B109" s="43"/>
      <c r="C109" s="267" t="s">
        <v>249</v>
      </c>
      <c r="D109" s="267" t="s">
        <v>349</v>
      </c>
      <c r="E109" s="268" t="s">
        <v>388</v>
      </c>
      <c r="F109" s="269" t="s">
        <v>389</v>
      </c>
      <c r="G109" s="270" t="s">
        <v>206</v>
      </c>
      <c r="H109" s="271">
        <v>106.09</v>
      </c>
      <c r="I109" s="272"/>
      <c r="J109" s="273">
        <f>ROUND(I109*H109,2)</f>
        <v>0</v>
      </c>
      <c r="K109" s="269" t="s">
        <v>188</v>
      </c>
      <c r="L109" s="274"/>
      <c r="M109" s="275" t="s">
        <v>19</v>
      </c>
      <c r="N109" s="276" t="s">
        <v>47</v>
      </c>
      <c r="O109" s="88"/>
      <c r="P109" s="225">
        <f>O109*H109</f>
        <v>0</v>
      </c>
      <c r="Q109" s="225">
        <v>0.20999999999999999</v>
      </c>
      <c r="R109" s="225">
        <f>Q109*H109</f>
        <v>22.2789</v>
      </c>
      <c r="S109" s="225">
        <v>0</v>
      </c>
      <c r="T109" s="226">
        <f>S109*H109</f>
        <v>0</v>
      </c>
      <c r="U109" s="42"/>
      <c r="V109" s="42"/>
      <c r="W109" s="42"/>
      <c r="X109" s="42"/>
      <c r="Y109" s="42"/>
      <c r="Z109" s="42"/>
      <c r="AA109" s="42"/>
      <c r="AB109" s="42"/>
      <c r="AC109" s="42"/>
      <c r="AD109" s="42"/>
      <c r="AE109" s="42"/>
      <c r="AR109" s="227" t="s">
        <v>243</v>
      </c>
      <c r="AT109" s="227" t="s">
        <v>349</v>
      </c>
      <c r="AU109" s="227" t="s">
        <v>86</v>
      </c>
      <c r="AY109" s="21" t="s">
        <v>182</v>
      </c>
      <c r="BE109" s="228">
        <f>IF(N109="základní",J109,0)</f>
        <v>0</v>
      </c>
      <c r="BF109" s="228">
        <f>IF(N109="snížená",J109,0)</f>
        <v>0</v>
      </c>
      <c r="BG109" s="228">
        <f>IF(N109="zákl. přenesená",J109,0)</f>
        <v>0</v>
      </c>
      <c r="BH109" s="228">
        <f>IF(N109="sníž. přenesená",J109,0)</f>
        <v>0</v>
      </c>
      <c r="BI109" s="228">
        <f>IF(N109="nulová",J109,0)</f>
        <v>0</v>
      </c>
      <c r="BJ109" s="21" t="s">
        <v>83</v>
      </c>
      <c r="BK109" s="228">
        <f>ROUND(I109*H109,2)</f>
        <v>0</v>
      </c>
      <c r="BL109" s="21" t="s">
        <v>189</v>
      </c>
      <c r="BM109" s="227" t="s">
        <v>3907</v>
      </c>
    </row>
    <row r="110" s="13" customFormat="1">
      <c r="A110" s="13"/>
      <c r="B110" s="234"/>
      <c r="C110" s="235"/>
      <c r="D110" s="236" t="s">
        <v>193</v>
      </c>
      <c r="E110" s="237" t="s">
        <v>19</v>
      </c>
      <c r="F110" s="238" t="s">
        <v>3908</v>
      </c>
      <c r="G110" s="235"/>
      <c r="H110" s="239">
        <v>106.09</v>
      </c>
      <c r="I110" s="240"/>
      <c r="J110" s="235"/>
      <c r="K110" s="235"/>
      <c r="L110" s="241"/>
      <c r="M110" s="242"/>
      <c r="N110" s="243"/>
      <c r="O110" s="243"/>
      <c r="P110" s="243"/>
      <c r="Q110" s="243"/>
      <c r="R110" s="243"/>
      <c r="S110" s="243"/>
      <c r="T110" s="244"/>
      <c r="U110" s="13"/>
      <c r="V110" s="13"/>
      <c r="W110" s="13"/>
      <c r="X110" s="13"/>
      <c r="Y110" s="13"/>
      <c r="Z110" s="13"/>
      <c r="AA110" s="13"/>
      <c r="AB110" s="13"/>
      <c r="AC110" s="13"/>
      <c r="AD110" s="13"/>
      <c r="AE110" s="13"/>
      <c r="AT110" s="245" t="s">
        <v>193</v>
      </c>
      <c r="AU110" s="245" t="s">
        <v>86</v>
      </c>
      <c r="AV110" s="13" t="s">
        <v>86</v>
      </c>
      <c r="AW110" s="13" t="s">
        <v>37</v>
      </c>
      <c r="AX110" s="13" t="s">
        <v>83</v>
      </c>
      <c r="AY110" s="245" t="s">
        <v>182</v>
      </c>
    </row>
    <row r="111" s="2" customFormat="1" ht="24.15" customHeight="1">
      <c r="A111" s="42"/>
      <c r="B111" s="43"/>
      <c r="C111" s="216" t="s">
        <v>255</v>
      </c>
      <c r="D111" s="216" t="s">
        <v>184</v>
      </c>
      <c r="E111" s="217" t="s">
        <v>343</v>
      </c>
      <c r="F111" s="218" t="s">
        <v>344</v>
      </c>
      <c r="G111" s="219" t="s">
        <v>187</v>
      </c>
      <c r="H111" s="220">
        <v>2060</v>
      </c>
      <c r="I111" s="221"/>
      <c r="J111" s="222">
        <f>ROUND(I111*H111,2)</f>
        <v>0</v>
      </c>
      <c r="K111" s="218" t="s">
        <v>188</v>
      </c>
      <c r="L111" s="48"/>
      <c r="M111" s="223" t="s">
        <v>19</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189</v>
      </c>
      <c r="AT111" s="227" t="s">
        <v>184</v>
      </c>
      <c r="AU111" s="227" t="s">
        <v>86</v>
      </c>
      <c r="AY111" s="21" t="s">
        <v>182</v>
      </c>
      <c r="BE111" s="228">
        <f>IF(N111="základní",J111,0)</f>
        <v>0</v>
      </c>
      <c r="BF111" s="228">
        <f>IF(N111="snížená",J111,0)</f>
        <v>0</v>
      </c>
      <c r="BG111" s="228">
        <f>IF(N111="zákl. přenesená",J111,0)</f>
        <v>0</v>
      </c>
      <c r="BH111" s="228">
        <f>IF(N111="sníž. přenesená",J111,0)</f>
        <v>0</v>
      </c>
      <c r="BI111" s="228">
        <f>IF(N111="nulová",J111,0)</f>
        <v>0</v>
      </c>
      <c r="BJ111" s="21" t="s">
        <v>83</v>
      </c>
      <c r="BK111" s="228">
        <f>ROUND(I111*H111,2)</f>
        <v>0</v>
      </c>
      <c r="BL111" s="21" t="s">
        <v>189</v>
      </c>
      <c r="BM111" s="227" t="s">
        <v>3909</v>
      </c>
    </row>
    <row r="112" s="2" customFormat="1">
      <c r="A112" s="42"/>
      <c r="B112" s="43"/>
      <c r="C112" s="44"/>
      <c r="D112" s="229" t="s">
        <v>191</v>
      </c>
      <c r="E112" s="44"/>
      <c r="F112" s="230" t="s">
        <v>346</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1" t="s">
        <v>191</v>
      </c>
      <c r="AU112" s="21" t="s">
        <v>86</v>
      </c>
    </row>
    <row r="113" s="13" customFormat="1">
      <c r="A113" s="13"/>
      <c r="B113" s="234"/>
      <c r="C113" s="235"/>
      <c r="D113" s="236" t="s">
        <v>193</v>
      </c>
      <c r="E113" s="237" t="s">
        <v>19</v>
      </c>
      <c r="F113" s="238" t="s">
        <v>3895</v>
      </c>
      <c r="G113" s="235"/>
      <c r="H113" s="239">
        <v>2060</v>
      </c>
      <c r="I113" s="240"/>
      <c r="J113" s="235"/>
      <c r="K113" s="235"/>
      <c r="L113" s="241"/>
      <c r="M113" s="242"/>
      <c r="N113" s="243"/>
      <c r="O113" s="243"/>
      <c r="P113" s="243"/>
      <c r="Q113" s="243"/>
      <c r="R113" s="243"/>
      <c r="S113" s="243"/>
      <c r="T113" s="244"/>
      <c r="U113" s="13"/>
      <c r="V113" s="13"/>
      <c r="W113" s="13"/>
      <c r="X113" s="13"/>
      <c r="Y113" s="13"/>
      <c r="Z113" s="13"/>
      <c r="AA113" s="13"/>
      <c r="AB113" s="13"/>
      <c r="AC113" s="13"/>
      <c r="AD113" s="13"/>
      <c r="AE113" s="13"/>
      <c r="AT113" s="245" t="s">
        <v>193</v>
      </c>
      <c r="AU113" s="245" t="s">
        <v>86</v>
      </c>
      <c r="AV113" s="13" t="s">
        <v>86</v>
      </c>
      <c r="AW113" s="13" t="s">
        <v>37</v>
      </c>
      <c r="AX113" s="13" t="s">
        <v>83</v>
      </c>
      <c r="AY113" s="245" t="s">
        <v>182</v>
      </c>
    </row>
    <row r="114" s="2" customFormat="1" ht="16.5" customHeight="1">
      <c r="A114" s="42"/>
      <c r="B114" s="43"/>
      <c r="C114" s="267" t="s">
        <v>261</v>
      </c>
      <c r="D114" s="267" t="s">
        <v>349</v>
      </c>
      <c r="E114" s="268" t="s">
        <v>350</v>
      </c>
      <c r="F114" s="269" t="s">
        <v>351</v>
      </c>
      <c r="G114" s="270" t="s">
        <v>352</v>
      </c>
      <c r="H114" s="271">
        <v>74.263000000000005</v>
      </c>
      <c r="I114" s="272"/>
      <c r="J114" s="273">
        <f>ROUND(I114*H114,2)</f>
        <v>0</v>
      </c>
      <c r="K114" s="269" t="s">
        <v>188</v>
      </c>
      <c r="L114" s="274"/>
      <c r="M114" s="275" t="s">
        <v>19</v>
      </c>
      <c r="N114" s="276" t="s">
        <v>47</v>
      </c>
      <c r="O114" s="88"/>
      <c r="P114" s="225">
        <f>O114*H114</f>
        <v>0</v>
      </c>
      <c r="Q114" s="225">
        <v>0.001</v>
      </c>
      <c r="R114" s="225">
        <f>Q114*H114</f>
        <v>0.07426300000000001</v>
      </c>
      <c r="S114" s="225">
        <v>0</v>
      </c>
      <c r="T114" s="226">
        <f>S114*H114</f>
        <v>0</v>
      </c>
      <c r="U114" s="42"/>
      <c r="V114" s="42"/>
      <c r="W114" s="42"/>
      <c r="X114" s="42"/>
      <c r="Y114" s="42"/>
      <c r="Z114" s="42"/>
      <c r="AA114" s="42"/>
      <c r="AB114" s="42"/>
      <c r="AC114" s="42"/>
      <c r="AD114" s="42"/>
      <c r="AE114" s="42"/>
      <c r="AR114" s="227" t="s">
        <v>243</v>
      </c>
      <c r="AT114" s="227" t="s">
        <v>349</v>
      </c>
      <c r="AU114" s="227" t="s">
        <v>86</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189</v>
      </c>
      <c r="BM114" s="227" t="s">
        <v>3910</v>
      </c>
    </row>
    <row r="115" s="13" customFormat="1">
      <c r="A115" s="13"/>
      <c r="B115" s="234"/>
      <c r="C115" s="235"/>
      <c r="D115" s="236" t="s">
        <v>193</v>
      </c>
      <c r="E115" s="237" t="s">
        <v>19</v>
      </c>
      <c r="F115" s="238" t="s">
        <v>3911</v>
      </c>
      <c r="G115" s="235"/>
      <c r="H115" s="239">
        <v>74.263000000000005</v>
      </c>
      <c r="I115" s="240"/>
      <c r="J115" s="235"/>
      <c r="K115" s="235"/>
      <c r="L115" s="241"/>
      <c r="M115" s="242"/>
      <c r="N115" s="243"/>
      <c r="O115" s="243"/>
      <c r="P115" s="243"/>
      <c r="Q115" s="243"/>
      <c r="R115" s="243"/>
      <c r="S115" s="243"/>
      <c r="T115" s="244"/>
      <c r="U115" s="13"/>
      <c r="V115" s="13"/>
      <c r="W115" s="13"/>
      <c r="X115" s="13"/>
      <c r="Y115" s="13"/>
      <c r="Z115" s="13"/>
      <c r="AA115" s="13"/>
      <c r="AB115" s="13"/>
      <c r="AC115" s="13"/>
      <c r="AD115" s="13"/>
      <c r="AE115" s="13"/>
      <c r="AT115" s="245" t="s">
        <v>193</v>
      </c>
      <c r="AU115" s="245" t="s">
        <v>86</v>
      </c>
      <c r="AV115" s="13" t="s">
        <v>86</v>
      </c>
      <c r="AW115" s="13" t="s">
        <v>37</v>
      </c>
      <c r="AX115" s="13" t="s">
        <v>83</v>
      </c>
      <c r="AY115" s="245" t="s">
        <v>182</v>
      </c>
    </row>
    <row r="116" s="2" customFormat="1" ht="21.75" customHeight="1">
      <c r="A116" s="42"/>
      <c r="B116" s="43"/>
      <c r="C116" s="216" t="s">
        <v>8</v>
      </c>
      <c r="D116" s="216" t="s">
        <v>184</v>
      </c>
      <c r="E116" s="217" t="s">
        <v>356</v>
      </c>
      <c r="F116" s="218" t="s">
        <v>357</v>
      </c>
      <c r="G116" s="219" t="s">
        <v>187</v>
      </c>
      <c r="H116" s="220">
        <v>2060</v>
      </c>
      <c r="I116" s="221"/>
      <c r="J116" s="222">
        <f>ROUND(I116*H116,2)</f>
        <v>0</v>
      </c>
      <c r="K116" s="218" t="s">
        <v>188</v>
      </c>
      <c r="L116" s="48"/>
      <c r="M116" s="223" t="s">
        <v>19</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189</v>
      </c>
      <c r="AT116" s="227" t="s">
        <v>184</v>
      </c>
      <c r="AU116" s="227" t="s">
        <v>86</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189</v>
      </c>
      <c r="BM116" s="227" t="s">
        <v>3912</v>
      </c>
    </row>
    <row r="117" s="2" customFormat="1">
      <c r="A117" s="42"/>
      <c r="B117" s="43"/>
      <c r="C117" s="44"/>
      <c r="D117" s="229" t="s">
        <v>191</v>
      </c>
      <c r="E117" s="44"/>
      <c r="F117" s="230" t="s">
        <v>359</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1" t="s">
        <v>191</v>
      </c>
      <c r="AU117" s="21" t="s">
        <v>86</v>
      </c>
    </row>
    <row r="118" s="13" customFormat="1">
      <c r="A118" s="13"/>
      <c r="B118" s="234"/>
      <c r="C118" s="235"/>
      <c r="D118" s="236" t="s">
        <v>193</v>
      </c>
      <c r="E118" s="237" t="s">
        <v>19</v>
      </c>
      <c r="F118" s="238" t="s">
        <v>3895</v>
      </c>
      <c r="G118" s="235"/>
      <c r="H118" s="239">
        <v>2060</v>
      </c>
      <c r="I118" s="240"/>
      <c r="J118" s="235"/>
      <c r="K118" s="235"/>
      <c r="L118" s="241"/>
      <c r="M118" s="242"/>
      <c r="N118" s="243"/>
      <c r="O118" s="243"/>
      <c r="P118" s="243"/>
      <c r="Q118" s="243"/>
      <c r="R118" s="243"/>
      <c r="S118" s="243"/>
      <c r="T118" s="244"/>
      <c r="U118" s="13"/>
      <c r="V118" s="13"/>
      <c r="W118" s="13"/>
      <c r="X118" s="13"/>
      <c r="Y118" s="13"/>
      <c r="Z118" s="13"/>
      <c r="AA118" s="13"/>
      <c r="AB118" s="13"/>
      <c r="AC118" s="13"/>
      <c r="AD118" s="13"/>
      <c r="AE118" s="13"/>
      <c r="AT118" s="245" t="s">
        <v>193</v>
      </c>
      <c r="AU118" s="245" t="s">
        <v>86</v>
      </c>
      <c r="AV118" s="13" t="s">
        <v>86</v>
      </c>
      <c r="AW118" s="13" t="s">
        <v>37</v>
      </c>
      <c r="AX118" s="13" t="s">
        <v>83</v>
      </c>
      <c r="AY118" s="245" t="s">
        <v>182</v>
      </c>
    </row>
    <row r="119" s="2" customFormat="1" ht="16.5" customHeight="1">
      <c r="A119" s="42"/>
      <c r="B119" s="43"/>
      <c r="C119" s="216" t="s">
        <v>272</v>
      </c>
      <c r="D119" s="216" t="s">
        <v>184</v>
      </c>
      <c r="E119" s="217" t="s">
        <v>3913</v>
      </c>
      <c r="F119" s="218" t="s">
        <v>3914</v>
      </c>
      <c r="G119" s="219" t="s">
        <v>187</v>
      </c>
      <c r="H119" s="220">
        <v>2060</v>
      </c>
      <c r="I119" s="221"/>
      <c r="J119" s="222">
        <f>ROUND(I119*H119,2)</f>
        <v>0</v>
      </c>
      <c r="K119" s="218" t="s">
        <v>188</v>
      </c>
      <c r="L119" s="48"/>
      <c r="M119" s="223" t="s">
        <v>19</v>
      </c>
      <c r="N119" s="224"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189</v>
      </c>
      <c r="AT119" s="227" t="s">
        <v>184</v>
      </c>
      <c r="AU119" s="227" t="s">
        <v>86</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189</v>
      </c>
      <c r="BM119" s="227" t="s">
        <v>738</v>
      </c>
    </row>
    <row r="120" s="2" customFormat="1">
      <c r="A120" s="42"/>
      <c r="B120" s="43"/>
      <c r="C120" s="44"/>
      <c r="D120" s="229" t="s">
        <v>191</v>
      </c>
      <c r="E120" s="44"/>
      <c r="F120" s="230" t="s">
        <v>3915</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1" t="s">
        <v>191</v>
      </c>
      <c r="AU120" s="21" t="s">
        <v>86</v>
      </c>
    </row>
    <row r="121" s="13" customFormat="1">
      <c r="A121" s="13"/>
      <c r="B121" s="234"/>
      <c r="C121" s="235"/>
      <c r="D121" s="236" t="s">
        <v>193</v>
      </c>
      <c r="E121" s="237" t="s">
        <v>19</v>
      </c>
      <c r="F121" s="238" t="s">
        <v>3895</v>
      </c>
      <c r="G121" s="235"/>
      <c r="H121" s="239">
        <v>2060</v>
      </c>
      <c r="I121" s="240"/>
      <c r="J121" s="235"/>
      <c r="K121" s="235"/>
      <c r="L121" s="241"/>
      <c r="M121" s="242"/>
      <c r="N121" s="243"/>
      <c r="O121" s="243"/>
      <c r="P121" s="243"/>
      <c r="Q121" s="243"/>
      <c r="R121" s="243"/>
      <c r="S121" s="243"/>
      <c r="T121" s="244"/>
      <c r="U121" s="13"/>
      <c r="V121" s="13"/>
      <c r="W121" s="13"/>
      <c r="X121" s="13"/>
      <c r="Y121" s="13"/>
      <c r="Z121" s="13"/>
      <c r="AA121" s="13"/>
      <c r="AB121" s="13"/>
      <c r="AC121" s="13"/>
      <c r="AD121" s="13"/>
      <c r="AE121" s="13"/>
      <c r="AT121" s="245" t="s">
        <v>193</v>
      </c>
      <c r="AU121" s="245" t="s">
        <v>86</v>
      </c>
      <c r="AV121" s="13" t="s">
        <v>86</v>
      </c>
      <c r="AW121" s="13" t="s">
        <v>37</v>
      </c>
      <c r="AX121" s="13" t="s">
        <v>83</v>
      </c>
      <c r="AY121" s="245" t="s">
        <v>182</v>
      </c>
    </row>
    <row r="122" s="2" customFormat="1" ht="16.5" customHeight="1">
      <c r="A122" s="42"/>
      <c r="B122" s="43"/>
      <c r="C122" s="216" t="s">
        <v>282</v>
      </c>
      <c r="D122" s="216" t="s">
        <v>184</v>
      </c>
      <c r="E122" s="217" t="s">
        <v>393</v>
      </c>
      <c r="F122" s="218" t="s">
        <v>394</v>
      </c>
      <c r="G122" s="219" t="s">
        <v>187</v>
      </c>
      <c r="H122" s="220">
        <v>2060</v>
      </c>
      <c r="I122" s="221"/>
      <c r="J122" s="222">
        <f>ROUND(I122*H122,2)</f>
        <v>0</v>
      </c>
      <c r="K122" s="218" t="s">
        <v>188</v>
      </c>
      <c r="L122" s="48"/>
      <c r="M122" s="223" t="s">
        <v>19</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189</v>
      </c>
      <c r="AT122" s="227" t="s">
        <v>184</v>
      </c>
      <c r="AU122" s="227" t="s">
        <v>86</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189</v>
      </c>
      <c r="BM122" s="227" t="s">
        <v>3916</v>
      </c>
    </row>
    <row r="123" s="2" customFormat="1">
      <c r="A123" s="42"/>
      <c r="B123" s="43"/>
      <c r="C123" s="44"/>
      <c r="D123" s="229" t="s">
        <v>191</v>
      </c>
      <c r="E123" s="44"/>
      <c r="F123" s="230" t="s">
        <v>396</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1" t="s">
        <v>191</v>
      </c>
      <c r="AU123" s="21" t="s">
        <v>86</v>
      </c>
    </row>
    <row r="124" s="13" customFormat="1">
      <c r="A124" s="13"/>
      <c r="B124" s="234"/>
      <c r="C124" s="235"/>
      <c r="D124" s="236" t="s">
        <v>193</v>
      </c>
      <c r="E124" s="237" t="s">
        <v>19</v>
      </c>
      <c r="F124" s="238" t="s">
        <v>3895</v>
      </c>
      <c r="G124" s="235"/>
      <c r="H124" s="239">
        <v>2060</v>
      </c>
      <c r="I124" s="240"/>
      <c r="J124" s="235"/>
      <c r="K124" s="235"/>
      <c r="L124" s="241"/>
      <c r="M124" s="242"/>
      <c r="N124" s="243"/>
      <c r="O124" s="243"/>
      <c r="P124" s="243"/>
      <c r="Q124" s="243"/>
      <c r="R124" s="243"/>
      <c r="S124" s="243"/>
      <c r="T124" s="244"/>
      <c r="U124" s="13"/>
      <c r="V124" s="13"/>
      <c r="W124" s="13"/>
      <c r="X124" s="13"/>
      <c r="Y124" s="13"/>
      <c r="Z124" s="13"/>
      <c r="AA124" s="13"/>
      <c r="AB124" s="13"/>
      <c r="AC124" s="13"/>
      <c r="AD124" s="13"/>
      <c r="AE124" s="13"/>
      <c r="AT124" s="245" t="s">
        <v>193</v>
      </c>
      <c r="AU124" s="245" t="s">
        <v>86</v>
      </c>
      <c r="AV124" s="13" t="s">
        <v>86</v>
      </c>
      <c r="AW124" s="13" t="s">
        <v>37</v>
      </c>
      <c r="AX124" s="13" t="s">
        <v>83</v>
      </c>
      <c r="AY124" s="245" t="s">
        <v>182</v>
      </c>
    </row>
    <row r="125" s="2" customFormat="1" ht="16.5" customHeight="1">
      <c r="A125" s="42"/>
      <c r="B125" s="43"/>
      <c r="C125" s="216" t="s">
        <v>293</v>
      </c>
      <c r="D125" s="216" t="s">
        <v>184</v>
      </c>
      <c r="E125" s="217" t="s">
        <v>399</v>
      </c>
      <c r="F125" s="218" t="s">
        <v>400</v>
      </c>
      <c r="G125" s="219" t="s">
        <v>187</v>
      </c>
      <c r="H125" s="220">
        <v>2060</v>
      </c>
      <c r="I125" s="221"/>
      <c r="J125" s="222">
        <f>ROUND(I125*H125,2)</f>
        <v>0</v>
      </c>
      <c r="K125" s="218" t="s">
        <v>188</v>
      </c>
      <c r="L125" s="48"/>
      <c r="M125" s="223" t="s">
        <v>19</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189</v>
      </c>
      <c r="AT125" s="227" t="s">
        <v>184</v>
      </c>
      <c r="AU125" s="227" t="s">
        <v>86</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189</v>
      </c>
      <c r="BM125" s="227" t="s">
        <v>3917</v>
      </c>
    </row>
    <row r="126" s="2" customFormat="1">
      <c r="A126" s="42"/>
      <c r="B126" s="43"/>
      <c r="C126" s="44"/>
      <c r="D126" s="229" t="s">
        <v>191</v>
      </c>
      <c r="E126" s="44"/>
      <c r="F126" s="230" t="s">
        <v>402</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1" t="s">
        <v>191</v>
      </c>
      <c r="AU126" s="21" t="s">
        <v>86</v>
      </c>
    </row>
    <row r="127" s="13" customFormat="1">
      <c r="A127" s="13"/>
      <c r="B127" s="234"/>
      <c r="C127" s="235"/>
      <c r="D127" s="236" t="s">
        <v>193</v>
      </c>
      <c r="E127" s="237" t="s">
        <v>19</v>
      </c>
      <c r="F127" s="238" t="s">
        <v>3918</v>
      </c>
      <c r="G127" s="235"/>
      <c r="H127" s="239">
        <v>2060</v>
      </c>
      <c r="I127" s="240"/>
      <c r="J127" s="235"/>
      <c r="K127" s="235"/>
      <c r="L127" s="241"/>
      <c r="M127" s="242"/>
      <c r="N127" s="243"/>
      <c r="O127" s="243"/>
      <c r="P127" s="243"/>
      <c r="Q127" s="243"/>
      <c r="R127" s="243"/>
      <c r="S127" s="243"/>
      <c r="T127" s="244"/>
      <c r="U127" s="13"/>
      <c r="V127" s="13"/>
      <c r="W127" s="13"/>
      <c r="X127" s="13"/>
      <c r="Y127" s="13"/>
      <c r="Z127" s="13"/>
      <c r="AA127" s="13"/>
      <c r="AB127" s="13"/>
      <c r="AC127" s="13"/>
      <c r="AD127" s="13"/>
      <c r="AE127" s="13"/>
      <c r="AT127" s="245" t="s">
        <v>193</v>
      </c>
      <c r="AU127" s="245" t="s">
        <v>86</v>
      </c>
      <c r="AV127" s="13" t="s">
        <v>86</v>
      </c>
      <c r="AW127" s="13" t="s">
        <v>37</v>
      </c>
      <c r="AX127" s="13" t="s">
        <v>83</v>
      </c>
      <c r="AY127" s="245" t="s">
        <v>182</v>
      </c>
    </row>
    <row r="128" s="2" customFormat="1" ht="24.15" customHeight="1">
      <c r="A128" s="42"/>
      <c r="B128" s="43"/>
      <c r="C128" s="216" t="s">
        <v>299</v>
      </c>
      <c r="D128" s="216" t="s">
        <v>184</v>
      </c>
      <c r="E128" s="217" t="s">
        <v>415</v>
      </c>
      <c r="F128" s="218" t="s">
        <v>416</v>
      </c>
      <c r="G128" s="219" t="s">
        <v>187</v>
      </c>
      <c r="H128" s="220">
        <v>2060</v>
      </c>
      <c r="I128" s="221"/>
      <c r="J128" s="222">
        <f>ROUND(I128*H128,2)</f>
        <v>0</v>
      </c>
      <c r="K128" s="218" t="s">
        <v>188</v>
      </c>
      <c r="L128" s="48"/>
      <c r="M128" s="223" t="s">
        <v>19</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189</v>
      </c>
      <c r="AT128" s="227" t="s">
        <v>184</v>
      </c>
      <c r="AU128" s="227" t="s">
        <v>86</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189</v>
      </c>
      <c r="BM128" s="227" t="s">
        <v>3919</v>
      </c>
    </row>
    <row r="129" s="2" customFormat="1">
      <c r="A129" s="42"/>
      <c r="B129" s="43"/>
      <c r="C129" s="44"/>
      <c r="D129" s="229" t="s">
        <v>191</v>
      </c>
      <c r="E129" s="44"/>
      <c r="F129" s="230" t="s">
        <v>418</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1" t="s">
        <v>191</v>
      </c>
      <c r="AU129" s="21" t="s">
        <v>86</v>
      </c>
    </row>
    <row r="130" s="13" customFormat="1">
      <c r="A130" s="13"/>
      <c r="B130" s="234"/>
      <c r="C130" s="235"/>
      <c r="D130" s="236" t="s">
        <v>193</v>
      </c>
      <c r="E130" s="237" t="s">
        <v>19</v>
      </c>
      <c r="F130" s="238" t="s">
        <v>3918</v>
      </c>
      <c r="G130" s="235"/>
      <c r="H130" s="239">
        <v>2060</v>
      </c>
      <c r="I130" s="240"/>
      <c r="J130" s="235"/>
      <c r="K130" s="235"/>
      <c r="L130" s="241"/>
      <c r="M130" s="242"/>
      <c r="N130" s="243"/>
      <c r="O130" s="243"/>
      <c r="P130" s="243"/>
      <c r="Q130" s="243"/>
      <c r="R130" s="243"/>
      <c r="S130" s="243"/>
      <c r="T130" s="244"/>
      <c r="U130" s="13"/>
      <c r="V130" s="13"/>
      <c r="W130" s="13"/>
      <c r="X130" s="13"/>
      <c r="Y130" s="13"/>
      <c r="Z130" s="13"/>
      <c r="AA130" s="13"/>
      <c r="AB130" s="13"/>
      <c r="AC130" s="13"/>
      <c r="AD130" s="13"/>
      <c r="AE130" s="13"/>
      <c r="AT130" s="245" t="s">
        <v>193</v>
      </c>
      <c r="AU130" s="245" t="s">
        <v>86</v>
      </c>
      <c r="AV130" s="13" t="s">
        <v>86</v>
      </c>
      <c r="AW130" s="13" t="s">
        <v>37</v>
      </c>
      <c r="AX130" s="13" t="s">
        <v>83</v>
      </c>
      <c r="AY130" s="245" t="s">
        <v>182</v>
      </c>
    </row>
    <row r="131" s="2" customFormat="1" ht="21.75" customHeight="1">
      <c r="A131" s="42"/>
      <c r="B131" s="43"/>
      <c r="C131" s="216" t="s">
        <v>306</v>
      </c>
      <c r="D131" s="216" t="s">
        <v>184</v>
      </c>
      <c r="E131" s="217" t="s">
        <v>425</v>
      </c>
      <c r="F131" s="218" t="s">
        <v>426</v>
      </c>
      <c r="G131" s="219" t="s">
        <v>187</v>
      </c>
      <c r="H131" s="220">
        <v>2060</v>
      </c>
      <c r="I131" s="221"/>
      <c r="J131" s="222">
        <f>ROUND(I131*H131,2)</f>
        <v>0</v>
      </c>
      <c r="K131" s="218" t="s">
        <v>188</v>
      </c>
      <c r="L131" s="48"/>
      <c r="M131" s="223" t="s">
        <v>19</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189</v>
      </c>
      <c r="AT131" s="227" t="s">
        <v>184</v>
      </c>
      <c r="AU131" s="227" t="s">
        <v>86</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189</v>
      </c>
      <c r="BM131" s="227" t="s">
        <v>3920</v>
      </c>
    </row>
    <row r="132" s="2" customFormat="1">
      <c r="A132" s="42"/>
      <c r="B132" s="43"/>
      <c r="C132" s="44"/>
      <c r="D132" s="229" t="s">
        <v>191</v>
      </c>
      <c r="E132" s="44"/>
      <c r="F132" s="230" t="s">
        <v>428</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1" t="s">
        <v>191</v>
      </c>
      <c r="AU132" s="21" t="s">
        <v>86</v>
      </c>
    </row>
    <row r="133" s="13" customFormat="1">
      <c r="A133" s="13"/>
      <c r="B133" s="234"/>
      <c r="C133" s="235"/>
      <c r="D133" s="236" t="s">
        <v>193</v>
      </c>
      <c r="E133" s="237" t="s">
        <v>19</v>
      </c>
      <c r="F133" s="238" t="s">
        <v>3921</v>
      </c>
      <c r="G133" s="235"/>
      <c r="H133" s="239">
        <v>2060</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193</v>
      </c>
      <c r="AU133" s="245" t="s">
        <v>86</v>
      </c>
      <c r="AV133" s="13" t="s">
        <v>86</v>
      </c>
      <c r="AW133" s="13" t="s">
        <v>37</v>
      </c>
      <c r="AX133" s="13" t="s">
        <v>83</v>
      </c>
      <c r="AY133" s="245" t="s">
        <v>182</v>
      </c>
    </row>
    <row r="134" s="2" customFormat="1" ht="16.5" customHeight="1">
      <c r="A134" s="42"/>
      <c r="B134" s="43"/>
      <c r="C134" s="267" t="s">
        <v>317</v>
      </c>
      <c r="D134" s="267" t="s">
        <v>349</v>
      </c>
      <c r="E134" s="268" t="s">
        <v>435</v>
      </c>
      <c r="F134" s="269" t="s">
        <v>436</v>
      </c>
      <c r="G134" s="270" t="s">
        <v>437</v>
      </c>
      <c r="H134" s="271">
        <v>3.2999999999999998</v>
      </c>
      <c r="I134" s="272"/>
      <c r="J134" s="273">
        <f>ROUND(I134*H134,2)</f>
        <v>0</v>
      </c>
      <c r="K134" s="269" t="s">
        <v>188</v>
      </c>
      <c r="L134" s="274"/>
      <c r="M134" s="275" t="s">
        <v>19</v>
      </c>
      <c r="N134" s="276" t="s">
        <v>47</v>
      </c>
      <c r="O134" s="88"/>
      <c r="P134" s="225">
        <f>O134*H134</f>
        <v>0</v>
      </c>
      <c r="Q134" s="225">
        <v>0.001</v>
      </c>
      <c r="R134" s="225">
        <f>Q134*H134</f>
        <v>0.0033</v>
      </c>
      <c r="S134" s="225">
        <v>0</v>
      </c>
      <c r="T134" s="226">
        <f>S134*H134</f>
        <v>0</v>
      </c>
      <c r="U134" s="42"/>
      <c r="V134" s="42"/>
      <c r="W134" s="42"/>
      <c r="X134" s="42"/>
      <c r="Y134" s="42"/>
      <c r="Z134" s="42"/>
      <c r="AA134" s="42"/>
      <c r="AB134" s="42"/>
      <c r="AC134" s="42"/>
      <c r="AD134" s="42"/>
      <c r="AE134" s="42"/>
      <c r="AR134" s="227" t="s">
        <v>243</v>
      </c>
      <c r="AT134" s="227" t="s">
        <v>349</v>
      </c>
      <c r="AU134" s="227" t="s">
        <v>86</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189</v>
      </c>
      <c r="BM134" s="227" t="s">
        <v>3922</v>
      </c>
    </row>
    <row r="135" s="12" customFormat="1" ht="22.8" customHeight="1">
      <c r="A135" s="12"/>
      <c r="B135" s="200"/>
      <c r="C135" s="201"/>
      <c r="D135" s="202" t="s">
        <v>75</v>
      </c>
      <c r="E135" s="214" t="s">
        <v>1691</v>
      </c>
      <c r="F135" s="214" t="s">
        <v>1692</v>
      </c>
      <c r="G135" s="201"/>
      <c r="H135" s="201"/>
      <c r="I135" s="204"/>
      <c r="J135" s="215">
        <f>BK135</f>
        <v>0</v>
      </c>
      <c r="K135" s="201"/>
      <c r="L135" s="206"/>
      <c r="M135" s="207"/>
      <c r="N135" s="208"/>
      <c r="O135" s="208"/>
      <c r="P135" s="209">
        <f>SUM(P136:P137)</f>
        <v>0</v>
      </c>
      <c r="Q135" s="208"/>
      <c r="R135" s="209">
        <f>SUM(R136:R137)</f>
        <v>0</v>
      </c>
      <c r="S135" s="208"/>
      <c r="T135" s="210">
        <f>SUM(T136:T137)</f>
        <v>0</v>
      </c>
      <c r="U135" s="12"/>
      <c r="V135" s="12"/>
      <c r="W135" s="12"/>
      <c r="X135" s="12"/>
      <c r="Y135" s="12"/>
      <c r="Z135" s="12"/>
      <c r="AA135" s="12"/>
      <c r="AB135" s="12"/>
      <c r="AC135" s="12"/>
      <c r="AD135" s="12"/>
      <c r="AE135" s="12"/>
      <c r="AR135" s="211" t="s">
        <v>83</v>
      </c>
      <c r="AT135" s="212" t="s">
        <v>75</v>
      </c>
      <c r="AU135" s="212" t="s">
        <v>83</v>
      </c>
      <c r="AY135" s="211" t="s">
        <v>182</v>
      </c>
      <c r="BK135" s="213">
        <f>SUM(BK136:BK137)</f>
        <v>0</v>
      </c>
    </row>
    <row r="136" s="2" customFormat="1" ht="16.5" customHeight="1">
      <c r="A136" s="42"/>
      <c r="B136" s="43"/>
      <c r="C136" s="216" t="s">
        <v>323</v>
      </c>
      <c r="D136" s="216" t="s">
        <v>184</v>
      </c>
      <c r="E136" s="217" t="s">
        <v>3923</v>
      </c>
      <c r="F136" s="218" t="s">
        <v>3924</v>
      </c>
      <c r="G136" s="219" t="s">
        <v>610</v>
      </c>
      <c r="H136" s="220">
        <v>22.356000000000002</v>
      </c>
      <c r="I136" s="221"/>
      <c r="J136" s="222">
        <f>ROUND(I136*H136,2)</f>
        <v>0</v>
      </c>
      <c r="K136" s="218" t="s">
        <v>188</v>
      </c>
      <c r="L136" s="48"/>
      <c r="M136" s="223" t="s">
        <v>19</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189</v>
      </c>
      <c r="AT136" s="227" t="s">
        <v>184</v>
      </c>
      <c r="AU136" s="227" t="s">
        <v>86</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189</v>
      </c>
      <c r="BM136" s="227" t="s">
        <v>3925</v>
      </c>
    </row>
    <row r="137" s="2" customFormat="1">
      <c r="A137" s="42"/>
      <c r="B137" s="43"/>
      <c r="C137" s="44"/>
      <c r="D137" s="229" t="s">
        <v>191</v>
      </c>
      <c r="E137" s="44"/>
      <c r="F137" s="230" t="s">
        <v>3926</v>
      </c>
      <c r="G137" s="44"/>
      <c r="H137" s="44"/>
      <c r="I137" s="231"/>
      <c r="J137" s="44"/>
      <c r="K137" s="44"/>
      <c r="L137" s="48"/>
      <c r="M137" s="312"/>
      <c r="N137" s="313"/>
      <c r="O137" s="293"/>
      <c r="P137" s="293"/>
      <c r="Q137" s="293"/>
      <c r="R137" s="293"/>
      <c r="S137" s="293"/>
      <c r="T137" s="314"/>
      <c r="U137" s="42"/>
      <c r="V137" s="42"/>
      <c r="W137" s="42"/>
      <c r="X137" s="42"/>
      <c r="Y137" s="42"/>
      <c r="Z137" s="42"/>
      <c r="AA137" s="42"/>
      <c r="AB137" s="42"/>
      <c r="AC137" s="42"/>
      <c r="AD137" s="42"/>
      <c r="AE137" s="42"/>
      <c r="AT137" s="21" t="s">
        <v>191</v>
      </c>
      <c r="AU137" s="21" t="s">
        <v>86</v>
      </c>
    </row>
    <row r="138" s="2" customFormat="1" ht="6.96" customHeight="1">
      <c r="A138" s="42"/>
      <c r="B138" s="63"/>
      <c r="C138" s="64"/>
      <c r="D138" s="64"/>
      <c r="E138" s="64"/>
      <c r="F138" s="64"/>
      <c r="G138" s="64"/>
      <c r="H138" s="64"/>
      <c r="I138" s="64"/>
      <c r="J138" s="64"/>
      <c r="K138" s="64"/>
      <c r="L138" s="48"/>
      <c r="M138" s="42"/>
      <c r="O138" s="42"/>
      <c r="P138" s="42"/>
      <c r="Q138" s="42"/>
      <c r="R138" s="42"/>
      <c r="S138" s="42"/>
      <c r="T138" s="42"/>
      <c r="U138" s="42"/>
      <c r="V138" s="42"/>
      <c r="W138" s="42"/>
      <c r="X138" s="42"/>
      <c r="Y138" s="42"/>
      <c r="Z138" s="42"/>
      <c r="AA138" s="42"/>
      <c r="AB138" s="42"/>
      <c r="AC138" s="42"/>
      <c r="AD138" s="42"/>
      <c r="AE138" s="42"/>
    </row>
  </sheetData>
  <sheetProtection sheet="1" autoFilter="0" formatColumns="0" formatRows="0" objects="1" scenarios="1" spinCount="100000" saltValue="BD7go0BF4NeQw/zE9N0qIFO6G1UHs2gYYNx0Wasci5qltbdm9KP4ngZ1BBxywvK3tdI4c4TFqI44bOk+es+2CA==" hashValue="y4NzGgmaGyvNdX+qnUqXPjR1PQwJYWoZ70+RqQTqkqR33ThOX+PNaVEKQFzDkbksW0+1TRnxeDqomWnrT2PZHQ==" algorithmName="SHA-512" password="CC35"/>
  <autoFilter ref="C81:K137"/>
  <mergeCells count="9">
    <mergeCell ref="E7:H7"/>
    <mergeCell ref="E9:H9"/>
    <mergeCell ref="E18:H18"/>
    <mergeCell ref="E27:H27"/>
    <mergeCell ref="E48:H48"/>
    <mergeCell ref="E50:H50"/>
    <mergeCell ref="E72:H72"/>
    <mergeCell ref="E74:H74"/>
    <mergeCell ref="L2:V2"/>
  </mergeCells>
  <hyperlinks>
    <hyperlink ref="F86" r:id="rId1" display="https://podminky.urs.cz/item/CS_URS_2024_01/121151123"/>
    <hyperlink ref="F89" r:id="rId2" display="https://podminky.urs.cz/item/CS_URS_2024_01/162351103"/>
    <hyperlink ref="F92" r:id="rId3" display="https://podminky.urs.cz/item/CS_URS_2024_01/162751117"/>
    <hyperlink ref="F95" r:id="rId4" display="https://podminky.urs.cz/item/CS_URS_2024_01/162751119"/>
    <hyperlink ref="F98" r:id="rId5" display="https://podminky.urs.cz/item/CS_URS_2024_01/167151111"/>
    <hyperlink ref="F101" r:id="rId6" display="https://podminky.urs.cz/item/CS_URS_2024_01/171201231"/>
    <hyperlink ref="F104" r:id="rId7" display="https://podminky.urs.cz/item/CS_URS_2024_01/171251201"/>
    <hyperlink ref="F107" r:id="rId8" display="https://podminky.urs.cz/item/CS_URS_2024_01/181351113"/>
    <hyperlink ref="F112" r:id="rId9" display="https://podminky.urs.cz/item/CS_URS_2024_01/181451131"/>
    <hyperlink ref="F117" r:id="rId10" display="https://podminky.urs.cz/item/CS_URS_2024_01/181951111"/>
    <hyperlink ref="F120" r:id="rId11" display="https://podminky.urs.cz/item/CS_URS_2024_01/183403152"/>
    <hyperlink ref="F123" r:id="rId12" display="https://podminky.urs.cz/item/CS_URS_2024_01/183403153"/>
    <hyperlink ref="F126" r:id="rId13" display="https://podminky.urs.cz/item/CS_URS_2024_01/183403161"/>
    <hyperlink ref="F129" r:id="rId14" display="https://podminky.urs.cz/item/CS_URS_2024_01/184813511"/>
    <hyperlink ref="F132" r:id="rId15" display="https://podminky.urs.cz/item/CS_URS_2024_01/184813521"/>
    <hyperlink ref="F137" r:id="rId16" display="https://podminky.urs.cz/item/CS_URS_2024_01/998231311"/>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121</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3927</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ROUND(J88,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ROUND((SUM(BE88:BE298)),  2)</f>
        <v>0</v>
      </c>
      <c r="G33" s="42"/>
      <c r="H33" s="42"/>
      <c r="I33" s="161">
        <v>0.20999999999999999</v>
      </c>
      <c r="J33" s="160">
        <f>ROUND(((SUM(BE88:BE298))*I33),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ROUND((SUM(BF88:BF298)),  2)</f>
        <v>0</v>
      </c>
      <c r="G34" s="42"/>
      <c r="H34" s="42"/>
      <c r="I34" s="161">
        <v>0.12</v>
      </c>
      <c r="J34" s="160">
        <f>ROUND(((SUM(BF88:BF298))*I34),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ROUND((SUM(BG88:BG298)),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ROUND((SUM(BH88:BH298)),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ROUND((SUM(BI88:BI298)),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PS 01 - Strojně technologická část</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J88</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143</v>
      </c>
      <c r="E60" s="181"/>
      <c r="F60" s="181"/>
      <c r="G60" s="181"/>
      <c r="H60" s="181"/>
      <c r="I60" s="181"/>
      <c r="J60" s="182">
        <f>J89</f>
        <v>0</v>
      </c>
      <c r="K60" s="179"/>
      <c r="L60" s="183"/>
      <c r="S60" s="9"/>
      <c r="T60" s="9"/>
      <c r="U60" s="9"/>
      <c r="V60" s="9"/>
      <c r="W60" s="9"/>
      <c r="X60" s="9"/>
      <c r="Y60" s="9"/>
      <c r="Z60" s="9"/>
      <c r="AA60" s="9"/>
      <c r="AB60" s="9"/>
      <c r="AC60" s="9"/>
      <c r="AD60" s="9"/>
      <c r="AE60" s="9"/>
    </row>
    <row r="61" s="10" customFormat="1" ht="19.92" customHeight="1">
      <c r="A61" s="10"/>
      <c r="B61" s="184"/>
      <c r="C61" s="129"/>
      <c r="D61" s="185" t="s">
        <v>154</v>
      </c>
      <c r="E61" s="186"/>
      <c r="F61" s="186"/>
      <c r="G61" s="186"/>
      <c r="H61" s="186"/>
      <c r="I61" s="186"/>
      <c r="J61" s="187">
        <f>J90</f>
        <v>0</v>
      </c>
      <c r="K61" s="129"/>
      <c r="L61" s="188"/>
      <c r="S61" s="10"/>
      <c r="T61" s="10"/>
      <c r="U61" s="10"/>
      <c r="V61" s="10"/>
      <c r="W61" s="10"/>
      <c r="X61" s="10"/>
      <c r="Y61" s="10"/>
      <c r="Z61" s="10"/>
      <c r="AA61" s="10"/>
      <c r="AB61" s="10"/>
      <c r="AC61" s="10"/>
      <c r="AD61" s="10"/>
      <c r="AE61" s="10"/>
    </row>
    <row r="62" s="9" customFormat="1" ht="24.96" customHeight="1">
      <c r="A62" s="9"/>
      <c r="B62" s="178"/>
      <c r="C62" s="179"/>
      <c r="D62" s="180" t="s">
        <v>156</v>
      </c>
      <c r="E62" s="181"/>
      <c r="F62" s="181"/>
      <c r="G62" s="181"/>
      <c r="H62" s="181"/>
      <c r="I62" s="181"/>
      <c r="J62" s="182">
        <f>J106</f>
        <v>0</v>
      </c>
      <c r="K62" s="179"/>
      <c r="L62" s="183"/>
      <c r="S62" s="9"/>
      <c r="T62" s="9"/>
      <c r="U62" s="9"/>
      <c r="V62" s="9"/>
      <c r="W62" s="9"/>
      <c r="X62" s="9"/>
      <c r="Y62" s="9"/>
      <c r="Z62" s="9"/>
      <c r="AA62" s="9"/>
      <c r="AB62" s="9"/>
      <c r="AC62" s="9"/>
      <c r="AD62" s="9"/>
      <c r="AE62" s="9"/>
    </row>
    <row r="63" s="10" customFormat="1" ht="19.92" customHeight="1">
      <c r="A63" s="10"/>
      <c r="B63" s="184"/>
      <c r="C63" s="129"/>
      <c r="D63" s="185" t="s">
        <v>3928</v>
      </c>
      <c r="E63" s="186"/>
      <c r="F63" s="186"/>
      <c r="G63" s="186"/>
      <c r="H63" s="186"/>
      <c r="I63" s="186"/>
      <c r="J63" s="187">
        <f>J107</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3929</v>
      </c>
      <c r="E64" s="186"/>
      <c r="F64" s="186"/>
      <c r="G64" s="186"/>
      <c r="H64" s="186"/>
      <c r="I64" s="186"/>
      <c r="J64" s="187">
        <f>J133</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3930</v>
      </c>
      <c r="E65" s="186"/>
      <c r="F65" s="186"/>
      <c r="G65" s="186"/>
      <c r="H65" s="186"/>
      <c r="I65" s="186"/>
      <c r="J65" s="187">
        <f>J166</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3436</v>
      </c>
      <c r="E66" s="181"/>
      <c r="F66" s="181"/>
      <c r="G66" s="181"/>
      <c r="H66" s="181"/>
      <c r="I66" s="181"/>
      <c r="J66" s="182">
        <f>J181</f>
        <v>0</v>
      </c>
      <c r="K66" s="179"/>
      <c r="L66" s="183"/>
      <c r="S66" s="9"/>
      <c r="T66" s="9"/>
      <c r="U66" s="9"/>
      <c r="V66" s="9"/>
      <c r="W66" s="9"/>
      <c r="X66" s="9"/>
      <c r="Y66" s="9"/>
      <c r="Z66" s="9"/>
      <c r="AA66" s="9"/>
      <c r="AB66" s="9"/>
      <c r="AC66" s="9"/>
      <c r="AD66" s="9"/>
      <c r="AE66" s="9"/>
    </row>
    <row r="67" s="10" customFormat="1" ht="19.92" customHeight="1">
      <c r="A67" s="10"/>
      <c r="B67" s="184"/>
      <c r="C67" s="129"/>
      <c r="D67" s="185" t="s">
        <v>3931</v>
      </c>
      <c r="E67" s="186"/>
      <c r="F67" s="186"/>
      <c r="G67" s="186"/>
      <c r="H67" s="186"/>
      <c r="I67" s="186"/>
      <c r="J67" s="187">
        <f>J182</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3932</v>
      </c>
      <c r="E68" s="186"/>
      <c r="F68" s="186"/>
      <c r="G68" s="186"/>
      <c r="H68" s="186"/>
      <c r="I68" s="186"/>
      <c r="J68" s="187">
        <f>J293</f>
        <v>0</v>
      </c>
      <c r="K68" s="129"/>
      <c r="L68" s="188"/>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7" t="s">
        <v>167</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173" t="str">
        <f>E7</f>
        <v>Oprava VDJ Koudelka I. p.č. 3596/4, 3596/2, k.ú.Holice v Čechách Holice</v>
      </c>
      <c r="F78" s="36"/>
      <c r="G78" s="36"/>
      <c r="H78" s="36"/>
      <c r="I78" s="44"/>
      <c r="J78" s="44"/>
      <c r="K78" s="44"/>
      <c r="L78" s="148"/>
      <c r="S78" s="42"/>
      <c r="T78" s="42"/>
      <c r="U78" s="42"/>
      <c r="V78" s="42"/>
      <c r="W78" s="42"/>
      <c r="X78" s="42"/>
      <c r="Y78" s="42"/>
      <c r="Z78" s="42"/>
      <c r="AA78" s="42"/>
      <c r="AB78" s="42"/>
      <c r="AC78" s="42"/>
      <c r="AD78" s="42"/>
      <c r="AE78" s="42"/>
    </row>
    <row r="79" s="2" customFormat="1" ht="12" customHeight="1">
      <c r="A79" s="42"/>
      <c r="B79" s="43"/>
      <c r="C79" s="36" t="s">
        <v>132</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6.5" customHeight="1">
      <c r="A80" s="42"/>
      <c r="B80" s="43"/>
      <c r="C80" s="44"/>
      <c r="D80" s="44"/>
      <c r="E80" s="73" t="str">
        <f>E9</f>
        <v>PS 01 - Strojně technologická část</v>
      </c>
      <c r="F80" s="44"/>
      <c r="G80" s="44"/>
      <c r="H80" s="44"/>
      <c r="I80" s="44"/>
      <c r="J80" s="44"/>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2" customHeight="1">
      <c r="A82" s="42"/>
      <c r="B82" s="43"/>
      <c r="C82" s="36" t="s">
        <v>21</v>
      </c>
      <c r="D82" s="44"/>
      <c r="E82" s="44"/>
      <c r="F82" s="31" t="str">
        <f>F12</f>
        <v>k.ú. Holice v Čechách p.č.3596/4 3596/2</v>
      </c>
      <c r="G82" s="44"/>
      <c r="H82" s="44"/>
      <c r="I82" s="36" t="s">
        <v>23</v>
      </c>
      <c r="J82" s="76" t="str">
        <f>IF(J12="","",J12)</f>
        <v>22. 2. 2024</v>
      </c>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40.05" customHeight="1">
      <c r="A84" s="42"/>
      <c r="B84" s="43"/>
      <c r="C84" s="36" t="s">
        <v>25</v>
      </c>
      <c r="D84" s="44"/>
      <c r="E84" s="44"/>
      <c r="F84" s="31" t="str">
        <f>E15</f>
        <v>Vodovody a kanalizace Pardubice, a.s.</v>
      </c>
      <c r="G84" s="44"/>
      <c r="H84" s="44"/>
      <c r="I84" s="36" t="s">
        <v>33</v>
      </c>
      <c r="J84" s="40" t="str">
        <f>E21</f>
        <v>BKN spol.s r.o., Vladislavova 29 56601 Vysoké Mýto</v>
      </c>
      <c r="K84" s="44"/>
      <c r="L84" s="148"/>
      <c r="S84" s="42"/>
      <c r="T84" s="42"/>
      <c r="U84" s="42"/>
      <c r="V84" s="42"/>
      <c r="W84" s="42"/>
      <c r="X84" s="42"/>
      <c r="Y84" s="42"/>
      <c r="Z84" s="42"/>
      <c r="AA84" s="42"/>
      <c r="AB84" s="42"/>
      <c r="AC84" s="42"/>
      <c r="AD84" s="42"/>
      <c r="AE84" s="42"/>
    </row>
    <row r="85" s="2" customFormat="1" ht="15.15" customHeight="1">
      <c r="A85" s="42"/>
      <c r="B85" s="43"/>
      <c r="C85" s="36" t="s">
        <v>31</v>
      </c>
      <c r="D85" s="44"/>
      <c r="E85" s="44"/>
      <c r="F85" s="31" t="str">
        <f>IF(E18="","",E18)</f>
        <v>Vyplň údaj</v>
      </c>
      <c r="G85" s="44"/>
      <c r="H85" s="44"/>
      <c r="I85" s="36" t="s">
        <v>38</v>
      </c>
      <c r="J85" s="40" t="str">
        <f>E24</f>
        <v xml:space="preserve"> </v>
      </c>
      <c r="K85" s="44"/>
      <c r="L85" s="148"/>
      <c r="S85" s="42"/>
      <c r="T85" s="42"/>
      <c r="U85" s="42"/>
      <c r="V85" s="42"/>
      <c r="W85" s="42"/>
      <c r="X85" s="42"/>
      <c r="Y85" s="42"/>
      <c r="Z85" s="42"/>
      <c r="AA85" s="42"/>
      <c r="AB85" s="42"/>
      <c r="AC85" s="42"/>
      <c r="AD85" s="42"/>
      <c r="AE85" s="42"/>
    </row>
    <row r="86" s="2" customFormat="1" ht="10.32"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11" customFormat="1" ht="29.28" customHeight="1">
      <c r="A87" s="189"/>
      <c r="B87" s="190"/>
      <c r="C87" s="191" t="s">
        <v>168</v>
      </c>
      <c r="D87" s="192" t="s">
        <v>61</v>
      </c>
      <c r="E87" s="192" t="s">
        <v>57</v>
      </c>
      <c r="F87" s="192" t="s">
        <v>58</v>
      </c>
      <c r="G87" s="192" t="s">
        <v>169</v>
      </c>
      <c r="H87" s="192" t="s">
        <v>170</v>
      </c>
      <c r="I87" s="192" t="s">
        <v>171</v>
      </c>
      <c r="J87" s="192" t="s">
        <v>141</v>
      </c>
      <c r="K87" s="193" t="s">
        <v>172</v>
      </c>
      <c r="L87" s="194"/>
      <c r="M87" s="96" t="s">
        <v>19</v>
      </c>
      <c r="N87" s="97" t="s">
        <v>46</v>
      </c>
      <c r="O87" s="97" t="s">
        <v>173</v>
      </c>
      <c r="P87" s="97" t="s">
        <v>174</v>
      </c>
      <c r="Q87" s="97" t="s">
        <v>175</v>
      </c>
      <c r="R87" s="97" t="s">
        <v>176</v>
      </c>
      <c r="S87" s="97" t="s">
        <v>177</v>
      </c>
      <c r="T87" s="98" t="s">
        <v>178</v>
      </c>
      <c r="U87" s="189"/>
      <c r="V87" s="189"/>
      <c r="W87" s="189"/>
      <c r="X87" s="189"/>
      <c r="Y87" s="189"/>
      <c r="Z87" s="189"/>
      <c r="AA87" s="189"/>
      <c r="AB87" s="189"/>
      <c r="AC87" s="189"/>
      <c r="AD87" s="189"/>
      <c r="AE87" s="189"/>
    </row>
    <row r="88" s="2" customFormat="1" ht="22.8" customHeight="1">
      <c r="A88" s="42"/>
      <c r="B88" s="43"/>
      <c r="C88" s="103" t="s">
        <v>179</v>
      </c>
      <c r="D88" s="44"/>
      <c r="E88" s="44"/>
      <c r="F88" s="44"/>
      <c r="G88" s="44"/>
      <c r="H88" s="44"/>
      <c r="I88" s="44"/>
      <c r="J88" s="195">
        <f>BK88</f>
        <v>0</v>
      </c>
      <c r="K88" s="44"/>
      <c r="L88" s="48"/>
      <c r="M88" s="99"/>
      <c r="N88" s="196"/>
      <c r="O88" s="100"/>
      <c r="P88" s="197">
        <f>P89+P106+P181</f>
        <v>0</v>
      </c>
      <c r="Q88" s="100"/>
      <c r="R88" s="197">
        <f>R89+R106+R181</f>
        <v>2.9684599999999999</v>
      </c>
      <c r="S88" s="100"/>
      <c r="T88" s="198">
        <f>T89+T106+T181</f>
        <v>11.864620000000002</v>
      </c>
      <c r="U88" s="42"/>
      <c r="V88" s="42"/>
      <c r="W88" s="42"/>
      <c r="X88" s="42"/>
      <c r="Y88" s="42"/>
      <c r="Z88" s="42"/>
      <c r="AA88" s="42"/>
      <c r="AB88" s="42"/>
      <c r="AC88" s="42"/>
      <c r="AD88" s="42"/>
      <c r="AE88" s="42"/>
      <c r="AT88" s="21" t="s">
        <v>75</v>
      </c>
      <c r="AU88" s="21" t="s">
        <v>142</v>
      </c>
      <c r="BK88" s="199">
        <f>BK89+BK106+BK181</f>
        <v>0</v>
      </c>
    </row>
    <row r="89" s="12" customFormat="1" ht="25.92" customHeight="1">
      <c r="A89" s="12"/>
      <c r="B89" s="200"/>
      <c r="C89" s="201"/>
      <c r="D89" s="202" t="s">
        <v>75</v>
      </c>
      <c r="E89" s="203" t="s">
        <v>180</v>
      </c>
      <c r="F89" s="203" t="s">
        <v>181</v>
      </c>
      <c r="G89" s="201"/>
      <c r="H89" s="201"/>
      <c r="I89" s="204"/>
      <c r="J89" s="205">
        <f>BK89</f>
        <v>0</v>
      </c>
      <c r="K89" s="201"/>
      <c r="L89" s="206"/>
      <c r="M89" s="207"/>
      <c r="N89" s="208"/>
      <c r="O89" s="208"/>
      <c r="P89" s="209">
        <f>P90</f>
        <v>0</v>
      </c>
      <c r="Q89" s="208"/>
      <c r="R89" s="209">
        <f>R90</f>
        <v>0</v>
      </c>
      <c r="S89" s="208"/>
      <c r="T89" s="210">
        <f>T90</f>
        <v>0</v>
      </c>
      <c r="U89" s="12"/>
      <c r="V89" s="12"/>
      <c r="W89" s="12"/>
      <c r="X89" s="12"/>
      <c r="Y89" s="12"/>
      <c r="Z89" s="12"/>
      <c r="AA89" s="12"/>
      <c r="AB89" s="12"/>
      <c r="AC89" s="12"/>
      <c r="AD89" s="12"/>
      <c r="AE89" s="12"/>
      <c r="AR89" s="211" t="s">
        <v>83</v>
      </c>
      <c r="AT89" s="212" t="s">
        <v>75</v>
      </c>
      <c r="AU89" s="212" t="s">
        <v>76</v>
      </c>
      <c r="AY89" s="211" t="s">
        <v>182</v>
      </c>
      <c r="BK89" s="213">
        <f>BK90</f>
        <v>0</v>
      </c>
    </row>
    <row r="90" s="12" customFormat="1" ht="22.8" customHeight="1">
      <c r="A90" s="12"/>
      <c r="B90" s="200"/>
      <c r="C90" s="201"/>
      <c r="D90" s="202" t="s">
        <v>75</v>
      </c>
      <c r="E90" s="214" t="s">
        <v>1635</v>
      </c>
      <c r="F90" s="214" t="s">
        <v>1636</v>
      </c>
      <c r="G90" s="201"/>
      <c r="H90" s="201"/>
      <c r="I90" s="204"/>
      <c r="J90" s="215">
        <f>BK90</f>
        <v>0</v>
      </c>
      <c r="K90" s="201"/>
      <c r="L90" s="206"/>
      <c r="M90" s="207"/>
      <c r="N90" s="208"/>
      <c r="O90" s="208"/>
      <c r="P90" s="209">
        <f>SUM(P91:P105)</f>
        <v>0</v>
      </c>
      <c r="Q90" s="208"/>
      <c r="R90" s="209">
        <f>SUM(R91:R105)</f>
        <v>0</v>
      </c>
      <c r="S90" s="208"/>
      <c r="T90" s="210">
        <f>SUM(T91:T105)</f>
        <v>0</v>
      </c>
      <c r="U90" s="12"/>
      <c r="V90" s="12"/>
      <c r="W90" s="12"/>
      <c r="X90" s="12"/>
      <c r="Y90" s="12"/>
      <c r="Z90" s="12"/>
      <c r="AA90" s="12"/>
      <c r="AB90" s="12"/>
      <c r="AC90" s="12"/>
      <c r="AD90" s="12"/>
      <c r="AE90" s="12"/>
      <c r="AR90" s="211" t="s">
        <v>83</v>
      </c>
      <c r="AT90" s="212" t="s">
        <v>75</v>
      </c>
      <c r="AU90" s="212" t="s">
        <v>83</v>
      </c>
      <c r="AY90" s="211" t="s">
        <v>182</v>
      </c>
      <c r="BK90" s="213">
        <f>SUM(BK91:BK105)</f>
        <v>0</v>
      </c>
    </row>
    <row r="91" s="2" customFormat="1" ht="16.5" customHeight="1">
      <c r="A91" s="42"/>
      <c r="B91" s="43"/>
      <c r="C91" s="216" t="s">
        <v>83</v>
      </c>
      <c r="D91" s="216" t="s">
        <v>184</v>
      </c>
      <c r="E91" s="217" t="s">
        <v>1638</v>
      </c>
      <c r="F91" s="218" t="s">
        <v>1639</v>
      </c>
      <c r="G91" s="219" t="s">
        <v>610</v>
      </c>
      <c r="H91" s="220">
        <v>5.9329999999999998</v>
      </c>
      <c r="I91" s="221"/>
      <c r="J91" s="222">
        <f>ROUND(I91*H91,2)</f>
        <v>0</v>
      </c>
      <c r="K91" s="218" t="s">
        <v>188</v>
      </c>
      <c r="L91" s="48"/>
      <c r="M91" s="223" t="s">
        <v>19</v>
      </c>
      <c r="N91" s="224"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189</v>
      </c>
      <c r="AT91" s="227" t="s">
        <v>184</v>
      </c>
      <c r="AU91" s="227" t="s">
        <v>86</v>
      </c>
      <c r="AY91" s="21" t="s">
        <v>182</v>
      </c>
      <c r="BE91" s="228">
        <f>IF(N91="základní",J91,0)</f>
        <v>0</v>
      </c>
      <c r="BF91" s="228">
        <f>IF(N91="snížená",J91,0)</f>
        <v>0</v>
      </c>
      <c r="BG91" s="228">
        <f>IF(N91="zákl. přenesená",J91,0)</f>
        <v>0</v>
      </c>
      <c r="BH91" s="228">
        <f>IF(N91="sníž. přenesená",J91,0)</f>
        <v>0</v>
      </c>
      <c r="BI91" s="228">
        <f>IF(N91="nulová",J91,0)</f>
        <v>0</v>
      </c>
      <c r="BJ91" s="21" t="s">
        <v>83</v>
      </c>
      <c r="BK91" s="228">
        <f>ROUND(I91*H91,2)</f>
        <v>0</v>
      </c>
      <c r="BL91" s="21" t="s">
        <v>189</v>
      </c>
      <c r="BM91" s="227" t="s">
        <v>3933</v>
      </c>
    </row>
    <row r="92" s="2" customFormat="1">
      <c r="A92" s="42"/>
      <c r="B92" s="43"/>
      <c r="C92" s="44"/>
      <c r="D92" s="229" t="s">
        <v>191</v>
      </c>
      <c r="E92" s="44"/>
      <c r="F92" s="230" t="s">
        <v>1641</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191</v>
      </c>
      <c r="AU92" s="21" t="s">
        <v>86</v>
      </c>
    </row>
    <row r="93" s="13" customFormat="1">
      <c r="A93" s="13"/>
      <c r="B93" s="234"/>
      <c r="C93" s="235"/>
      <c r="D93" s="236" t="s">
        <v>193</v>
      </c>
      <c r="E93" s="237" t="s">
        <v>19</v>
      </c>
      <c r="F93" s="238" t="s">
        <v>3934</v>
      </c>
      <c r="G93" s="235"/>
      <c r="H93" s="239">
        <v>5.9329999999999998</v>
      </c>
      <c r="I93" s="240"/>
      <c r="J93" s="235"/>
      <c r="K93" s="235"/>
      <c r="L93" s="241"/>
      <c r="M93" s="242"/>
      <c r="N93" s="243"/>
      <c r="O93" s="243"/>
      <c r="P93" s="243"/>
      <c r="Q93" s="243"/>
      <c r="R93" s="243"/>
      <c r="S93" s="243"/>
      <c r="T93" s="244"/>
      <c r="U93" s="13"/>
      <c r="V93" s="13"/>
      <c r="W93" s="13"/>
      <c r="X93" s="13"/>
      <c r="Y93" s="13"/>
      <c r="Z93" s="13"/>
      <c r="AA93" s="13"/>
      <c r="AB93" s="13"/>
      <c r="AC93" s="13"/>
      <c r="AD93" s="13"/>
      <c r="AE93" s="13"/>
      <c r="AT93" s="245" t="s">
        <v>193</v>
      </c>
      <c r="AU93" s="245" t="s">
        <v>86</v>
      </c>
      <c r="AV93" s="13" t="s">
        <v>86</v>
      </c>
      <c r="AW93" s="13" t="s">
        <v>37</v>
      </c>
      <c r="AX93" s="13" t="s">
        <v>83</v>
      </c>
      <c r="AY93" s="245" t="s">
        <v>182</v>
      </c>
    </row>
    <row r="94" s="2" customFormat="1" ht="16.5" customHeight="1">
      <c r="A94" s="42"/>
      <c r="B94" s="43"/>
      <c r="C94" s="216" t="s">
        <v>86</v>
      </c>
      <c r="D94" s="216" t="s">
        <v>184</v>
      </c>
      <c r="E94" s="217" t="s">
        <v>1644</v>
      </c>
      <c r="F94" s="218" t="s">
        <v>1645</v>
      </c>
      <c r="G94" s="219" t="s">
        <v>610</v>
      </c>
      <c r="H94" s="220">
        <v>5.9329999999999998</v>
      </c>
      <c r="I94" s="221"/>
      <c r="J94" s="222">
        <f>ROUND(I94*H94,2)</f>
        <v>0</v>
      </c>
      <c r="K94" s="218" t="s">
        <v>188</v>
      </c>
      <c r="L94" s="48"/>
      <c r="M94" s="223" t="s">
        <v>19</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189</v>
      </c>
      <c r="AT94" s="227" t="s">
        <v>184</v>
      </c>
      <c r="AU94" s="227" t="s">
        <v>86</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189</v>
      </c>
      <c r="BM94" s="227" t="s">
        <v>3935</v>
      </c>
    </row>
    <row r="95" s="2" customFormat="1">
      <c r="A95" s="42"/>
      <c r="B95" s="43"/>
      <c r="C95" s="44"/>
      <c r="D95" s="229" t="s">
        <v>191</v>
      </c>
      <c r="E95" s="44"/>
      <c r="F95" s="230" t="s">
        <v>1647</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1" t="s">
        <v>191</v>
      </c>
      <c r="AU95" s="21" t="s">
        <v>86</v>
      </c>
    </row>
    <row r="96" s="13" customFormat="1">
      <c r="A96" s="13"/>
      <c r="B96" s="234"/>
      <c r="C96" s="235"/>
      <c r="D96" s="236" t="s">
        <v>193</v>
      </c>
      <c r="E96" s="237" t="s">
        <v>19</v>
      </c>
      <c r="F96" s="238" t="s">
        <v>3934</v>
      </c>
      <c r="G96" s="235"/>
      <c r="H96" s="239">
        <v>5.9329999999999998</v>
      </c>
      <c r="I96" s="240"/>
      <c r="J96" s="235"/>
      <c r="K96" s="235"/>
      <c r="L96" s="241"/>
      <c r="M96" s="242"/>
      <c r="N96" s="243"/>
      <c r="O96" s="243"/>
      <c r="P96" s="243"/>
      <c r="Q96" s="243"/>
      <c r="R96" s="243"/>
      <c r="S96" s="243"/>
      <c r="T96" s="244"/>
      <c r="U96" s="13"/>
      <c r="V96" s="13"/>
      <c r="W96" s="13"/>
      <c r="X96" s="13"/>
      <c r="Y96" s="13"/>
      <c r="Z96" s="13"/>
      <c r="AA96" s="13"/>
      <c r="AB96" s="13"/>
      <c r="AC96" s="13"/>
      <c r="AD96" s="13"/>
      <c r="AE96" s="13"/>
      <c r="AT96" s="245" t="s">
        <v>193</v>
      </c>
      <c r="AU96" s="245" t="s">
        <v>86</v>
      </c>
      <c r="AV96" s="13" t="s">
        <v>86</v>
      </c>
      <c r="AW96" s="13" t="s">
        <v>37</v>
      </c>
      <c r="AX96" s="13" t="s">
        <v>83</v>
      </c>
      <c r="AY96" s="245" t="s">
        <v>182</v>
      </c>
    </row>
    <row r="97" s="2" customFormat="1" ht="24.15" customHeight="1">
      <c r="A97" s="42"/>
      <c r="B97" s="43"/>
      <c r="C97" s="216" t="s">
        <v>203</v>
      </c>
      <c r="D97" s="216" t="s">
        <v>184</v>
      </c>
      <c r="E97" s="217" t="s">
        <v>3936</v>
      </c>
      <c r="F97" s="218" t="s">
        <v>3937</v>
      </c>
      <c r="G97" s="219" t="s">
        <v>610</v>
      </c>
      <c r="H97" s="220">
        <v>11.865</v>
      </c>
      <c r="I97" s="221"/>
      <c r="J97" s="222">
        <f>ROUND(I97*H97,2)</f>
        <v>0</v>
      </c>
      <c r="K97" s="218" t="s">
        <v>188</v>
      </c>
      <c r="L97" s="48"/>
      <c r="M97" s="223" t="s">
        <v>19</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189</v>
      </c>
      <c r="AT97" s="227" t="s">
        <v>184</v>
      </c>
      <c r="AU97" s="227" t="s">
        <v>86</v>
      </c>
      <c r="AY97" s="21" t="s">
        <v>182</v>
      </c>
      <c r="BE97" s="228">
        <f>IF(N97="základní",J97,0)</f>
        <v>0</v>
      </c>
      <c r="BF97" s="228">
        <f>IF(N97="snížená",J97,0)</f>
        <v>0</v>
      </c>
      <c r="BG97" s="228">
        <f>IF(N97="zákl. přenesená",J97,0)</f>
        <v>0</v>
      </c>
      <c r="BH97" s="228">
        <f>IF(N97="sníž. přenesená",J97,0)</f>
        <v>0</v>
      </c>
      <c r="BI97" s="228">
        <f>IF(N97="nulová",J97,0)</f>
        <v>0</v>
      </c>
      <c r="BJ97" s="21" t="s">
        <v>83</v>
      </c>
      <c r="BK97" s="228">
        <f>ROUND(I97*H97,2)</f>
        <v>0</v>
      </c>
      <c r="BL97" s="21" t="s">
        <v>189</v>
      </c>
      <c r="BM97" s="227" t="s">
        <v>3938</v>
      </c>
    </row>
    <row r="98" s="2" customFormat="1">
      <c r="A98" s="42"/>
      <c r="B98" s="43"/>
      <c r="C98" s="44"/>
      <c r="D98" s="229" t="s">
        <v>191</v>
      </c>
      <c r="E98" s="44"/>
      <c r="F98" s="230" t="s">
        <v>3939</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1" t="s">
        <v>191</v>
      </c>
      <c r="AU98" s="21" t="s">
        <v>86</v>
      </c>
    </row>
    <row r="99" s="2" customFormat="1" ht="21.75" customHeight="1">
      <c r="A99" s="42"/>
      <c r="B99" s="43"/>
      <c r="C99" s="216" t="s">
        <v>189</v>
      </c>
      <c r="D99" s="216" t="s">
        <v>184</v>
      </c>
      <c r="E99" s="217" t="s">
        <v>1655</v>
      </c>
      <c r="F99" s="218" t="s">
        <v>1656</v>
      </c>
      <c r="G99" s="219" t="s">
        <v>610</v>
      </c>
      <c r="H99" s="220">
        <v>11.865</v>
      </c>
      <c r="I99" s="221"/>
      <c r="J99" s="222">
        <f>ROUND(I99*H99,2)</f>
        <v>0</v>
      </c>
      <c r="K99" s="218" t="s">
        <v>188</v>
      </c>
      <c r="L99" s="48"/>
      <c r="M99" s="223" t="s">
        <v>19</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189</v>
      </c>
      <c r="AT99" s="227" t="s">
        <v>184</v>
      </c>
      <c r="AU99" s="227" t="s">
        <v>86</v>
      </c>
      <c r="AY99" s="21" t="s">
        <v>182</v>
      </c>
      <c r="BE99" s="228">
        <f>IF(N99="základní",J99,0)</f>
        <v>0</v>
      </c>
      <c r="BF99" s="228">
        <f>IF(N99="snížená",J99,0)</f>
        <v>0</v>
      </c>
      <c r="BG99" s="228">
        <f>IF(N99="zákl. přenesená",J99,0)</f>
        <v>0</v>
      </c>
      <c r="BH99" s="228">
        <f>IF(N99="sníž. přenesená",J99,0)</f>
        <v>0</v>
      </c>
      <c r="BI99" s="228">
        <f>IF(N99="nulová",J99,0)</f>
        <v>0</v>
      </c>
      <c r="BJ99" s="21" t="s">
        <v>83</v>
      </c>
      <c r="BK99" s="228">
        <f>ROUND(I99*H99,2)</f>
        <v>0</v>
      </c>
      <c r="BL99" s="21" t="s">
        <v>189</v>
      </c>
      <c r="BM99" s="227" t="s">
        <v>3940</v>
      </c>
    </row>
    <row r="100" s="2" customFormat="1">
      <c r="A100" s="42"/>
      <c r="B100" s="43"/>
      <c r="C100" s="44"/>
      <c r="D100" s="229" t="s">
        <v>191</v>
      </c>
      <c r="E100" s="44"/>
      <c r="F100" s="230" t="s">
        <v>1658</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1" t="s">
        <v>191</v>
      </c>
      <c r="AU100" s="21" t="s">
        <v>86</v>
      </c>
    </row>
    <row r="101" s="2" customFormat="1" ht="24.15" customHeight="1">
      <c r="A101" s="42"/>
      <c r="B101" s="43"/>
      <c r="C101" s="216" t="s">
        <v>218</v>
      </c>
      <c r="D101" s="216" t="s">
        <v>184</v>
      </c>
      <c r="E101" s="217" t="s">
        <v>1660</v>
      </c>
      <c r="F101" s="218" t="s">
        <v>1661</v>
      </c>
      <c r="G101" s="219" t="s">
        <v>610</v>
      </c>
      <c r="H101" s="220">
        <v>142.38</v>
      </c>
      <c r="I101" s="221"/>
      <c r="J101" s="222">
        <f>ROUND(I101*H101,2)</f>
        <v>0</v>
      </c>
      <c r="K101" s="218" t="s">
        <v>188</v>
      </c>
      <c r="L101" s="48"/>
      <c r="M101" s="223" t="s">
        <v>19</v>
      </c>
      <c r="N101" s="224"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189</v>
      </c>
      <c r="AT101" s="227" t="s">
        <v>184</v>
      </c>
      <c r="AU101" s="227" t="s">
        <v>86</v>
      </c>
      <c r="AY101" s="21" t="s">
        <v>182</v>
      </c>
      <c r="BE101" s="228">
        <f>IF(N101="základní",J101,0)</f>
        <v>0</v>
      </c>
      <c r="BF101" s="228">
        <f>IF(N101="snížená",J101,0)</f>
        <v>0</v>
      </c>
      <c r="BG101" s="228">
        <f>IF(N101="zákl. přenesená",J101,0)</f>
        <v>0</v>
      </c>
      <c r="BH101" s="228">
        <f>IF(N101="sníž. přenesená",J101,0)</f>
        <v>0</v>
      </c>
      <c r="BI101" s="228">
        <f>IF(N101="nulová",J101,0)</f>
        <v>0</v>
      </c>
      <c r="BJ101" s="21" t="s">
        <v>83</v>
      </c>
      <c r="BK101" s="228">
        <f>ROUND(I101*H101,2)</f>
        <v>0</v>
      </c>
      <c r="BL101" s="21" t="s">
        <v>189</v>
      </c>
      <c r="BM101" s="227" t="s">
        <v>3941</v>
      </c>
    </row>
    <row r="102" s="2" customFormat="1">
      <c r="A102" s="42"/>
      <c r="B102" s="43"/>
      <c r="C102" s="44"/>
      <c r="D102" s="229" t="s">
        <v>191</v>
      </c>
      <c r="E102" s="44"/>
      <c r="F102" s="230" t="s">
        <v>1663</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1" t="s">
        <v>191</v>
      </c>
      <c r="AU102" s="21" t="s">
        <v>86</v>
      </c>
    </row>
    <row r="103" s="13" customFormat="1">
      <c r="A103" s="13"/>
      <c r="B103" s="234"/>
      <c r="C103" s="235"/>
      <c r="D103" s="236" t="s">
        <v>193</v>
      </c>
      <c r="E103" s="237" t="s">
        <v>19</v>
      </c>
      <c r="F103" s="238" t="s">
        <v>3942</v>
      </c>
      <c r="G103" s="235"/>
      <c r="H103" s="239">
        <v>142.38</v>
      </c>
      <c r="I103" s="240"/>
      <c r="J103" s="235"/>
      <c r="K103" s="235"/>
      <c r="L103" s="241"/>
      <c r="M103" s="242"/>
      <c r="N103" s="243"/>
      <c r="O103" s="243"/>
      <c r="P103" s="243"/>
      <c r="Q103" s="243"/>
      <c r="R103" s="243"/>
      <c r="S103" s="243"/>
      <c r="T103" s="244"/>
      <c r="U103" s="13"/>
      <c r="V103" s="13"/>
      <c r="W103" s="13"/>
      <c r="X103" s="13"/>
      <c r="Y103" s="13"/>
      <c r="Z103" s="13"/>
      <c r="AA103" s="13"/>
      <c r="AB103" s="13"/>
      <c r="AC103" s="13"/>
      <c r="AD103" s="13"/>
      <c r="AE103" s="13"/>
      <c r="AT103" s="245" t="s">
        <v>193</v>
      </c>
      <c r="AU103" s="245" t="s">
        <v>86</v>
      </c>
      <c r="AV103" s="13" t="s">
        <v>86</v>
      </c>
      <c r="AW103" s="13" t="s">
        <v>37</v>
      </c>
      <c r="AX103" s="13" t="s">
        <v>83</v>
      </c>
      <c r="AY103" s="245" t="s">
        <v>182</v>
      </c>
    </row>
    <row r="104" s="2" customFormat="1" ht="24.15" customHeight="1">
      <c r="A104" s="42"/>
      <c r="B104" s="43"/>
      <c r="C104" s="216" t="s">
        <v>226</v>
      </c>
      <c r="D104" s="216" t="s">
        <v>184</v>
      </c>
      <c r="E104" s="217" t="s">
        <v>1676</v>
      </c>
      <c r="F104" s="218" t="s">
        <v>1677</v>
      </c>
      <c r="G104" s="219" t="s">
        <v>610</v>
      </c>
      <c r="H104" s="220">
        <v>11.865</v>
      </c>
      <c r="I104" s="221"/>
      <c r="J104" s="222">
        <f>ROUND(I104*H104,2)</f>
        <v>0</v>
      </c>
      <c r="K104" s="218" t="s">
        <v>188</v>
      </c>
      <c r="L104" s="48"/>
      <c r="M104" s="223" t="s">
        <v>19</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189</v>
      </c>
      <c r="AT104" s="227" t="s">
        <v>184</v>
      </c>
      <c r="AU104" s="227" t="s">
        <v>86</v>
      </c>
      <c r="AY104" s="21" t="s">
        <v>182</v>
      </c>
      <c r="BE104" s="228">
        <f>IF(N104="základní",J104,0)</f>
        <v>0</v>
      </c>
      <c r="BF104" s="228">
        <f>IF(N104="snížená",J104,0)</f>
        <v>0</v>
      </c>
      <c r="BG104" s="228">
        <f>IF(N104="zákl. přenesená",J104,0)</f>
        <v>0</v>
      </c>
      <c r="BH104" s="228">
        <f>IF(N104="sníž. přenesená",J104,0)</f>
        <v>0</v>
      </c>
      <c r="BI104" s="228">
        <f>IF(N104="nulová",J104,0)</f>
        <v>0</v>
      </c>
      <c r="BJ104" s="21" t="s">
        <v>83</v>
      </c>
      <c r="BK104" s="228">
        <f>ROUND(I104*H104,2)</f>
        <v>0</v>
      </c>
      <c r="BL104" s="21" t="s">
        <v>189</v>
      </c>
      <c r="BM104" s="227" t="s">
        <v>3943</v>
      </c>
    </row>
    <row r="105" s="2" customFormat="1">
      <c r="A105" s="42"/>
      <c r="B105" s="43"/>
      <c r="C105" s="44"/>
      <c r="D105" s="229" t="s">
        <v>191</v>
      </c>
      <c r="E105" s="44"/>
      <c r="F105" s="230" t="s">
        <v>1679</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1" t="s">
        <v>191</v>
      </c>
      <c r="AU105" s="21" t="s">
        <v>86</v>
      </c>
    </row>
    <row r="106" s="12" customFormat="1" ht="25.92" customHeight="1">
      <c r="A106" s="12"/>
      <c r="B106" s="200"/>
      <c r="C106" s="201"/>
      <c r="D106" s="202" t="s">
        <v>75</v>
      </c>
      <c r="E106" s="203" t="s">
        <v>1698</v>
      </c>
      <c r="F106" s="203" t="s">
        <v>1699</v>
      </c>
      <c r="G106" s="201"/>
      <c r="H106" s="201"/>
      <c r="I106" s="204"/>
      <c r="J106" s="205">
        <f>BK106</f>
        <v>0</v>
      </c>
      <c r="K106" s="201"/>
      <c r="L106" s="206"/>
      <c r="M106" s="207"/>
      <c r="N106" s="208"/>
      <c r="O106" s="208"/>
      <c r="P106" s="209">
        <f>P107+P133+P166</f>
        <v>0</v>
      </c>
      <c r="Q106" s="208"/>
      <c r="R106" s="209">
        <f>R107+R133+R166</f>
        <v>0.046620000000000002</v>
      </c>
      <c r="S106" s="208"/>
      <c r="T106" s="210">
        <f>T107+T133+T166</f>
        <v>11.724620000000002</v>
      </c>
      <c r="U106" s="12"/>
      <c r="V106" s="12"/>
      <c r="W106" s="12"/>
      <c r="X106" s="12"/>
      <c r="Y106" s="12"/>
      <c r="Z106" s="12"/>
      <c r="AA106" s="12"/>
      <c r="AB106" s="12"/>
      <c r="AC106" s="12"/>
      <c r="AD106" s="12"/>
      <c r="AE106" s="12"/>
      <c r="AR106" s="211" t="s">
        <v>86</v>
      </c>
      <c r="AT106" s="212" t="s">
        <v>75</v>
      </c>
      <c r="AU106" s="212" t="s">
        <v>76</v>
      </c>
      <c r="AY106" s="211" t="s">
        <v>182</v>
      </c>
      <c r="BK106" s="213">
        <f>BK107+BK133+BK166</f>
        <v>0</v>
      </c>
    </row>
    <row r="107" s="12" customFormat="1" ht="22.8" customHeight="1">
      <c r="A107" s="12"/>
      <c r="B107" s="200"/>
      <c r="C107" s="201"/>
      <c r="D107" s="202" t="s">
        <v>75</v>
      </c>
      <c r="E107" s="214" t="s">
        <v>3944</v>
      </c>
      <c r="F107" s="214" t="s">
        <v>3945</v>
      </c>
      <c r="G107" s="201"/>
      <c r="H107" s="201"/>
      <c r="I107" s="204"/>
      <c r="J107" s="215">
        <f>BK107</f>
        <v>0</v>
      </c>
      <c r="K107" s="201"/>
      <c r="L107" s="206"/>
      <c r="M107" s="207"/>
      <c r="N107" s="208"/>
      <c r="O107" s="208"/>
      <c r="P107" s="209">
        <f>SUM(P108:P132)</f>
        <v>0</v>
      </c>
      <c r="Q107" s="208"/>
      <c r="R107" s="209">
        <f>SUM(R108:R132)</f>
        <v>0.031010000000000003</v>
      </c>
      <c r="S107" s="208"/>
      <c r="T107" s="210">
        <f>SUM(T108:T132)</f>
        <v>0</v>
      </c>
      <c r="U107" s="12"/>
      <c r="V107" s="12"/>
      <c r="W107" s="12"/>
      <c r="X107" s="12"/>
      <c r="Y107" s="12"/>
      <c r="Z107" s="12"/>
      <c r="AA107" s="12"/>
      <c r="AB107" s="12"/>
      <c r="AC107" s="12"/>
      <c r="AD107" s="12"/>
      <c r="AE107" s="12"/>
      <c r="AR107" s="211" t="s">
        <v>86</v>
      </c>
      <c r="AT107" s="212" t="s">
        <v>75</v>
      </c>
      <c r="AU107" s="212" t="s">
        <v>83</v>
      </c>
      <c r="AY107" s="211" t="s">
        <v>182</v>
      </c>
      <c r="BK107" s="213">
        <f>SUM(BK108:BK132)</f>
        <v>0</v>
      </c>
    </row>
    <row r="108" s="2" customFormat="1" ht="16.5" customHeight="1">
      <c r="A108" s="42"/>
      <c r="B108" s="43"/>
      <c r="C108" s="216" t="s">
        <v>236</v>
      </c>
      <c r="D108" s="216" t="s">
        <v>184</v>
      </c>
      <c r="E108" s="217" t="s">
        <v>3946</v>
      </c>
      <c r="F108" s="218" t="s">
        <v>3947</v>
      </c>
      <c r="G108" s="219" t="s">
        <v>560</v>
      </c>
      <c r="H108" s="220">
        <v>13</v>
      </c>
      <c r="I108" s="221"/>
      <c r="J108" s="222">
        <f>ROUND(I108*H108,2)</f>
        <v>0</v>
      </c>
      <c r="K108" s="218" t="s">
        <v>188</v>
      </c>
      <c r="L108" s="48"/>
      <c r="M108" s="223" t="s">
        <v>19</v>
      </c>
      <c r="N108" s="224" t="s">
        <v>47</v>
      </c>
      <c r="O108" s="88"/>
      <c r="P108" s="225">
        <f>O108*H108</f>
        <v>0</v>
      </c>
      <c r="Q108" s="225">
        <v>0.0020100000000000001</v>
      </c>
      <c r="R108" s="225">
        <f>Q108*H108</f>
        <v>0.02613</v>
      </c>
      <c r="S108" s="225">
        <v>0</v>
      </c>
      <c r="T108" s="226">
        <f>S108*H108</f>
        <v>0</v>
      </c>
      <c r="U108" s="42"/>
      <c r="V108" s="42"/>
      <c r="W108" s="42"/>
      <c r="X108" s="42"/>
      <c r="Y108" s="42"/>
      <c r="Z108" s="42"/>
      <c r="AA108" s="42"/>
      <c r="AB108" s="42"/>
      <c r="AC108" s="42"/>
      <c r="AD108" s="42"/>
      <c r="AE108" s="42"/>
      <c r="AR108" s="227" t="s">
        <v>299</v>
      </c>
      <c r="AT108" s="227" t="s">
        <v>184</v>
      </c>
      <c r="AU108" s="227" t="s">
        <v>86</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299</v>
      </c>
      <c r="BM108" s="227" t="s">
        <v>3948</v>
      </c>
    </row>
    <row r="109" s="2" customFormat="1">
      <c r="A109" s="42"/>
      <c r="B109" s="43"/>
      <c r="C109" s="44"/>
      <c r="D109" s="229" t="s">
        <v>191</v>
      </c>
      <c r="E109" s="44"/>
      <c r="F109" s="230" t="s">
        <v>3949</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1" t="s">
        <v>191</v>
      </c>
      <c r="AU109" s="21" t="s">
        <v>86</v>
      </c>
    </row>
    <row r="110" s="13" customFormat="1">
      <c r="A110" s="13"/>
      <c r="B110" s="234"/>
      <c r="C110" s="235"/>
      <c r="D110" s="236" t="s">
        <v>193</v>
      </c>
      <c r="E110" s="237" t="s">
        <v>19</v>
      </c>
      <c r="F110" s="238" t="s">
        <v>3950</v>
      </c>
      <c r="G110" s="235"/>
      <c r="H110" s="239">
        <v>13</v>
      </c>
      <c r="I110" s="240"/>
      <c r="J110" s="235"/>
      <c r="K110" s="235"/>
      <c r="L110" s="241"/>
      <c r="M110" s="242"/>
      <c r="N110" s="243"/>
      <c r="O110" s="243"/>
      <c r="P110" s="243"/>
      <c r="Q110" s="243"/>
      <c r="R110" s="243"/>
      <c r="S110" s="243"/>
      <c r="T110" s="244"/>
      <c r="U110" s="13"/>
      <c r="V110" s="13"/>
      <c r="W110" s="13"/>
      <c r="X110" s="13"/>
      <c r="Y110" s="13"/>
      <c r="Z110" s="13"/>
      <c r="AA110" s="13"/>
      <c r="AB110" s="13"/>
      <c r="AC110" s="13"/>
      <c r="AD110" s="13"/>
      <c r="AE110" s="13"/>
      <c r="AT110" s="245" t="s">
        <v>193</v>
      </c>
      <c r="AU110" s="245" t="s">
        <v>86</v>
      </c>
      <c r="AV110" s="13" t="s">
        <v>86</v>
      </c>
      <c r="AW110" s="13" t="s">
        <v>37</v>
      </c>
      <c r="AX110" s="13" t="s">
        <v>83</v>
      </c>
      <c r="AY110" s="245" t="s">
        <v>182</v>
      </c>
    </row>
    <row r="111" s="2" customFormat="1" ht="16.5" customHeight="1">
      <c r="A111" s="42"/>
      <c r="B111" s="43"/>
      <c r="C111" s="216" t="s">
        <v>243</v>
      </c>
      <c r="D111" s="216" t="s">
        <v>184</v>
      </c>
      <c r="E111" s="217" t="s">
        <v>3951</v>
      </c>
      <c r="F111" s="218" t="s">
        <v>3952</v>
      </c>
      <c r="G111" s="219" t="s">
        <v>560</v>
      </c>
      <c r="H111" s="220">
        <v>1</v>
      </c>
      <c r="I111" s="221"/>
      <c r="J111" s="222">
        <f>ROUND(I111*H111,2)</f>
        <v>0</v>
      </c>
      <c r="K111" s="218" t="s">
        <v>188</v>
      </c>
      <c r="L111" s="48"/>
      <c r="M111" s="223" t="s">
        <v>19</v>
      </c>
      <c r="N111" s="224" t="s">
        <v>47</v>
      </c>
      <c r="O111" s="88"/>
      <c r="P111" s="225">
        <f>O111*H111</f>
        <v>0</v>
      </c>
      <c r="Q111" s="225">
        <v>0.00040999999999999999</v>
      </c>
      <c r="R111" s="225">
        <f>Q111*H111</f>
        <v>0.00040999999999999999</v>
      </c>
      <c r="S111" s="225">
        <v>0</v>
      </c>
      <c r="T111" s="226">
        <f>S111*H111</f>
        <v>0</v>
      </c>
      <c r="U111" s="42"/>
      <c r="V111" s="42"/>
      <c r="W111" s="42"/>
      <c r="X111" s="42"/>
      <c r="Y111" s="42"/>
      <c r="Z111" s="42"/>
      <c r="AA111" s="42"/>
      <c r="AB111" s="42"/>
      <c r="AC111" s="42"/>
      <c r="AD111" s="42"/>
      <c r="AE111" s="42"/>
      <c r="AR111" s="227" t="s">
        <v>299</v>
      </c>
      <c r="AT111" s="227" t="s">
        <v>184</v>
      </c>
      <c r="AU111" s="227" t="s">
        <v>86</v>
      </c>
      <c r="AY111" s="21" t="s">
        <v>182</v>
      </c>
      <c r="BE111" s="228">
        <f>IF(N111="základní",J111,0)</f>
        <v>0</v>
      </c>
      <c r="BF111" s="228">
        <f>IF(N111="snížená",J111,0)</f>
        <v>0</v>
      </c>
      <c r="BG111" s="228">
        <f>IF(N111="zákl. přenesená",J111,0)</f>
        <v>0</v>
      </c>
      <c r="BH111" s="228">
        <f>IF(N111="sníž. přenesená",J111,0)</f>
        <v>0</v>
      </c>
      <c r="BI111" s="228">
        <f>IF(N111="nulová",J111,0)</f>
        <v>0</v>
      </c>
      <c r="BJ111" s="21" t="s">
        <v>83</v>
      </c>
      <c r="BK111" s="228">
        <f>ROUND(I111*H111,2)</f>
        <v>0</v>
      </c>
      <c r="BL111" s="21" t="s">
        <v>299</v>
      </c>
      <c r="BM111" s="227" t="s">
        <v>3953</v>
      </c>
    </row>
    <row r="112" s="2" customFormat="1">
      <c r="A112" s="42"/>
      <c r="B112" s="43"/>
      <c r="C112" s="44"/>
      <c r="D112" s="229" t="s">
        <v>191</v>
      </c>
      <c r="E112" s="44"/>
      <c r="F112" s="230" t="s">
        <v>3954</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1" t="s">
        <v>191</v>
      </c>
      <c r="AU112" s="21" t="s">
        <v>86</v>
      </c>
    </row>
    <row r="113" s="13" customFormat="1">
      <c r="A113" s="13"/>
      <c r="B113" s="234"/>
      <c r="C113" s="235"/>
      <c r="D113" s="236" t="s">
        <v>193</v>
      </c>
      <c r="E113" s="237" t="s">
        <v>19</v>
      </c>
      <c r="F113" s="238" t="s">
        <v>3955</v>
      </c>
      <c r="G113" s="235"/>
      <c r="H113" s="239">
        <v>1</v>
      </c>
      <c r="I113" s="240"/>
      <c r="J113" s="235"/>
      <c r="K113" s="235"/>
      <c r="L113" s="241"/>
      <c r="M113" s="242"/>
      <c r="N113" s="243"/>
      <c r="O113" s="243"/>
      <c r="P113" s="243"/>
      <c r="Q113" s="243"/>
      <c r="R113" s="243"/>
      <c r="S113" s="243"/>
      <c r="T113" s="244"/>
      <c r="U113" s="13"/>
      <c r="V113" s="13"/>
      <c r="W113" s="13"/>
      <c r="X113" s="13"/>
      <c r="Y113" s="13"/>
      <c r="Z113" s="13"/>
      <c r="AA113" s="13"/>
      <c r="AB113" s="13"/>
      <c r="AC113" s="13"/>
      <c r="AD113" s="13"/>
      <c r="AE113" s="13"/>
      <c r="AT113" s="245" t="s">
        <v>193</v>
      </c>
      <c r="AU113" s="245" t="s">
        <v>86</v>
      </c>
      <c r="AV113" s="13" t="s">
        <v>86</v>
      </c>
      <c r="AW113" s="13" t="s">
        <v>37</v>
      </c>
      <c r="AX113" s="13" t="s">
        <v>83</v>
      </c>
      <c r="AY113" s="245" t="s">
        <v>182</v>
      </c>
    </row>
    <row r="114" s="2" customFormat="1" ht="16.5" customHeight="1">
      <c r="A114" s="42"/>
      <c r="B114" s="43"/>
      <c r="C114" s="216" t="s">
        <v>249</v>
      </c>
      <c r="D114" s="216" t="s">
        <v>184</v>
      </c>
      <c r="E114" s="217" t="s">
        <v>3956</v>
      </c>
      <c r="F114" s="218" t="s">
        <v>3957</v>
      </c>
      <c r="G114" s="219" t="s">
        <v>560</v>
      </c>
      <c r="H114" s="220">
        <v>2</v>
      </c>
      <c r="I114" s="221"/>
      <c r="J114" s="222">
        <f>ROUND(I114*H114,2)</f>
        <v>0</v>
      </c>
      <c r="K114" s="218" t="s">
        <v>188</v>
      </c>
      <c r="L114" s="48"/>
      <c r="M114" s="223" t="s">
        <v>19</v>
      </c>
      <c r="N114" s="224" t="s">
        <v>47</v>
      </c>
      <c r="O114" s="88"/>
      <c r="P114" s="225">
        <f>O114*H114</f>
        <v>0</v>
      </c>
      <c r="Q114" s="225">
        <v>0.00048000000000000001</v>
      </c>
      <c r="R114" s="225">
        <f>Q114*H114</f>
        <v>0.00096000000000000002</v>
      </c>
      <c r="S114" s="225">
        <v>0</v>
      </c>
      <c r="T114" s="226">
        <f>S114*H114</f>
        <v>0</v>
      </c>
      <c r="U114" s="42"/>
      <c r="V114" s="42"/>
      <c r="W114" s="42"/>
      <c r="X114" s="42"/>
      <c r="Y114" s="42"/>
      <c r="Z114" s="42"/>
      <c r="AA114" s="42"/>
      <c r="AB114" s="42"/>
      <c r="AC114" s="42"/>
      <c r="AD114" s="42"/>
      <c r="AE114" s="42"/>
      <c r="AR114" s="227" t="s">
        <v>299</v>
      </c>
      <c r="AT114" s="227" t="s">
        <v>184</v>
      </c>
      <c r="AU114" s="227" t="s">
        <v>86</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299</v>
      </c>
      <c r="BM114" s="227" t="s">
        <v>3958</v>
      </c>
    </row>
    <row r="115" s="2" customFormat="1">
      <c r="A115" s="42"/>
      <c r="B115" s="43"/>
      <c r="C115" s="44"/>
      <c r="D115" s="229" t="s">
        <v>191</v>
      </c>
      <c r="E115" s="44"/>
      <c r="F115" s="230" t="s">
        <v>3959</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1" t="s">
        <v>191</v>
      </c>
      <c r="AU115" s="21" t="s">
        <v>86</v>
      </c>
    </row>
    <row r="116" s="13" customFormat="1">
      <c r="A116" s="13"/>
      <c r="B116" s="234"/>
      <c r="C116" s="235"/>
      <c r="D116" s="236" t="s">
        <v>193</v>
      </c>
      <c r="E116" s="237" t="s">
        <v>19</v>
      </c>
      <c r="F116" s="238" t="s">
        <v>3960</v>
      </c>
      <c r="G116" s="235"/>
      <c r="H116" s="239">
        <v>2</v>
      </c>
      <c r="I116" s="240"/>
      <c r="J116" s="235"/>
      <c r="K116" s="235"/>
      <c r="L116" s="241"/>
      <c r="M116" s="242"/>
      <c r="N116" s="243"/>
      <c r="O116" s="243"/>
      <c r="P116" s="243"/>
      <c r="Q116" s="243"/>
      <c r="R116" s="243"/>
      <c r="S116" s="243"/>
      <c r="T116" s="244"/>
      <c r="U116" s="13"/>
      <c r="V116" s="13"/>
      <c r="W116" s="13"/>
      <c r="X116" s="13"/>
      <c r="Y116" s="13"/>
      <c r="Z116" s="13"/>
      <c r="AA116" s="13"/>
      <c r="AB116" s="13"/>
      <c r="AC116" s="13"/>
      <c r="AD116" s="13"/>
      <c r="AE116" s="13"/>
      <c r="AT116" s="245" t="s">
        <v>193</v>
      </c>
      <c r="AU116" s="245" t="s">
        <v>86</v>
      </c>
      <c r="AV116" s="13" t="s">
        <v>86</v>
      </c>
      <c r="AW116" s="13" t="s">
        <v>37</v>
      </c>
      <c r="AX116" s="13" t="s">
        <v>83</v>
      </c>
      <c r="AY116" s="245" t="s">
        <v>182</v>
      </c>
    </row>
    <row r="117" s="2" customFormat="1" ht="16.5" customHeight="1">
      <c r="A117" s="42"/>
      <c r="B117" s="43"/>
      <c r="C117" s="216" t="s">
        <v>255</v>
      </c>
      <c r="D117" s="216" t="s">
        <v>184</v>
      </c>
      <c r="E117" s="217" t="s">
        <v>3961</v>
      </c>
      <c r="F117" s="218" t="s">
        <v>3962</v>
      </c>
      <c r="G117" s="219" t="s">
        <v>598</v>
      </c>
      <c r="H117" s="220">
        <v>2</v>
      </c>
      <c r="I117" s="221"/>
      <c r="J117" s="222">
        <f>ROUND(I117*H117,2)</f>
        <v>0</v>
      </c>
      <c r="K117" s="218" t="s">
        <v>188</v>
      </c>
      <c r="L117" s="48"/>
      <c r="M117" s="223" t="s">
        <v>19</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299</v>
      </c>
      <c r="AT117" s="227" t="s">
        <v>184</v>
      </c>
      <c r="AU117" s="227" t="s">
        <v>86</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299</v>
      </c>
      <c r="BM117" s="227" t="s">
        <v>3963</v>
      </c>
    </row>
    <row r="118" s="2" customFormat="1">
      <c r="A118" s="42"/>
      <c r="B118" s="43"/>
      <c r="C118" s="44"/>
      <c r="D118" s="229" t="s">
        <v>191</v>
      </c>
      <c r="E118" s="44"/>
      <c r="F118" s="230" t="s">
        <v>3964</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191</v>
      </c>
      <c r="AU118" s="21" t="s">
        <v>86</v>
      </c>
    </row>
    <row r="119" s="13" customFormat="1">
      <c r="A119" s="13"/>
      <c r="B119" s="234"/>
      <c r="C119" s="235"/>
      <c r="D119" s="236" t="s">
        <v>193</v>
      </c>
      <c r="E119" s="237" t="s">
        <v>19</v>
      </c>
      <c r="F119" s="238" t="s">
        <v>3960</v>
      </c>
      <c r="G119" s="235"/>
      <c r="H119" s="239">
        <v>2</v>
      </c>
      <c r="I119" s="240"/>
      <c r="J119" s="235"/>
      <c r="K119" s="235"/>
      <c r="L119" s="241"/>
      <c r="M119" s="242"/>
      <c r="N119" s="243"/>
      <c r="O119" s="243"/>
      <c r="P119" s="243"/>
      <c r="Q119" s="243"/>
      <c r="R119" s="243"/>
      <c r="S119" s="243"/>
      <c r="T119" s="244"/>
      <c r="U119" s="13"/>
      <c r="V119" s="13"/>
      <c r="W119" s="13"/>
      <c r="X119" s="13"/>
      <c r="Y119" s="13"/>
      <c r="Z119" s="13"/>
      <c r="AA119" s="13"/>
      <c r="AB119" s="13"/>
      <c r="AC119" s="13"/>
      <c r="AD119" s="13"/>
      <c r="AE119" s="13"/>
      <c r="AT119" s="245" t="s">
        <v>193</v>
      </c>
      <c r="AU119" s="245" t="s">
        <v>86</v>
      </c>
      <c r="AV119" s="13" t="s">
        <v>86</v>
      </c>
      <c r="AW119" s="13" t="s">
        <v>37</v>
      </c>
      <c r="AX119" s="13" t="s">
        <v>83</v>
      </c>
      <c r="AY119" s="245" t="s">
        <v>182</v>
      </c>
    </row>
    <row r="120" s="2" customFormat="1" ht="16.5" customHeight="1">
      <c r="A120" s="42"/>
      <c r="B120" s="43"/>
      <c r="C120" s="216" t="s">
        <v>261</v>
      </c>
      <c r="D120" s="216" t="s">
        <v>184</v>
      </c>
      <c r="E120" s="217" t="s">
        <v>3965</v>
      </c>
      <c r="F120" s="218" t="s">
        <v>3966</v>
      </c>
      <c r="G120" s="219" t="s">
        <v>598</v>
      </c>
      <c r="H120" s="220">
        <v>1</v>
      </c>
      <c r="I120" s="221"/>
      <c r="J120" s="222">
        <f>ROUND(I120*H120,2)</f>
        <v>0</v>
      </c>
      <c r="K120" s="218" t="s">
        <v>188</v>
      </c>
      <c r="L120" s="48"/>
      <c r="M120" s="223" t="s">
        <v>19</v>
      </c>
      <c r="N120" s="224" t="s">
        <v>47</v>
      </c>
      <c r="O120" s="88"/>
      <c r="P120" s="225">
        <f>O120*H120</f>
        <v>0</v>
      </c>
      <c r="Q120" s="225">
        <v>0.00056999999999999998</v>
      </c>
      <c r="R120" s="225">
        <f>Q120*H120</f>
        <v>0.00056999999999999998</v>
      </c>
      <c r="S120" s="225">
        <v>0</v>
      </c>
      <c r="T120" s="226">
        <f>S120*H120</f>
        <v>0</v>
      </c>
      <c r="U120" s="42"/>
      <c r="V120" s="42"/>
      <c r="W120" s="42"/>
      <c r="X120" s="42"/>
      <c r="Y120" s="42"/>
      <c r="Z120" s="42"/>
      <c r="AA120" s="42"/>
      <c r="AB120" s="42"/>
      <c r="AC120" s="42"/>
      <c r="AD120" s="42"/>
      <c r="AE120" s="42"/>
      <c r="AR120" s="227" t="s">
        <v>299</v>
      </c>
      <c r="AT120" s="227" t="s">
        <v>184</v>
      </c>
      <c r="AU120" s="227" t="s">
        <v>86</v>
      </c>
      <c r="AY120" s="21" t="s">
        <v>182</v>
      </c>
      <c r="BE120" s="228">
        <f>IF(N120="základní",J120,0)</f>
        <v>0</v>
      </c>
      <c r="BF120" s="228">
        <f>IF(N120="snížená",J120,0)</f>
        <v>0</v>
      </c>
      <c r="BG120" s="228">
        <f>IF(N120="zákl. přenesená",J120,0)</f>
        <v>0</v>
      </c>
      <c r="BH120" s="228">
        <f>IF(N120="sníž. přenesená",J120,0)</f>
        <v>0</v>
      </c>
      <c r="BI120" s="228">
        <f>IF(N120="nulová",J120,0)</f>
        <v>0</v>
      </c>
      <c r="BJ120" s="21" t="s">
        <v>83</v>
      </c>
      <c r="BK120" s="228">
        <f>ROUND(I120*H120,2)</f>
        <v>0</v>
      </c>
      <c r="BL120" s="21" t="s">
        <v>299</v>
      </c>
      <c r="BM120" s="227" t="s">
        <v>3967</v>
      </c>
    </row>
    <row r="121" s="2" customFormat="1">
      <c r="A121" s="42"/>
      <c r="B121" s="43"/>
      <c r="C121" s="44"/>
      <c r="D121" s="229" t="s">
        <v>191</v>
      </c>
      <c r="E121" s="44"/>
      <c r="F121" s="230" t="s">
        <v>3968</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1" t="s">
        <v>191</v>
      </c>
      <c r="AU121" s="21" t="s">
        <v>86</v>
      </c>
    </row>
    <row r="122" s="13" customFormat="1">
      <c r="A122" s="13"/>
      <c r="B122" s="234"/>
      <c r="C122" s="235"/>
      <c r="D122" s="236" t="s">
        <v>193</v>
      </c>
      <c r="E122" s="237" t="s">
        <v>19</v>
      </c>
      <c r="F122" s="238" t="s">
        <v>3969</v>
      </c>
      <c r="G122" s="235"/>
      <c r="H122" s="239">
        <v>1</v>
      </c>
      <c r="I122" s="240"/>
      <c r="J122" s="235"/>
      <c r="K122" s="235"/>
      <c r="L122" s="241"/>
      <c r="M122" s="242"/>
      <c r="N122" s="243"/>
      <c r="O122" s="243"/>
      <c r="P122" s="243"/>
      <c r="Q122" s="243"/>
      <c r="R122" s="243"/>
      <c r="S122" s="243"/>
      <c r="T122" s="244"/>
      <c r="U122" s="13"/>
      <c r="V122" s="13"/>
      <c r="W122" s="13"/>
      <c r="X122" s="13"/>
      <c r="Y122" s="13"/>
      <c r="Z122" s="13"/>
      <c r="AA122" s="13"/>
      <c r="AB122" s="13"/>
      <c r="AC122" s="13"/>
      <c r="AD122" s="13"/>
      <c r="AE122" s="13"/>
      <c r="AT122" s="245" t="s">
        <v>193</v>
      </c>
      <c r="AU122" s="245" t="s">
        <v>86</v>
      </c>
      <c r="AV122" s="13" t="s">
        <v>86</v>
      </c>
      <c r="AW122" s="13" t="s">
        <v>37</v>
      </c>
      <c r="AX122" s="13" t="s">
        <v>83</v>
      </c>
      <c r="AY122" s="245" t="s">
        <v>182</v>
      </c>
    </row>
    <row r="123" s="2" customFormat="1" ht="16.5" customHeight="1">
      <c r="A123" s="42"/>
      <c r="B123" s="43"/>
      <c r="C123" s="267" t="s">
        <v>8</v>
      </c>
      <c r="D123" s="267" t="s">
        <v>349</v>
      </c>
      <c r="E123" s="268" t="s">
        <v>3970</v>
      </c>
      <c r="F123" s="269" t="s">
        <v>3971</v>
      </c>
      <c r="G123" s="270" t="s">
        <v>598</v>
      </c>
      <c r="H123" s="271">
        <v>1</v>
      </c>
      <c r="I123" s="272"/>
      <c r="J123" s="273">
        <f>ROUND(I123*H123,2)</f>
        <v>0</v>
      </c>
      <c r="K123" s="269" t="s">
        <v>188</v>
      </c>
      <c r="L123" s="274"/>
      <c r="M123" s="275" t="s">
        <v>19</v>
      </c>
      <c r="N123" s="276" t="s">
        <v>47</v>
      </c>
      <c r="O123" s="88"/>
      <c r="P123" s="225">
        <f>O123*H123</f>
        <v>0</v>
      </c>
      <c r="Q123" s="225">
        <v>0.0025999999999999999</v>
      </c>
      <c r="R123" s="225">
        <f>Q123*H123</f>
        <v>0.0025999999999999999</v>
      </c>
      <c r="S123" s="225">
        <v>0</v>
      </c>
      <c r="T123" s="226">
        <f>S123*H123</f>
        <v>0</v>
      </c>
      <c r="U123" s="42"/>
      <c r="V123" s="42"/>
      <c r="W123" s="42"/>
      <c r="X123" s="42"/>
      <c r="Y123" s="42"/>
      <c r="Z123" s="42"/>
      <c r="AA123" s="42"/>
      <c r="AB123" s="42"/>
      <c r="AC123" s="42"/>
      <c r="AD123" s="42"/>
      <c r="AE123" s="42"/>
      <c r="AR123" s="227" t="s">
        <v>398</v>
      </c>
      <c r="AT123" s="227" t="s">
        <v>349</v>
      </c>
      <c r="AU123" s="227" t="s">
        <v>86</v>
      </c>
      <c r="AY123" s="21" t="s">
        <v>182</v>
      </c>
      <c r="BE123" s="228">
        <f>IF(N123="základní",J123,0)</f>
        <v>0</v>
      </c>
      <c r="BF123" s="228">
        <f>IF(N123="snížená",J123,0)</f>
        <v>0</v>
      </c>
      <c r="BG123" s="228">
        <f>IF(N123="zákl. přenesená",J123,0)</f>
        <v>0</v>
      </c>
      <c r="BH123" s="228">
        <f>IF(N123="sníž. přenesená",J123,0)</f>
        <v>0</v>
      </c>
      <c r="BI123" s="228">
        <f>IF(N123="nulová",J123,0)</f>
        <v>0</v>
      </c>
      <c r="BJ123" s="21" t="s">
        <v>83</v>
      </c>
      <c r="BK123" s="228">
        <f>ROUND(I123*H123,2)</f>
        <v>0</v>
      </c>
      <c r="BL123" s="21" t="s">
        <v>299</v>
      </c>
      <c r="BM123" s="227" t="s">
        <v>3972</v>
      </c>
    </row>
    <row r="124" s="2" customFormat="1" ht="16.5" customHeight="1">
      <c r="A124" s="42"/>
      <c r="B124" s="43"/>
      <c r="C124" s="216" t="s">
        <v>272</v>
      </c>
      <c r="D124" s="216" t="s">
        <v>184</v>
      </c>
      <c r="E124" s="217" t="s">
        <v>3973</v>
      </c>
      <c r="F124" s="218" t="s">
        <v>3974</v>
      </c>
      <c r="G124" s="219" t="s">
        <v>598</v>
      </c>
      <c r="H124" s="220">
        <v>1</v>
      </c>
      <c r="I124" s="221"/>
      <c r="J124" s="222">
        <f>ROUND(I124*H124,2)</f>
        <v>0</v>
      </c>
      <c r="K124" s="218" t="s">
        <v>188</v>
      </c>
      <c r="L124" s="48"/>
      <c r="M124" s="223" t="s">
        <v>19</v>
      </c>
      <c r="N124" s="224" t="s">
        <v>47</v>
      </c>
      <c r="O124" s="88"/>
      <c r="P124" s="225">
        <f>O124*H124</f>
        <v>0</v>
      </c>
      <c r="Q124" s="225">
        <v>6.0000000000000002E-05</v>
      </c>
      <c r="R124" s="225">
        <f>Q124*H124</f>
        <v>6.0000000000000002E-05</v>
      </c>
      <c r="S124" s="225">
        <v>0</v>
      </c>
      <c r="T124" s="226">
        <f>S124*H124</f>
        <v>0</v>
      </c>
      <c r="U124" s="42"/>
      <c r="V124" s="42"/>
      <c r="W124" s="42"/>
      <c r="X124" s="42"/>
      <c r="Y124" s="42"/>
      <c r="Z124" s="42"/>
      <c r="AA124" s="42"/>
      <c r="AB124" s="42"/>
      <c r="AC124" s="42"/>
      <c r="AD124" s="42"/>
      <c r="AE124" s="42"/>
      <c r="AR124" s="227" t="s">
        <v>299</v>
      </c>
      <c r="AT124" s="227" t="s">
        <v>184</v>
      </c>
      <c r="AU124" s="227" t="s">
        <v>86</v>
      </c>
      <c r="AY124" s="21" t="s">
        <v>182</v>
      </c>
      <c r="BE124" s="228">
        <f>IF(N124="základní",J124,0)</f>
        <v>0</v>
      </c>
      <c r="BF124" s="228">
        <f>IF(N124="snížená",J124,0)</f>
        <v>0</v>
      </c>
      <c r="BG124" s="228">
        <f>IF(N124="zákl. přenesená",J124,0)</f>
        <v>0</v>
      </c>
      <c r="BH124" s="228">
        <f>IF(N124="sníž. přenesená",J124,0)</f>
        <v>0</v>
      </c>
      <c r="BI124" s="228">
        <f>IF(N124="nulová",J124,0)</f>
        <v>0</v>
      </c>
      <c r="BJ124" s="21" t="s">
        <v>83</v>
      </c>
      <c r="BK124" s="228">
        <f>ROUND(I124*H124,2)</f>
        <v>0</v>
      </c>
      <c r="BL124" s="21" t="s">
        <v>299</v>
      </c>
      <c r="BM124" s="227" t="s">
        <v>3975</v>
      </c>
    </row>
    <row r="125" s="2" customFormat="1">
      <c r="A125" s="42"/>
      <c r="B125" s="43"/>
      <c r="C125" s="44"/>
      <c r="D125" s="229" t="s">
        <v>191</v>
      </c>
      <c r="E125" s="44"/>
      <c r="F125" s="230" t="s">
        <v>3976</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1" t="s">
        <v>191</v>
      </c>
      <c r="AU125" s="21" t="s">
        <v>86</v>
      </c>
    </row>
    <row r="126" s="13" customFormat="1">
      <c r="A126" s="13"/>
      <c r="B126" s="234"/>
      <c r="C126" s="235"/>
      <c r="D126" s="236" t="s">
        <v>193</v>
      </c>
      <c r="E126" s="237" t="s">
        <v>19</v>
      </c>
      <c r="F126" s="238" t="s">
        <v>3977</v>
      </c>
      <c r="G126" s="235"/>
      <c r="H126" s="239">
        <v>1</v>
      </c>
      <c r="I126" s="240"/>
      <c r="J126" s="235"/>
      <c r="K126" s="235"/>
      <c r="L126" s="241"/>
      <c r="M126" s="242"/>
      <c r="N126" s="243"/>
      <c r="O126" s="243"/>
      <c r="P126" s="243"/>
      <c r="Q126" s="243"/>
      <c r="R126" s="243"/>
      <c r="S126" s="243"/>
      <c r="T126" s="244"/>
      <c r="U126" s="13"/>
      <c r="V126" s="13"/>
      <c r="W126" s="13"/>
      <c r="X126" s="13"/>
      <c r="Y126" s="13"/>
      <c r="Z126" s="13"/>
      <c r="AA126" s="13"/>
      <c r="AB126" s="13"/>
      <c r="AC126" s="13"/>
      <c r="AD126" s="13"/>
      <c r="AE126" s="13"/>
      <c r="AT126" s="245" t="s">
        <v>193</v>
      </c>
      <c r="AU126" s="245" t="s">
        <v>86</v>
      </c>
      <c r="AV126" s="13" t="s">
        <v>86</v>
      </c>
      <c r="AW126" s="13" t="s">
        <v>37</v>
      </c>
      <c r="AX126" s="13" t="s">
        <v>83</v>
      </c>
      <c r="AY126" s="245" t="s">
        <v>182</v>
      </c>
    </row>
    <row r="127" s="2" customFormat="1" ht="16.5" customHeight="1">
      <c r="A127" s="42"/>
      <c r="B127" s="43"/>
      <c r="C127" s="267" t="s">
        <v>282</v>
      </c>
      <c r="D127" s="267" t="s">
        <v>349</v>
      </c>
      <c r="E127" s="268" t="s">
        <v>3978</v>
      </c>
      <c r="F127" s="269" t="s">
        <v>3979</v>
      </c>
      <c r="G127" s="270" t="s">
        <v>598</v>
      </c>
      <c r="H127" s="271">
        <v>1</v>
      </c>
      <c r="I127" s="272"/>
      <c r="J127" s="273">
        <f>ROUND(I127*H127,2)</f>
        <v>0</v>
      </c>
      <c r="K127" s="269" t="s">
        <v>19</v>
      </c>
      <c r="L127" s="274"/>
      <c r="M127" s="275" t="s">
        <v>19</v>
      </c>
      <c r="N127" s="276" t="s">
        <v>47</v>
      </c>
      <c r="O127" s="88"/>
      <c r="P127" s="225">
        <f>O127*H127</f>
        <v>0</v>
      </c>
      <c r="Q127" s="225">
        <v>0.00027999999999999998</v>
      </c>
      <c r="R127" s="225">
        <f>Q127*H127</f>
        <v>0.00027999999999999998</v>
      </c>
      <c r="S127" s="225">
        <v>0</v>
      </c>
      <c r="T127" s="226">
        <f>S127*H127</f>
        <v>0</v>
      </c>
      <c r="U127" s="42"/>
      <c r="V127" s="42"/>
      <c r="W127" s="42"/>
      <c r="X127" s="42"/>
      <c r="Y127" s="42"/>
      <c r="Z127" s="42"/>
      <c r="AA127" s="42"/>
      <c r="AB127" s="42"/>
      <c r="AC127" s="42"/>
      <c r="AD127" s="42"/>
      <c r="AE127" s="42"/>
      <c r="AR127" s="227" t="s">
        <v>398</v>
      </c>
      <c r="AT127" s="227" t="s">
        <v>349</v>
      </c>
      <c r="AU127" s="227" t="s">
        <v>86</v>
      </c>
      <c r="AY127" s="21" t="s">
        <v>182</v>
      </c>
      <c r="BE127" s="228">
        <f>IF(N127="základní",J127,0)</f>
        <v>0</v>
      </c>
      <c r="BF127" s="228">
        <f>IF(N127="snížená",J127,0)</f>
        <v>0</v>
      </c>
      <c r="BG127" s="228">
        <f>IF(N127="zákl. přenesená",J127,0)</f>
        <v>0</v>
      </c>
      <c r="BH127" s="228">
        <f>IF(N127="sníž. přenesená",J127,0)</f>
        <v>0</v>
      </c>
      <c r="BI127" s="228">
        <f>IF(N127="nulová",J127,0)</f>
        <v>0</v>
      </c>
      <c r="BJ127" s="21" t="s">
        <v>83</v>
      </c>
      <c r="BK127" s="228">
        <f>ROUND(I127*H127,2)</f>
        <v>0</v>
      </c>
      <c r="BL127" s="21" t="s">
        <v>299</v>
      </c>
      <c r="BM127" s="227" t="s">
        <v>3980</v>
      </c>
    </row>
    <row r="128" s="2" customFormat="1" ht="16.5" customHeight="1">
      <c r="A128" s="42"/>
      <c r="B128" s="43"/>
      <c r="C128" s="216" t="s">
        <v>293</v>
      </c>
      <c r="D128" s="216" t="s">
        <v>184</v>
      </c>
      <c r="E128" s="217" t="s">
        <v>3981</v>
      </c>
      <c r="F128" s="218" t="s">
        <v>3982</v>
      </c>
      <c r="G128" s="219" t="s">
        <v>560</v>
      </c>
      <c r="H128" s="220">
        <v>16</v>
      </c>
      <c r="I128" s="221"/>
      <c r="J128" s="222">
        <f>ROUND(I128*H128,2)</f>
        <v>0</v>
      </c>
      <c r="K128" s="218" t="s">
        <v>188</v>
      </c>
      <c r="L128" s="48"/>
      <c r="M128" s="223" t="s">
        <v>19</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299</v>
      </c>
      <c r="AT128" s="227" t="s">
        <v>184</v>
      </c>
      <c r="AU128" s="227" t="s">
        <v>86</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299</v>
      </c>
      <c r="BM128" s="227" t="s">
        <v>3983</v>
      </c>
    </row>
    <row r="129" s="2" customFormat="1">
      <c r="A129" s="42"/>
      <c r="B129" s="43"/>
      <c r="C129" s="44"/>
      <c r="D129" s="229" t="s">
        <v>191</v>
      </c>
      <c r="E129" s="44"/>
      <c r="F129" s="230" t="s">
        <v>3984</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1" t="s">
        <v>191</v>
      </c>
      <c r="AU129" s="21" t="s">
        <v>86</v>
      </c>
    </row>
    <row r="130" s="13" customFormat="1">
      <c r="A130" s="13"/>
      <c r="B130" s="234"/>
      <c r="C130" s="235"/>
      <c r="D130" s="236" t="s">
        <v>193</v>
      </c>
      <c r="E130" s="237" t="s">
        <v>19</v>
      </c>
      <c r="F130" s="238" t="s">
        <v>3985</v>
      </c>
      <c r="G130" s="235"/>
      <c r="H130" s="239">
        <v>16</v>
      </c>
      <c r="I130" s="240"/>
      <c r="J130" s="235"/>
      <c r="K130" s="235"/>
      <c r="L130" s="241"/>
      <c r="M130" s="242"/>
      <c r="N130" s="243"/>
      <c r="O130" s="243"/>
      <c r="P130" s="243"/>
      <c r="Q130" s="243"/>
      <c r="R130" s="243"/>
      <c r="S130" s="243"/>
      <c r="T130" s="244"/>
      <c r="U130" s="13"/>
      <c r="V130" s="13"/>
      <c r="W130" s="13"/>
      <c r="X130" s="13"/>
      <c r="Y130" s="13"/>
      <c r="Z130" s="13"/>
      <c r="AA130" s="13"/>
      <c r="AB130" s="13"/>
      <c r="AC130" s="13"/>
      <c r="AD130" s="13"/>
      <c r="AE130" s="13"/>
      <c r="AT130" s="245" t="s">
        <v>193</v>
      </c>
      <c r="AU130" s="245" t="s">
        <v>86</v>
      </c>
      <c r="AV130" s="13" t="s">
        <v>86</v>
      </c>
      <c r="AW130" s="13" t="s">
        <v>37</v>
      </c>
      <c r="AX130" s="13" t="s">
        <v>83</v>
      </c>
      <c r="AY130" s="245" t="s">
        <v>182</v>
      </c>
    </row>
    <row r="131" s="2" customFormat="1" ht="24.15" customHeight="1">
      <c r="A131" s="42"/>
      <c r="B131" s="43"/>
      <c r="C131" s="216" t="s">
        <v>299</v>
      </c>
      <c r="D131" s="216" t="s">
        <v>184</v>
      </c>
      <c r="E131" s="217" t="s">
        <v>3986</v>
      </c>
      <c r="F131" s="218" t="s">
        <v>3987</v>
      </c>
      <c r="G131" s="219" t="s">
        <v>610</v>
      </c>
      <c r="H131" s="220">
        <v>0.031</v>
      </c>
      <c r="I131" s="221"/>
      <c r="J131" s="222">
        <f>ROUND(I131*H131,2)</f>
        <v>0</v>
      </c>
      <c r="K131" s="218" t="s">
        <v>188</v>
      </c>
      <c r="L131" s="48"/>
      <c r="M131" s="223" t="s">
        <v>19</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299</v>
      </c>
      <c r="AT131" s="227" t="s">
        <v>184</v>
      </c>
      <c r="AU131" s="227" t="s">
        <v>86</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299</v>
      </c>
      <c r="BM131" s="227" t="s">
        <v>3988</v>
      </c>
    </row>
    <row r="132" s="2" customFormat="1">
      <c r="A132" s="42"/>
      <c r="B132" s="43"/>
      <c r="C132" s="44"/>
      <c r="D132" s="229" t="s">
        <v>191</v>
      </c>
      <c r="E132" s="44"/>
      <c r="F132" s="230" t="s">
        <v>3989</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1" t="s">
        <v>191</v>
      </c>
      <c r="AU132" s="21" t="s">
        <v>86</v>
      </c>
    </row>
    <row r="133" s="12" customFormat="1" ht="22.8" customHeight="1">
      <c r="A133" s="12"/>
      <c r="B133" s="200"/>
      <c r="C133" s="201"/>
      <c r="D133" s="202" t="s">
        <v>75</v>
      </c>
      <c r="E133" s="214" t="s">
        <v>3990</v>
      </c>
      <c r="F133" s="214" t="s">
        <v>3991</v>
      </c>
      <c r="G133" s="201"/>
      <c r="H133" s="201"/>
      <c r="I133" s="204"/>
      <c r="J133" s="215">
        <f>BK133</f>
        <v>0</v>
      </c>
      <c r="K133" s="201"/>
      <c r="L133" s="206"/>
      <c r="M133" s="207"/>
      <c r="N133" s="208"/>
      <c r="O133" s="208"/>
      <c r="P133" s="209">
        <f>SUM(P134:P165)</f>
        <v>0</v>
      </c>
      <c r="Q133" s="208"/>
      <c r="R133" s="209">
        <f>SUM(R134:R165)</f>
        <v>0.0082199999999999999</v>
      </c>
      <c r="S133" s="208"/>
      <c r="T133" s="210">
        <f>SUM(T134:T165)</f>
        <v>11.724620000000002</v>
      </c>
      <c r="U133" s="12"/>
      <c r="V133" s="12"/>
      <c r="W133" s="12"/>
      <c r="X133" s="12"/>
      <c r="Y133" s="12"/>
      <c r="Z133" s="12"/>
      <c r="AA133" s="12"/>
      <c r="AB133" s="12"/>
      <c r="AC133" s="12"/>
      <c r="AD133" s="12"/>
      <c r="AE133" s="12"/>
      <c r="AR133" s="211" t="s">
        <v>86</v>
      </c>
      <c r="AT133" s="212" t="s">
        <v>75</v>
      </c>
      <c r="AU133" s="212" t="s">
        <v>83</v>
      </c>
      <c r="AY133" s="211" t="s">
        <v>182</v>
      </c>
      <c r="BK133" s="213">
        <f>SUM(BK134:BK165)</f>
        <v>0</v>
      </c>
    </row>
    <row r="134" s="2" customFormat="1" ht="16.5" customHeight="1">
      <c r="A134" s="42"/>
      <c r="B134" s="43"/>
      <c r="C134" s="216" t="s">
        <v>306</v>
      </c>
      <c r="D134" s="216" t="s">
        <v>184</v>
      </c>
      <c r="E134" s="217" t="s">
        <v>3992</v>
      </c>
      <c r="F134" s="218" t="s">
        <v>3993</v>
      </c>
      <c r="G134" s="219" t="s">
        <v>560</v>
      </c>
      <c r="H134" s="220">
        <v>1</v>
      </c>
      <c r="I134" s="221"/>
      <c r="J134" s="222">
        <f>ROUND(I134*H134,2)</f>
        <v>0</v>
      </c>
      <c r="K134" s="218" t="s">
        <v>188</v>
      </c>
      <c r="L134" s="48"/>
      <c r="M134" s="223" t="s">
        <v>19</v>
      </c>
      <c r="N134" s="224" t="s">
        <v>47</v>
      </c>
      <c r="O134" s="88"/>
      <c r="P134" s="225">
        <f>O134*H134</f>
        <v>0</v>
      </c>
      <c r="Q134" s="225">
        <v>0</v>
      </c>
      <c r="R134" s="225">
        <f>Q134*H134</f>
        <v>0</v>
      </c>
      <c r="S134" s="225">
        <v>0.035920000000000001</v>
      </c>
      <c r="T134" s="226">
        <f>S134*H134</f>
        <v>0.035920000000000001</v>
      </c>
      <c r="U134" s="42"/>
      <c r="V134" s="42"/>
      <c r="W134" s="42"/>
      <c r="X134" s="42"/>
      <c r="Y134" s="42"/>
      <c r="Z134" s="42"/>
      <c r="AA134" s="42"/>
      <c r="AB134" s="42"/>
      <c r="AC134" s="42"/>
      <c r="AD134" s="42"/>
      <c r="AE134" s="42"/>
      <c r="AR134" s="227" t="s">
        <v>299</v>
      </c>
      <c r="AT134" s="227" t="s">
        <v>184</v>
      </c>
      <c r="AU134" s="227" t="s">
        <v>86</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299</v>
      </c>
      <c r="BM134" s="227" t="s">
        <v>3994</v>
      </c>
    </row>
    <row r="135" s="2" customFormat="1">
      <c r="A135" s="42"/>
      <c r="B135" s="43"/>
      <c r="C135" s="44"/>
      <c r="D135" s="229" t="s">
        <v>191</v>
      </c>
      <c r="E135" s="44"/>
      <c r="F135" s="230" t="s">
        <v>3995</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191</v>
      </c>
      <c r="AU135" s="21" t="s">
        <v>86</v>
      </c>
    </row>
    <row r="136" s="2" customFormat="1" ht="16.5" customHeight="1">
      <c r="A136" s="42"/>
      <c r="B136" s="43"/>
      <c r="C136" s="216" t="s">
        <v>317</v>
      </c>
      <c r="D136" s="216" t="s">
        <v>184</v>
      </c>
      <c r="E136" s="217" t="s">
        <v>3996</v>
      </c>
      <c r="F136" s="218" t="s">
        <v>3997</v>
      </c>
      <c r="G136" s="219" t="s">
        <v>560</v>
      </c>
      <c r="H136" s="220">
        <v>23</v>
      </c>
      <c r="I136" s="221"/>
      <c r="J136" s="222">
        <f>ROUND(I136*H136,2)</f>
        <v>0</v>
      </c>
      <c r="K136" s="218" t="s">
        <v>188</v>
      </c>
      <c r="L136" s="48"/>
      <c r="M136" s="223" t="s">
        <v>19</v>
      </c>
      <c r="N136" s="224" t="s">
        <v>47</v>
      </c>
      <c r="O136" s="88"/>
      <c r="P136" s="225">
        <f>O136*H136</f>
        <v>0</v>
      </c>
      <c r="Q136" s="225">
        <v>0</v>
      </c>
      <c r="R136" s="225">
        <f>Q136*H136</f>
        <v>0</v>
      </c>
      <c r="S136" s="225">
        <v>0.04786</v>
      </c>
      <c r="T136" s="226">
        <f>S136*H136</f>
        <v>1.1007800000000001</v>
      </c>
      <c r="U136" s="42"/>
      <c r="V136" s="42"/>
      <c r="W136" s="42"/>
      <c r="X136" s="42"/>
      <c r="Y136" s="42"/>
      <c r="Z136" s="42"/>
      <c r="AA136" s="42"/>
      <c r="AB136" s="42"/>
      <c r="AC136" s="42"/>
      <c r="AD136" s="42"/>
      <c r="AE136" s="42"/>
      <c r="AR136" s="227" t="s">
        <v>299</v>
      </c>
      <c r="AT136" s="227" t="s">
        <v>184</v>
      </c>
      <c r="AU136" s="227" t="s">
        <v>86</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299</v>
      </c>
      <c r="BM136" s="227" t="s">
        <v>3998</v>
      </c>
    </row>
    <row r="137" s="2" customFormat="1">
      <c r="A137" s="42"/>
      <c r="B137" s="43"/>
      <c r="C137" s="44"/>
      <c r="D137" s="229" t="s">
        <v>191</v>
      </c>
      <c r="E137" s="44"/>
      <c r="F137" s="230" t="s">
        <v>3999</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1" t="s">
        <v>191</v>
      </c>
      <c r="AU137" s="21" t="s">
        <v>86</v>
      </c>
    </row>
    <row r="138" s="2" customFormat="1" ht="16.5" customHeight="1">
      <c r="A138" s="42"/>
      <c r="B138" s="43"/>
      <c r="C138" s="216" t="s">
        <v>323</v>
      </c>
      <c r="D138" s="216" t="s">
        <v>184</v>
      </c>
      <c r="E138" s="217" t="s">
        <v>4000</v>
      </c>
      <c r="F138" s="218" t="s">
        <v>4001</v>
      </c>
      <c r="G138" s="219" t="s">
        <v>560</v>
      </c>
      <c r="H138" s="220">
        <v>97</v>
      </c>
      <c r="I138" s="221"/>
      <c r="J138" s="222">
        <f>ROUND(I138*H138,2)</f>
        <v>0</v>
      </c>
      <c r="K138" s="218" t="s">
        <v>188</v>
      </c>
      <c r="L138" s="48"/>
      <c r="M138" s="223" t="s">
        <v>19</v>
      </c>
      <c r="N138" s="224" t="s">
        <v>47</v>
      </c>
      <c r="O138" s="88"/>
      <c r="P138" s="225">
        <f>O138*H138</f>
        <v>0</v>
      </c>
      <c r="Q138" s="225">
        <v>0</v>
      </c>
      <c r="R138" s="225">
        <f>Q138*H138</f>
        <v>0</v>
      </c>
      <c r="S138" s="225">
        <v>0.076480000000000006</v>
      </c>
      <c r="T138" s="226">
        <f>S138*H138</f>
        <v>7.4185600000000003</v>
      </c>
      <c r="U138" s="42"/>
      <c r="V138" s="42"/>
      <c r="W138" s="42"/>
      <c r="X138" s="42"/>
      <c r="Y138" s="42"/>
      <c r="Z138" s="42"/>
      <c r="AA138" s="42"/>
      <c r="AB138" s="42"/>
      <c r="AC138" s="42"/>
      <c r="AD138" s="42"/>
      <c r="AE138" s="42"/>
      <c r="AR138" s="227" t="s">
        <v>299</v>
      </c>
      <c r="AT138" s="227" t="s">
        <v>184</v>
      </c>
      <c r="AU138" s="227" t="s">
        <v>86</v>
      </c>
      <c r="AY138" s="21" t="s">
        <v>182</v>
      </c>
      <c r="BE138" s="228">
        <f>IF(N138="základní",J138,0)</f>
        <v>0</v>
      </c>
      <c r="BF138" s="228">
        <f>IF(N138="snížená",J138,0)</f>
        <v>0</v>
      </c>
      <c r="BG138" s="228">
        <f>IF(N138="zákl. přenesená",J138,0)</f>
        <v>0</v>
      </c>
      <c r="BH138" s="228">
        <f>IF(N138="sníž. přenesená",J138,0)</f>
        <v>0</v>
      </c>
      <c r="BI138" s="228">
        <f>IF(N138="nulová",J138,0)</f>
        <v>0</v>
      </c>
      <c r="BJ138" s="21" t="s">
        <v>83</v>
      </c>
      <c r="BK138" s="228">
        <f>ROUND(I138*H138,2)</f>
        <v>0</v>
      </c>
      <c r="BL138" s="21" t="s">
        <v>299</v>
      </c>
      <c r="BM138" s="227" t="s">
        <v>4002</v>
      </c>
    </row>
    <row r="139" s="2" customFormat="1">
      <c r="A139" s="42"/>
      <c r="B139" s="43"/>
      <c r="C139" s="44"/>
      <c r="D139" s="229" t="s">
        <v>191</v>
      </c>
      <c r="E139" s="44"/>
      <c r="F139" s="230" t="s">
        <v>4003</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1" t="s">
        <v>191</v>
      </c>
      <c r="AU139" s="21" t="s">
        <v>86</v>
      </c>
    </row>
    <row r="140" s="2" customFormat="1" ht="21.75" customHeight="1">
      <c r="A140" s="42"/>
      <c r="B140" s="43"/>
      <c r="C140" s="216" t="s">
        <v>330</v>
      </c>
      <c r="D140" s="216" t="s">
        <v>184</v>
      </c>
      <c r="E140" s="217" t="s">
        <v>4004</v>
      </c>
      <c r="F140" s="218" t="s">
        <v>4005</v>
      </c>
      <c r="G140" s="219" t="s">
        <v>560</v>
      </c>
      <c r="H140" s="220">
        <v>4</v>
      </c>
      <c r="I140" s="221"/>
      <c r="J140" s="222">
        <f>ROUND(I140*H140,2)</f>
        <v>0</v>
      </c>
      <c r="K140" s="218" t="s">
        <v>19</v>
      </c>
      <c r="L140" s="48"/>
      <c r="M140" s="223" t="s">
        <v>19</v>
      </c>
      <c r="N140" s="224" t="s">
        <v>47</v>
      </c>
      <c r="O140" s="88"/>
      <c r="P140" s="225">
        <f>O140*H140</f>
        <v>0</v>
      </c>
      <c r="Q140" s="225">
        <v>0.00091</v>
      </c>
      <c r="R140" s="225">
        <f>Q140*H140</f>
        <v>0.00364</v>
      </c>
      <c r="S140" s="225">
        <v>0</v>
      </c>
      <c r="T140" s="226">
        <f>S140*H140</f>
        <v>0</v>
      </c>
      <c r="U140" s="42"/>
      <c r="V140" s="42"/>
      <c r="W140" s="42"/>
      <c r="X140" s="42"/>
      <c r="Y140" s="42"/>
      <c r="Z140" s="42"/>
      <c r="AA140" s="42"/>
      <c r="AB140" s="42"/>
      <c r="AC140" s="42"/>
      <c r="AD140" s="42"/>
      <c r="AE140" s="42"/>
      <c r="AR140" s="227" t="s">
        <v>299</v>
      </c>
      <c r="AT140" s="227" t="s">
        <v>184</v>
      </c>
      <c r="AU140" s="227" t="s">
        <v>86</v>
      </c>
      <c r="AY140" s="21" t="s">
        <v>182</v>
      </c>
      <c r="BE140" s="228">
        <f>IF(N140="základní",J140,0)</f>
        <v>0</v>
      </c>
      <c r="BF140" s="228">
        <f>IF(N140="snížená",J140,0)</f>
        <v>0</v>
      </c>
      <c r="BG140" s="228">
        <f>IF(N140="zákl. přenesená",J140,0)</f>
        <v>0</v>
      </c>
      <c r="BH140" s="228">
        <f>IF(N140="sníž. přenesená",J140,0)</f>
        <v>0</v>
      </c>
      <c r="BI140" s="228">
        <f>IF(N140="nulová",J140,0)</f>
        <v>0</v>
      </c>
      <c r="BJ140" s="21" t="s">
        <v>83</v>
      </c>
      <c r="BK140" s="228">
        <f>ROUND(I140*H140,2)</f>
        <v>0</v>
      </c>
      <c r="BL140" s="21" t="s">
        <v>299</v>
      </c>
      <c r="BM140" s="227" t="s">
        <v>4006</v>
      </c>
    </row>
    <row r="141" s="13" customFormat="1">
      <c r="A141" s="13"/>
      <c r="B141" s="234"/>
      <c r="C141" s="235"/>
      <c r="D141" s="236" t="s">
        <v>193</v>
      </c>
      <c r="E141" s="237" t="s">
        <v>19</v>
      </c>
      <c r="F141" s="238" t="s">
        <v>4007</v>
      </c>
      <c r="G141" s="235"/>
      <c r="H141" s="239">
        <v>4</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193</v>
      </c>
      <c r="AU141" s="245" t="s">
        <v>86</v>
      </c>
      <c r="AV141" s="13" t="s">
        <v>86</v>
      </c>
      <c r="AW141" s="13" t="s">
        <v>37</v>
      </c>
      <c r="AX141" s="13" t="s">
        <v>83</v>
      </c>
      <c r="AY141" s="245" t="s">
        <v>182</v>
      </c>
    </row>
    <row r="142" s="2" customFormat="1" ht="33" customHeight="1">
      <c r="A142" s="42"/>
      <c r="B142" s="43"/>
      <c r="C142" s="216" t="s">
        <v>7</v>
      </c>
      <c r="D142" s="216" t="s">
        <v>184</v>
      </c>
      <c r="E142" s="217" t="s">
        <v>4008</v>
      </c>
      <c r="F142" s="218" t="s">
        <v>4009</v>
      </c>
      <c r="G142" s="219" t="s">
        <v>560</v>
      </c>
      <c r="H142" s="220">
        <v>4</v>
      </c>
      <c r="I142" s="221"/>
      <c r="J142" s="222">
        <f>ROUND(I142*H142,2)</f>
        <v>0</v>
      </c>
      <c r="K142" s="218" t="s">
        <v>188</v>
      </c>
      <c r="L142" s="48"/>
      <c r="M142" s="223" t="s">
        <v>19</v>
      </c>
      <c r="N142" s="224" t="s">
        <v>47</v>
      </c>
      <c r="O142" s="88"/>
      <c r="P142" s="225">
        <f>O142*H142</f>
        <v>0</v>
      </c>
      <c r="Q142" s="225">
        <v>9.0000000000000006E-05</v>
      </c>
      <c r="R142" s="225">
        <f>Q142*H142</f>
        <v>0.00036000000000000002</v>
      </c>
      <c r="S142" s="225">
        <v>0</v>
      </c>
      <c r="T142" s="226">
        <f>S142*H142</f>
        <v>0</v>
      </c>
      <c r="U142" s="42"/>
      <c r="V142" s="42"/>
      <c r="W142" s="42"/>
      <c r="X142" s="42"/>
      <c r="Y142" s="42"/>
      <c r="Z142" s="42"/>
      <c r="AA142" s="42"/>
      <c r="AB142" s="42"/>
      <c r="AC142" s="42"/>
      <c r="AD142" s="42"/>
      <c r="AE142" s="42"/>
      <c r="AR142" s="227" t="s">
        <v>299</v>
      </c>
      <c r="AT142" s="227" t="s">
        <v>184</v>
      </c>
      <c r="AU142" s="227" t="s">
        <v>86</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299</v>
      </c>
      <c r="BM142" s="227" t="s">
        <v>4010</v>
      </c>
    </row>
    <row r="143" s="2" customFormat="1">
      <c r="A143" s="42"/>
      <c r="B143" s="43"/>
      <c r="C143" s="44"/>
      <c r="D143" s="229" t="s">
        <v>191</v>
      </c>
      <c r="E143" s="44"/>
      <c r="F143" s="230" t="s">
        <v>4011</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191</v>
      </c>
      <c r="AU143" s="21" t="s">
        <v>86</v>
      </c>
    </row>
    <row r="144" s="13" customFormat="1">
      <c r="A144" s="13"/>
      <c r="B144" s="234"/>
      <c r="C144" s="235"/>
      <c r="D144" s="236" t="s">
        <v>193</v>
      </c>
      <c r="E144" s="237" t="s">
        <v>19</v>
      </c>
      <c r="F144" s="238" t="s">
        <v>4007</v>
      </c>
      <c r="G144" s="235"/>
      <c r="H144" s="239">
        <v>4</v>
      </c>
      <c r="I144" s="240"/>
      <c r="J144" s="235"/>
      <c r="K144" s="235"/>
      <c r="L144" s="241"/>
      <c r="M144" s="242"/>
      <c r="N144" s="243"/>
      <c r="O144" s="243"/>
      <c r="P144" s="243"/>
      <c r="Q144" s="243"/>
      <c r="R144" s="243"/>
      <c r="S144" s="243"/>
      <c r="T144" s="244"/>
      <c r="U144" s="13"/>
      <c r="V144" s="13"/>
      <c r="W144" s="13"/>
      <c r="X144" s="13"/>
      <c r="Y144" s="13"/>
      <c r="Z144" s="13"/>
      <c r="AA144" s="13"/>
      <c r="AB144" s="13"/>
      <c r="AC144" s="13"/>
      <c r="AD144" s="13"/>
      <c r="AE144" s="13"/>
      <c r="AT144" s="245" t="s">
        <v>193</v>
      </c>
      <c r="AU144" s="245" t="s">
        <v>86</v>
      </c>
      <c r="AV144" s="13" t="s">
        <v>86</v>
      </c>
      <c r="AW144" s="13" t="s">
        <v>37</v>
      </c>
      <c r="AX144" s="13" t="s">
        <v>83</v>
      </c>
      <c r="AY144" s="245" t="s">
        <v>182</v>
      </c>
    </row>
    <row r="145" s="2" customFormat="1" ht="16.5" customHeight="1">
      <c r="A145" s="42"/>
      <c r="B145" s="43"/>
      <c r="C145" s="216" t="s">
        <v>342</v>
      </c>
      <c r="D145" s="216" t="s">
        <v>184</v>
      </c>
      <c r="E145" s="217" t="s">
        <v>4012</v>
      </c>
      <c r="F145" s="218" t="s">
        <v>4013</v>
      </c>
      <c r="G145" s="219" t="s">
        <v>598</v>
      </c>
      <c r="H145" s="220">
        <v>1</v>
      </c>
      <c r="I145" s="221"/>
      <c r="J145" s="222">
        <f>ROUND(I145*H145,2)</f>
        <v>0</v>
      </c>
      <c r="K145" s="218" t="s">
        <v>188</v>
      </c>
      <c r="L145" s="48"/>
      <c r="M145" s="223" t="s">
        <v>19</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299</v>
      </c>
      <c r="AT145" s="227" t="s">
        <v>184</v>
      </c>
      <c r="AU145" s="227" t="s">
        <v>86</v>
      </c>
      <c r="AY145" s="21" t="s">
        <v>182</v>
      </c>
      <c r="BE145" s="228">
        <f>IF(N145="základní",J145,0)</f>
        <v>0</v>
      </c>
      <c r="BF145" s="228">
        <f>IF(N145="snížená",J145,0)</f>
        <v>0</v>
      </c>
      <c r="BG145" s="228">
        <f>IF(N145="zákl. přenesená",J145,0)</f>
        <v>0</v>
      </c>
      <c r="BH145" s="228">
        <f>IF(N145="sníž. přenesená",J145,0)</f>
        <v>0</v>
      </c>
      <c r="BI145" s="228">
        <f>IF(N145="nulová",J145,0)</f>
        <v>0</v>
      </c>
      <c r="BJ145" s="21" t="s">
        <v>83</v>
      </c>
      <c r="BK145" s="228">
        <f>ROUND(I145*H145,2)</f>
        <v>0</v>
      </c>
      <c r="BL145" s="21" t="s">
        <v>299</v>
      </c>
      <c r="BM145" s="227" t="s">
        <v>4014</v>
      </c>
    </row>
    <row r="146" s="2" customFormat="1">
      <c r="A146" s="42"/>
      <c r="B146" s="43"/>
      <c r="C146" s="44"/>
      <c r="D146" s="229" t="s">
        <v>191</v>
      </c>
      <c r="E146" s="44"/>
      <c r="F146" s="230" t="s">
        <v>4015</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1" t="s">
        <v>191</v>
      </c>
      <c r="AU146" s="21" t="s">
        <v>86</v>
      </c>
    </row>
    <row r="147" s="2" customFormat="1" ht="16.5" customHeight="1">
      <c r="A147" s="42"/>
      <c r="B147" s="43"/>
      <c r="C147" s="216" t="s">
        <v>348</v>
      </c>
      <c r="D147" s="216" t="s">
        <v>184</v>
      </c>
      <c r="E147" s="217" t="s">
        <v>4016</v>
      </c>
      <c r="F147" s="218" t="s">
        <v>4017</v>
      </c>
      <c r="G147" s="219" t="s">
        <v>598</v>
      </c>
      <c r="H147" s="220">
        <v>2</v>
      </c>
      <c r="I147" s="221"/>
      <c r="J147" s="222">
        <f>ROUND(I147*H147,2)</f>
        <v>0</v>
      </c>
      <c r="K147" s="218" t="s">
        <v>188</v>
      </c>
      <c r="L147" s="48"/>
      <c r="M147" s="223" t="s">
        <v>19</v>
      </c>
      <c r="N147" s="224" t="s">
        <v>47</v>
      </c>
      <c r="O147" s="88"/>
      <c r="P147" s="225">
        <f>O147*H147</f>
        <v>0</v>
      </c>
      <c r="Q147" s="225">
        <v>0</v>
      </c>
      <c r="R147" s="225">
        <f>Q147*H147</f>
        <v>0</v>
      </c>
      <c r="S147" s="225">
        <v>0.033079999999999998</v>
      </c>
      <c r="T147" s="226">
        <f>S147*H147</f>
        <v>0.066159999999999997</v>
      </c>
      <c r="U147" s="42"/>
      <c r="V147" s="42"/>
      <c r="W147" s="42"/>
      <c r="X147" s="42"/>
      <c r="Y147" s="42"/>
      <c r="Z147" s="42"/>
      <c r="AA147" s="42"/>
      <c r="AB147" s="42"/>
      <c r="AC147" s="42"/>
      <c r="AD147" s="42"/>
      <c r="AE147" s="42"/>
      <c r="AR147" s="227" t="s">
        <v>299</v>
      </c>
      <c r="AT147" s="227" t="s">
        <v>184</v>
      </c>
      <c r="AU147" s="227" t="s">
        <v>86</v>
      </c>
      <c r="AY147" s="21" t="s">
        <v>182</v>
      </c>
      <c r="BE147" s="228">
        <f>IF(N147="základní",J147,0)</f>
        <v>0</v>
      </c>
      <c r="BF147" s="228">
        <f>IF(N147="snížená",J147,0)</f>
        <v>0</v>
      </c>
      <c r="BG147" s="228">
        <f>IF(N147="zákl. přenesená",J147,0)</f>
        <v>0</v>
      </c>
      <c r="BH147" s="228">
        <f>IF(N147="sníž. přenesená",J147,0)</f>
        <v>0</v>
      </c>
      <c r="BI147" s="228">
        <f>IF(N147="nulová",J147,0)</f>
        <v>0</v>
      </c>
      <c r="BJ147" s="21" t="s">
        <v>83</v>
      </c>
      <c r="BK147" s="228">
        <f>ROUND(I147*H147,2)</f>
        <v>0</v>
      </c>
      <c r="BL147" s="21" t="s">
        <v>299</v>
      </c>
      <c r="BM147" s="227" t="s">
        <v>4018</v>
      </c>
    </row>
    <row r="148" s="2" customFormat="1">
      <c r="A148" s="42"/>
      <c r="B148" s="43"/>
      <c r="C148" s="44"/>
      <c r="D148" s="229" t="s">
        <v>191</v>
      </c>
      <c r="E148" s="44"/>
      <c r="F148" s="230" t="s">
        <v>4019</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1" t="s">
        <v>191</v>
      </c>
      <c r="AU148" s="21" t="s">
        <v>86</v>
      </c>
    </row>
    <row r="149" s="2" customFormat="1" ht="16.5" customHeight="1">
      <c r="A149" s="42"/>
      <c r="B149" s="43"/>
      <c r="C149" s="216" t="s">
        <v>355</v>
      </c>
      <c r="D149" s="216" t="s">
        <v>184</v>
      </c>
      <c r="E149" s="217" t="s">
        <v>4020</v>
      </c>
      <c r="F149" s="218" t="s">
        <v>4021</v>
      </c>
      <c r="G149" s="219" t="s">
        <v>598</v>
      </c>
      <c r="H149" s="220">
        <v>18</v>
      </c>
      <c r="I149" s="221"/>
      <c r="J149" s="222">
        <f>ROUND(I149*H149,2)</f>
        <v>0</v>
      </c>
      <c r="K149" s="218" t="s">
        <v>188</v>
      </c>
      <c r="L149" s="48"/>
      <c r="M149" s="223" t="s">
        <v>19</v>
      </c>
      <c r="N149" s="224" t="s">
        <v>47</v>
      </c>
      <c r="O149" s="88"/>
      <c r="P149" s="225">
        <f>O149*H149</f>
        <v>0</v>
      </c>
      <c r="Q149" s="225">
        <v>0</v>
      </c>
      <c r="R149" s="225">
        <f>Q149*H149</f>
        <v>0</v>
      </c>
      <c r="S149" s="225">
        <v>0.1724</v>
      </c>
      <c r="T149" s="226">
        <f>S149*H149</f>
        <v>3.1032000000000002</v>
      </c>
      <c r="U149" s="42"/>
      <c r="V149" s="42"/>
      <c r="W149" s="42"/>
      <c r="X149" s="42"/>
      <c r="Y149" s="42"/>
      <c r="Z149" s="42"/>
      <c r="AA149" s="42"/>
      <c r="AB149" s="42"/>
      <c r="AC149" s="42"/>
      <c r="AD149" s="42"/>
      <c r="AE149" s="42"/>
      <c r="AR149" s="227" t="s">
        <v>299</v>
      </c>
      <c r="AT149" s="227" t="s">
        <v>184</v>
      </c>
      <c r="AU149" s="227" t="s">
        <v>86</v>
      </c>
      <c r="AY149" s="21" t="s">
        <v>182</v>
      </c>
      <c r="BE149" s="228">
        <f>IF(N149="základní",J149,0)</f>
        <v>0</v>
      </c>
      <c r="BF149" s="228">
        <f>IF(N149="snížená",J149,0)</f>
        <v>0</v>
      </c>
      <c r="BG149" s="228">
        <f>IF(N149="zákl. přenesená",J149,0)</f>
        <v>0</v>
      </c>
      <c r="BH149" s="228">
        <f>IF(N149="sníž. přenesená",J149,0)</f>
        <v>0</v>
      </c>
      <c r="BI149" s="228">
        <f>IF(N149="nulová",J149,0)</f>
        <v>0</v>
      </c>
      <c r="BJ149" s="21" t="s">
        <v>83</v>
      </c>
      <c r="BK149" s="228">
        <f>ROUND(I149*H149,2)</f>
        <v>0</v>
      </c>
      <c r="BL149" s="21" t="s">
        <v>299</v>
      </c>
      <c r="BM149" s="227" t="s">
        <v>4022</v>
      </c>
    </row>
    <row r="150" s="2" customFormat="1">
      <c r="A150" s="42"/>
      <c r="B150" s="43"/>
      <c r="C150" s="44"/>
      <c r="D150" s="229" t="s">
        <v>191</v>
      </c>
      <c r="E150" s="44"/>
      <c r="F150" s="230" t="s">
        <v>4023</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1" t="s">
        <v>191</v>
      </c>
      <c r="AU150" s="21" t="s">
        <v>86</v>
      </c>
    </row>
    <row r="151" s="2" customFormat="1" ht="16.5" customHeight="1">
      <c r="A151" s="42"/>
      <c r="B151" s="43"/>
      <c r="C151" s="216" t="s">
        <v>360</v>
      </c>
      <c r="D151" s="216" t="s">
        <v>184</v>
      </c>
      <c r="E151" s="217" t="s">
        <v>4024</v>
      </c>
      <c r="F151" s="218" t="s">
        <v>4025</v>
      </c>
      <c r="G151" s="219" t="s">
        <v>598</v>
      </c>
      <c r="H151" s="220">
        <v>10</v>
      </c>
      <c r="I151" s="221"/>
      <c r="J151" s="222">
        <f>ROUND(I151*H151,2)</f>
        <v>0</v>
      </c>
      <c r="K151" s="218" t="s">
        <v>188</v>
      </c>
      <c r="L151" s="48"/>
      <c r="M151" s="223" t="s">
        <v>19</v>
      </c>
      <c r="N151" s="224" t="s">
        <v>47</v>
      </c>
      <c r="O151" s="88"/>
      <c r="P151" s="225">
        <f>O151*H151</f>
        <v>0</v>
      </c>
      <c r="Q151" s="225">
        <v>2.0000000000000002E-05</v>
      </c>
      <c r="R151" s="225">
        <f>Q151*H151</f>
        <v>0.00020000000000000001</v>
      </c>
      <c r="S151" s="225">
        <v>0</v>
      </c>
      <c r="T151" s="226">
        <f>S151*H151</f>
        <v>0</v>
      </c>
      <c r="U151" s="42"/>
      <c r="V151" s="42"/>
      <c r="W151" s="42"/>
      <c r="X151" s="42"/>
      <c r="Y151" s="42"/>
      <c r="Z151" s="42"/>
      <c r="AA151" s="42"/>
      <c r="AB151" s="42"/>
      <c r="AC151" s="42"/>
      <c r="AD151" s="42"/>
      <c r="AE151" s="42"/>
      <c r="AR151" s="227" t="s">
        <v>299</v>
      </c>
      <c r="AT151" s="227" t="s">
        <v>184</v>
      </c>
      <c r="AU151" s="227" t="s">
        <v>86</v>
      </c>
      <c r="AY151" s="21" t="s">
        <v>182</v>
      </c>
      <c r="BE151" s="228">
        <f>IF(N151="základní",J151,0)</f>
        <v>0</v>
      </c>
      <c r="BF151" s="228">
        <f>IF(N151="snížená",J151,0)</f>
        <v>0</v>
      </c>
      <c r="BG151" s="228">
        <f>IF(N151="zákl. přenesená",J151,0)</f>
        <v>0</v>
      </c>
      <c r="BH151" s="228">
        <f>IF(N151="sníž. přenesená",J151,0)</f>
        <v>0</v>
      </c>
      <c r="BI151" s="228">
        <f>IF(N151="nulová",J151,0)</f>
        <v>0</v>
      </c>
      <c r="BJ151" s="21" t="s">
        <v>83</v>
      </c>
      <c r="BK151" s="228">
        <f>ROUND(I151*H151,2)</f>
        <v>0</v>
      </c>
      <c r="BL151" s="21" t="s">
        <v>299</v>
      </c>
      <c r="BM151" s="227" t="s">
        <v>4026</v>
      </c>
    </row>
    <row r="152" s="2" customFormat="1">
      <c r="A152" s="42"/>
      <c r="B152" s="43"/>
      <c r="C152" s="44"/>
      <c r="D152" s="229" t="s">
        <v>191</v>
      </c>
      <c r="E152" s="44"/>
      <c r="F152" s="230" t="s">
        <v>4027</v>
      </c>
      <c r="G152" s="44"/>
      <c r="H152" s="44"/>
      <c r="I152" s="231"/>
      <c r="J152" s="44"/>
      <c r="K152" s="44"/>
      <c r="L152" s="48"/>
      <c r="M152" s="232"/>
      <c r="N152" s="233"/>
      <c r="O152" s="88"/>
      <c r="P152" s="88"/>
      <c r="Q152" s="88"/>
      <c r="R152" s="88"/>
      <c r="S152" s="88"/>
      <c r="T152" s="89"/>
      <c r="U152" s="42"/>
      <c r="V152" s="42"/>
      <c r="W152" s="42"/>
      <c r="X152" s="42"/>
      <c r="Y152" s="42"/>
      <c r="Z152" s="42"/>
      <c r="AA152" s="42"/>
      <c r="AB152" s="42"/>
      <c r="AC152" s="42"/>
      <c r="AD152" s="42"/>
      <c r="AE152" s="42"/>
      <c r="AT152" s="21" t="s">
        <v>191</v>
      </c>
      <c r="AU152" s="21" t="s">
        <v>86</v>
      </c>
    </row>
    <row r="153" s="13" customFormat="1">
      <c r="A153" s="13"/>
      <c r="B153" s="234"/>
      <c r="C153" s="235"/>
      <c r="D153" s="236" t="s">
        <v>193</v>
      </c>
      <c r="E153" s="237" t="s">
        <v>19</v>
      </c>
      <c r="F153" s="238" t="s">
        <v>4028</v>
      </c>
      <c r="G153" s="235"/>
      <c r="H153" s="239">
        <v>10</v>
      </c>
      <c r="I153" s="240"/>
      <c r="J153" s="235"/>
      <c r="K153" s="235"/>
      <c r="L153" s="241"/>
      <c r="M153" s="242"/>
      <c r="N153" s="243"/>
      <c r="O153" s="243"/>
      <c r="P153" s="243"/>
      <c r="Q153" s="243"/>
      <c r="R153" s="243"/>
      <c r="S153" s="243"/>
      <c r="T153" s="244"/>
      <c r="U153" s="13"/>
      <c r="V153" s="13"/>
      <c r="W153" s="13"/>
      <c r="X153" s="13"/>
      <c r="Y153" s="13"/>
      <c r="Z153" s="13"/>
      <c r="AA153" s="13"/>
      <c r="AB153" s="13"/>
      <c r="AC153" s="13"/>
      <c r="AD153" s="13"/>
      <c r="AE153" s="13"/>
      <c r="AT153" s="245" t="s">
        <v>193</v>
      </c>
      <c r="AU153" s="245" t="s">
        <v>86</v>
      </c>
      <c r="AV153" s="13" t="s">
        <v>86</v>
      </c>
      <c r="AW153" s="13" t="s">
        <v>37</v>
      </c>
      <c r="AX153" s="13" t="s">
        <v>83</v>
      </c>
      <c r="AY153" s="245" t="s">
        <v>182</v>
      </c>
    </row>
    <row r="154" s="2" customFormat="1" ht="16.5" customHeight="1">
      <c r="A154" s="42"/>
      <c r="B154" s="43"/>
      <c r="C154" s="267" t="s">
        <v>366</v>
      </c>
      <c r="D154" s="267" t="s">
        <v>349</v>
      </c>
      <c r="E154" s="268" t="s">
        <v>4029</v>
      </c>
      <c r="F154" s="269" t="s">
        <v>4030</v>
      </c>
      <c r="G154" s="270" t="s">
        <v>598</v>
      </c>
      <c r="H154" s="271">
        <v>10</v>
      </c>
      <c r="I154" s="272"/>
      <c r="J154" s="273">
        <f>ROUND(I154*H154,2)</f>
        <v>0</v>
      </c>
      <c r="K154" s="269" t="s">
        <v>19</v>
      </c>
      <c r="L154" s="274"/>
      <c r="M154" s="275" t="s">
        <v>19</v>
      </c>
      <c r="N154" s="276" t="s">
        <v>47</v>
      </c>
      <c r="O154" s="88"/>
      <c r="P154" s="225">
        <f>O154*H154</f>
        <v>0</v>
      </c>
      <c r="Q154" s="225">
        <v>0.00025000000000000001</v>
      </c>
      <c r="R154" s="225">
        <f>Q154*H154</f>
        <v>0.0025000000000000001</v>
      </c>
      <c r="S154" s="225">
        <v>0</v>
      </c>
      <c r="T154" s="226">
        <f>S154*H154</f>
        <v>0</v>
      </c>
      <c r="U154" s="42"/>
      <c r="V154" s="42"/>
      <c r="W154" s="42"/>
      <c r="X154" s="42"/>
      <c r="Y154" s="42"/>
      <c r="Z154" s="42"/>
      <c r="AA154" s="42"/>
      <c r="AB154" s="42"/>
      <c r="AC154" s="42"/>
      <c r="AD154" s="42"/>
      <c r="AE154" s="42"/>
      <c r="AR154" s="227" t="s">
        <v>398</v>
      </c>
      <c r="AT154" s="227" t="s">
        <v>349</v>
      </c>
      <c r="AU154" s="227" t="s">
        <v>86</v>
      </c>
      <c r="AY154" s="21" t="s">
        <v>182</v>
      </c>
      <c r="BE154" s="228">
        <f>IF(N154="základní",J154,0)</f>
        <v>0</v>
      </c>
      <c r="BF154" s="228">
        <f>IF(N154="snížená",J154,0)</f>
        <v>0</v>
      </c>
      <c r="BG154" s="228">
        <f>IF(N154="zákl. přenesená",J154,0)</f>
        <v>0</v>
      </c>
      <c r="BH154" s="228">
        <f>IF(N154="sníž. přenesená",J154,0)</f>
        <v>0</v>
      </c>
      <c r="BI154" s="228">
        <f>IF(N154="nulová",J154,0)</f>
        <v>0</v>
      </c>
      <c r="BJ154" s="21" t="s">
        <v>83</v>
      </c>
      <c r="BK154" s="228">
        <f>ROUND(I154*H154,2)</f>
        <v>0</v>
      </c>
      <c r="BL154" s="21" t="s">
        <v>299</v>
      </c>
      <c r="BM154" s="227" t="s">
        <v>4031</v>
      </c>
    </row>
    <row r="155" s="2" customFormat="1" ht="16.5" customHeight="1">
      <c r="A155" s="42"/>
      <c r="B155" s="43"/>
      <c r="C155" s="216" t="s">
        <v>371</v>
      </c>
      <c r="D155" s="216" t="s">
        <v>184</v>
      </c>
      <c r="E155" s="217" t="s">
        <v>4032</v>
      </c>
      <c r="F155" s="218" t="s">
        <v>4033</v>
      </c>
      <c r="G155" s="219" t="s">
        <v>598</v>
      </c>
      <c r="H155" s="220">
        <v>1</v>
      </c>
      <c r="I155" s="221"/>
      <c r="J155" s="222">
        <f>ROUND(I155*H155,2)</f>
        <v>0</v>
      </c>
      <c r="K155" s="218" t="s">
        <v>188</v>
      </c>
      <c r="L155" s="48"/>
      <c r="M155" s="223" t="s">
        <v>19</v>
      </c>
      <c r="N155" s="224" t="s">
        <v>47</v>
      </c>
      <c r="O155" s="88"/>
      <c r="P155" s="225">
        <f>O155*H155</f>
        <v>0</v>
      </c>
      <c r="Q155" s="225">
        <v>2.0000000000000002E-05</v>
      </c>
      <c r="R155" s="225">
        <f>Q155*H155</f>
        <v>2.0000000000000002E-05</v>
      </c>
      <c r="S155" s="225">
        <v>0</v>
      </c>
      <c r="T155" s="226">
        <f>S155*H155</f>
        <v>0</v>
      </c>
      <c r="U155" s="42"/>
      <c r="V155" s="42"/>
      <c r="W155" s="42"/>
      <c r="X155" s="42"/>
      <c r="Y155" s="42"/>
      <c r="Z155" s="42"/>
      <c r="AA155" s="42"/>
      <c r="AB155" s="42"/>
      <c r="AC155" s="42"/>
      <c r="AD155" s="42"/>
      <c r="AE155" s="42"/>
      <c r="AR155" s="227" t="s">
        <v>299</v>
      </c>
      <c r="AT155" s="227" t="s">
        <v>184</v>
      </c>
      <c r="AU155" s="227" t="s">
        <v>86</v>
      </c>
      <c r="AY155" s="21" t="s">
        <v>182</v>
      </c>
      <c r="BE155" s="228">
        <f>IF(N155="základní",J155,0)</f>
        <v>0</v>
      </c>
      <c r="BF155" s="228">
        <f>IF(N155="snížená",J155,0)</f>
        <v>0</v>
      </c>
      <c r="BG155" s="228">
        <f>IF(N155="zákl. přenesená",J155,0)</f>
        <v>0</v>
      </c>
      <c r="BH155" s="228">
        <f>IF(N155="sníž. přenesená",J155,0)</f>
        <v>0</v>
      </c>
      <c r="BI155" s="228">
        <f>IF(N155="nulová",J155,0)</f>
        <v>0</v>
      </c>
      <c r="BJ155" s="21" t="s">
        <v>83</v>
      </c>
      <c r="BK155" s="228">
        <f>ROUND(I155*H155,2)</f>
        <v>0</v>
      </c>
      <c r="BL155" s="21" t="s">
        <v>299</v>
      </c>
      <c r="BM155" s="227" t="s">
        <v>4034</v>
      </c>
    </row>
    <row r="156" s="2" customFormat="1">
      <c r="A156" s="42"/>
      <c r="B156" s="43"/>
      <c r="C156" s="44"/>
      <c r="D156" s="229" t="s">
        <v>191</v>
      </c>
      <c r="E156" s="44"/>
      <c r="F156" s="230" t="s">
        <v>4035</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1" t="s">
        <v>191</v>
      </c>
      <c r="AU156" s="21" t="s">
        <v>86</v>
      </c>
    </row>
    <row r="157" s="13" customFormat="1">
      <c r="A157" s="13"/>
      <c r="B157" s="234"/>
      <c r="C157" s="235"/>
      <c r="D157" s="236" t="s">
        <v>193</v>
      </c>
      <c r="E157" s="237" t="s">
        <v>19</v>
      </c>
      <c r="F157" s="238" t="s">
        <v>3969</v>
      </c>
      <c r="G157" s="235"/>
      <c r="H157" s="239">
        <v>1</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193</v>
      </c>
      <c r="AU157" s="245" t="s">
        <v>86</v>
      </c>
      <c r="AV157" s="13" t="s">
        <v>86</v>
      </c>
      <c r="AW157" s="13" t="s">
        <v>37</v>
      </c>
      <c r="AX157" s="13" t="s">
        <v>83</v>
      </c>
      <c r="AY157" s="245" t="s">
        <v>182</v>
      </c>
    </row>
    <row r="158" s="2" customFormat="1" ht="16.5" customHeight="1">
      <c r="A158" s="42"/>
      <c r="B158" s="43"/>
      <c r="C158" s="267" t="s">
        <v>376</v>
      </c>
      <c r="D158" s="267" t="s">
        <v>349</v>
      </c>
      <c r="E158" s="268" t="s">
        <v>4036</v>
      </c>
      <c r="F158" s="269" t="s">
        <v>4037</v>
      </c>
      <c r="G158" s="270" t="s">
        <v>598</v>
      </c>
      <c r="H158" s="271">
        <v>1</v>
      </c>
      <c r="I158" s="272"/>
      <c r="J158" s="273">
        <f>ROUND(I158*H158,2)</f>
        <v>0</v>
      </c>
      <c r="K158" s="269" t="s">
        <v>19</v>
      </c>
      <c r="L158" s="274"/>
      <c r="M158" s="275" t="s">
        <v>19</v>
      </c>
      <c r="N158" s="276" t="s">
        <v>47</v>
      </c>
      <c r="O158" s="88"/>
      <c r="P158" s="225">
        <f>O158*H158</f>
        <v>0</v>
      </c>
      <c r="Q158" s="225">
        <v>0.00069999999999999999</v>
      </c>
      <c r="R158" s="225">
        <f>Q158*H158</f>
        <v>0.00069999999999999999</v>
      </c>
      <c r="S158" s="225">
        <v>0</v>
      </c>
      <c r="T158" s="226">
        <f>S158*H158</f>
        <v>0</v>
      </c>
      <c r="U158" s="42"/>
      <c r="V158" s="42"/>
      <c r="W158" s="42"/>
      <c r="X158" s="42"/>
      <c r="Y158" s="42"/>
      <c r="Z158" s="42"/>
      <c r="AA158" s="42"/>
      <c r="AB158" s="42"/>
      <c r="AC158" s="42"/>
      <c r="AD158" s="42"/>
      <c r="AE158" s="42"/>
      <c r="AR158" s="227" t="s">
        <v>398</v>
      </c>
      <c r="AT158" s="227" t="s">
        <v>349</v>
      </c>
      <c r="AU158" s="227" t="s">
        <v>86</v>
      </c>
      <c r="AY158" s="21" t="s">
        <v>182</v>
      </c>
      <c r="BE158" s="228">
        <f>IF(N158="základní",J158,0)</f>
        <v>0</v>
      </c>
      <c r="BF158" s="228">
        <f>IF(N158="snížená",J158,0)</f>
        <v>0</v>
      </c>
      <c r="BG158" s="228">
        <f>IF(N158="zákl. přenesená",J158,0)</f>
        <v>0</v>
      </c>
      <c r="BH158" s="228">
        <f>IF(N158="sníž. přenesená",J158,0)</f>
        <v>0</v>
      </c>
      <c r="BI158" s="228">
        <f>IF(N158="nulová",J158,0)</f>
        <v>0</v>
      </c>
      <c r="BJ158" s="21" t="s">
        <v>83</v>
      </c>
      <c r="BK158" s="228">
        <f>ROUND(I158*H158,2)</f>
        <v>0</v>
      </c>
      <c r="BL158" s="21" t="s">
        <v>299</v>
      </c>
      <c r="BM158" s="227" t="s">
        <v>4038</v>
      </c>
    </row>
    <row r="159" s="2" customFormat="1" ht="24.15" customHeight="1">
      <c r="A159" s="42"/>
      <c r="B159" s="43"/>
      <c r="C159" s="216" t="s">
        <v>382</v>
      </c>
      <c r="D159" s="216" t="s">
        <v>184</v>
      </c>
      <c r="E159" s="217" t="s">
        <v>4039</v>
      </c>
      <c r="F159" s="218" t="s">
        <v>4040</v>
      </c>
      <c r="G159" s="219" t="s">
        <v>560</v>
      </c>
      <c r="H159" s="220">
        <v>4</v>
      </c>
      <c r="I159" s="221"/>
      <c r="J159" s="222">
        <f>ROUND(I159*H159,2)</f>
        <v>0</v>
      </c>
      <c r="K159" s="218" t="s">
        <v>188</v>
      </c>
      <c r="L159" s="48"/>
      <c r="M159" s="223" t="s">
        <v>19</v>
      </c>
      <c r="N159" s="224" t="s">
        <v>47</v>
      </c>
      <c r="O159" s="88"/>
      <c r="P159" s="225">
        <f>O159*H159</f>
        <v>0</v>
      </c>
      <c r="Q159" s="225">
        <v>0.00019000000000000001</v>
      </c>
      <c r="R159" s="225">
        <f>Q159*H159</f>
        <v>0.00076000000000000004</v>
      </c>
      <c r="S159" s="225">
        <v>0</v>
      </c>
      <c r="T159" s="226">
        <f>S159*H159</f>
        <v>0</v>
      </c>
      <c r="U159" s="42"/>
      <c r="V159" s="42"/>
      <c r="W159" s="42"/>
      <c r="X159" s="42"/>
      <c r="Y159" s="42"/>
      <c r="Z159" s="42"/>
      <c r="AA159" s="42"/>
      <c r="AB159" s="42"/>
      <c r="AC159" s="42"/>
      <c r="AD159" s="42"/>
      <c r="AE159" s="42"/>
      <c r="AR159" s="227" t="s">
        <v>299</v>
      </c>
      <c r="AT159" s="227" t="s">
        <v>184</v>
      </c>
      <c r="AU159" s="227" t="s">
        <v>86</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299</v>
      </c>
      <c r="BM159" s="227" t="s">
        <v>4041</v>
      </c>
    </row>
    <row r="160" s="2" customFormat="1">
      <c r="A160" s="42"/>
      <c r="B160" s="43"/>
      <c r="C160" s="44"/>
      <c r="D160" s="229" t="s">
        <v>191</v>
      </c>
      <c r="E160" s="44"/>
      <c r="F160" s="230" t="s">
        <v>4042</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191</v>
      </c>
      <c r="AU160" s="21" t="s">
        <v>86</v>
      </c>
    </row>
    <row r="161" s="2" customFormat="1" ht="21.75" customHeight="1">
      <c r="A161" s="42"/>
      <c r="B161" s="43"/>
      <c r="C161" s="216" t="s">
        <v>387</v>
      </c>
      <c r="D161" s="216" t="s">
        <v>184</v>
      </c>
      <c r="E161" s="217" t="s">
        <v>4043</v>
      </c>
      <c r="F161" s="218" t="s">
        <v>4044</v>
      </c>
      <c r="G161" s="219" t="s">
        <v>560</v>
      </c>
      <c r="H161" s="220">
        <v>4</v>
      </c>
      <c r="I161" s="221"/>
      <c r="J161" s="222">
        <f>ROUND(I161*H161,2)</f>
        <v>0</v>
      </c>
      <c r="K161" s="218" t="s">
        <v>188</v>
      </c>
      <c r="L161" s="48"/>
      <c r="M161" s="223" t="s">
        <v>19</v>
      </c>
      <c r="N161" s="224" t="s">
        <v>47</v>
      </c>
      <c r="O161" s="88"/>
      <c r="P161" s="225">
        <f>O161*H161</f>
        <v>0</v>
      </c>
      <c r="Q161" s="225">
        <v>1.0000000000000001E-05</v>
      </c>
      <c r="R161" s="225">
        <f>Q161*H161</f>
        <v>4.0000000000000003E-05</v>
      </c>
      <c r="S161" s="225">
        <v>0</v>
      </c>
      <c r="T161" s="226">
        <f>S161*H161</f>
        <v>0</v>
      </c>
      <c r="U161" s="42"/>
      <c r="V161" s="42"/>
      <c r="W161" s="42"/>
      <c r="X161" s="42"/>
      <c r="Y161" s="42"/>
      <c r="Z161" s="42"/>
      <c r="AA161" s="42"/>
      <c r="AB161" s="42"/>
      <c r="AC161" s="42"/>
      <c r="AD161" s="42"/>
      <c r="AE161" s="42"/>
      <c r="AR161" s="227" t="s">
        <v>299</v>
      </c>
      <c r="AT161" s="227" t="s">
        <v>184</v>
      </c>
      <c r="AU161" s="227" t="s">
        <v>86</v>
      </c>
      <c r="AY161" s="21" t="s">
        <v>182</v>
      </c>
      <c r="BE161" s="228">
        <f>IF(N161="základní",J161,0)</f>
        <v>0</v>
      </c>
      <c r="BF161" s="228">
        <f>IF(N161="snížená",J161,0)</f>
        <v>0</v>
      </c>
      <c r="BG161" s="228">
        <f>IF(N161="zákl. přenesená",J161,0)</f>
        <v>0</v>
      </c>
      <c r="BH161" s="228">
        <f>IF(N161="sníž. přenesená",J161,0)</f>
        <v>0</v>
      </c>
      <c r="BI161" s="228">
        <f>IF(N161="nulová",J161,0)</f>
        <v>0</v>
      </c>
      <c r="BJ161" s="21" t="s">
        <v>83</v>
      </c>
      <c r="BK161" s="228">
        <f>ROUND(I161*H161,2)</f>
        <v>0</v>
      </c>
      <c r="BL161" s="21" t="s">
        <v>299</v>
      </c>
      <c r="BM161" s="227" t="s">
        <v>4045</v>
      </c>
    </row>
    <row r="162" s="2" customFormat="1">
      <c r="A162" s="42"/>
      <c r="B162" s="43"/>
      <c r="C162" s="44"/>
      <c r="D162" s="229" t="s">
        <v>191</v>
      </c>
      <c r="E162" s="44"/>
      <c r="F162" s="230" t="s">
        <v>4046</v>
      </c>
      <c r="G162" s="44"/>
      <c r="H162" s="44"/>
      <c r="I162" s="231"/>
      <c r="J162" s="44"/>
      <c r="K162" s="44"/>
      <c r="L162" s="48"/>
      <c r="M162" s="232"/>
      <c r="N162" s="233"/>
      <c r="O162" s="88"/>
      <c r="P162" s="88"/>
      <c r="Q162" s="88"/>
      <c r="R162" s="88"/>
      <c r="S162" s="88"/>
      <c r="T162" s="89"/>
      <c r="U162" s="42"/>
      <c r="V162" s="42"/>
      <c r="W162" s="42"/>
      <c r="X162" s="42"/>
      <c r="Y162" s="42"/>
      <c r="Z162" s="42"/>
      <c r="AA162" s="42"/>
      <c r="AB162" s="42"/>
      <c r="AC162" s="42"/>
      <c r="AD162" s="42"/>
      <c r="AE162" s="42"/>
      <c r="AT162" s="21" t="s">
        <v>191</v>
      </c>
      <c r="AU162" s="21" t="s">
        <v>86</v>
      </c>
    </row>
    <row r="163" s="13" customFormat="1">
      <c r="A163" s="13"/>
      <c r="B163" s="234"/>
      <c r="C163" s="235"/>
      <c r="D163" s="236" t="s">
        <v>193</v>
      </c>
      <c r="E163" s="237" t="s">
        <v>19</v>
      </c>
      <c r="F163" s="238" t="s">
        <v>4007</v>
      </c>
      <c r="G163" s="235"/>
      <c r="H163" s="239">
        <v>4</v>
      </c>
      <c r="I163" s="240"/>
      <c r="J163" s="235"/>
      <c r="K163" s="235"/>
      <c r="L163" s="241"/>
      <c r="M163" s="242"/>
      <c r="N163" s="243"/>
      <c r="O163" s="243"/>
      <c r="P163" s="243"/>
      <c r="Q163" s="243"/>
      <c r="R163" s="243"/>
      <c r="S163" s="243"/>
      <c r="T163" s="244"/>
      <c r="U163" s="13"/>
      <c r="V163" s="13"/>
      <c r="W163" s="13"/>
      <c r="X163" s="13"/>
      <c r="Y163" s="13"/>
      <c r="Z163" s="13"/>
      <c r="AA163" s="13"/>
      <c r="AB163" s="13"/>
      <c r="AC163" s="13"/>
      <c r="AD163" s="13"/>
      <c r="AE163" s="13"/>
      <c r="AT163" s="245" t="s">
        <v>193</v>
      </c>
      <c r="AU163" s="245" t="s">
        <v>86</v>
      </c>
      <c r="AV163" s="13" t="s">
        <v>86</v>
      </c>
      <c r="AW163" s="13" t="s">
        <v>37</v>
      </c>
      <c r="AX163" s="13" t="s">
        <v>83</v>
      </c>
      <c r="AY163" s="245" t="s">
        <v>182</v>
      </c>
    </row>
    <row r="164" s="2" customFormat="1" ht="24.15" customHeight="1">
      <c r="A164" s="42"/>
      <c r="B164" s="43"/>
      <c r="C164" s="216" t="s">
        <v>392</v>
      </c>
      <c r="D164" s="216" t="s">
        <v>184</v>
      </c>
      <c r="E164" s="217" t="s">
        <v>4047</v>
      </c>
      <c r="F164" s="218" t="s">
        <v>4048</v>
      </c>
      <c r="G164" s="219" t="s">
        <v>610</v>
      </c>
      <c r="H164" s="220">
        <v>0.0080000000000000002</v>
      </c>
      <c r="I164" s="221"/>
      <c r="J164" s="222">
        <f>ROUND(I164*H164,2)</f>
        <v>0</v>
      </c>
      <c r="K164" s="218" t="s">
        <v>188</v>
      </c>
      <c r="L164" s="48"/>
      <c r="M164" s="223" t="s">
        <v>19</v>
      </c>
      <c r="N164" s="224"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299</v>
      </c>
      <c r="AT164" s="227" t="s">
        <v>184</v>
      </c>
      <c r="AU164" s="227" t="s">
        <v>86</v>
      </c>
      <c r="AY164" s="21" t="s">
        <v>182</v>
      </c>
      <c r="BE164" s="228">
        <f>IF(N164="základní",J164,0)</f>
        <v>0</v>
      </c>
      <c r="BF164" s="228">
        <f>IF(N164="snížená",J164,0)</f>
        <v>0</v>
      </c>
      <c r="BG164" s="228">
        <f>IF(N164="zákl. přenesená",J164,0)</f>
        <v>0</v>
      </c>
      <c r="BH164" s="228">
        <f>IF(N164="sníž. přenesená",J164,0)</f>
        <v>0</v>
      </c>
      <c r="BI164" s="228">
        <f>IF(N164="nulová",J164,0)</f>
        <v>0</v>
      </c>
      <c r="BJ164" s="21" t="s">
        <v>83</v>
      </c>
      <c r="BK164" s="228">
        <f>ROUND(I164*H164,2)</f>
        <v>0</v>
      </c>
      <c r="BL164" s="21" t="s">
        <v>299</v>
      </c>
      <c r="BM164" s="227" t="s">
        <v>4049</v>
      </c>
    </row>
    <row r="165" s="2" customFormat="1">
      <c r="A165" s="42"/>
      <c r="B165" s="43"/>
      <c r="C165" s="44"/>
      <c r="D165" s="229" t="s">
        <v>191</v>
      </c>
      <c r="E165" s="44"/>
      <c r="F165" s="230" t="s">
        <v>4050</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1" t="s">
        <v>191</v>
      </c>
      <c r="AU165" s="21" t="s">
        <v>86</v>
      </c>
    </row>
    <row r="166" s="12" customFormat="1" ht="22.8" customHeight="1">
      <c r="A166" s="12"/>
      <c r="B166" s="200"/>
      <c r="C166" s="201"/>
      <c r="D166" s="202" t="s">
        <v>75</v>
      </c>
      <c r="E166" s="214" t="s">
        <v>4051</v>
      </c>
      <c r="F166" s="214" t="s">
        <v>4052</v>
      </c>
      <c r="G166" s="201"/>
      <c r="H166" s="201"/>
      <c r="I166" s="204"/>
      <c r="J166" s="215">
        <f>BK166</f>
        <v>0</v>
      </c>
      <c r="K166" s="201"/>
      <c r="L166" s="206"/>
      <c r="M166" s="207"/>
      <c r="N166" s="208"/>
      <c r="O166" s="208"/>
      <c r="P166" s="209">
        <f>SUM(P167:P180)</f>
        <v>0</v>
      </c>
      <c r="Q166" s="208"/>
      <c r="R166" s="209">
        <f>SUM(R167:R180)</f>
        <v>0.0073899999999999999</v>
      </c>
      <c r="S166" s="208"/>
      <c r="T166" s="210">
        <f>SUM(T167:T180)</f>
        <v>0</v>
      </c>
      <c r="U166" s="12"/>
      <c r="V166" s="12"/>
      <c r="W166" s="12"/>
      <c r="X166" s="12"/>
      <c r="Y166" s="12"/>
      <c r="Z166" s="12"/>
      <c r="AA166" s="12"/>
      <c r="AB166" s="12"/>
      <c r="AC166" s="12"/>
      <c r="AD166" s="12"/>
      <c r="AE166" s="12"/>
      <c r="AR166" s="211" t="s">
        <v>86</v>
      </c>
      <c r="AT166" s="212" t="s">
        <v>75</v>
      </c>
      <c r="AU166" s="212" t="s">
        <v>83</v>
      </c>
      <c r="AY166" s="211" t="s">
        <v>182</v>
      </c>
      <c r="BK166" s="213">
        <f>SUM(BK167:BK180)</f>
        <v>0</v>
      </c>
    </row>
    <row r="167" s="2" customFormat="1" ht="16.5" customHeight="1">
      <c r="A167" s="42"/>
      <c r="B167" s="43"/>
      <c r="C167" s="216" t="s">
        <v>398</v>
      </c>
      <c r="D167" s="216" t="s">
        <v>184</v>
      </c>
      <c r="E167" s="217" t="s">
        <v>4053</v>
      </c>
      <c r="F167" s="218" t="s">
        <v>4054</v>
      </c>
      <c r="G167" s="219" t="s">
        <v>4055</v>
      </c>
      <c r="H167" s="220">
        <v>1</v>
      </c>
      <c r="I167" s="221"/>
      <c r="J167" s="222">
        <f>ROUND(I167*H167,2)</f>
        <v>0</v>
      </c>
      <c r="K167" s="218" t="s">
        <v>188</v>
      </c>
      <c r="L167" s="48"/>
      <c r="M167" s="223" t="s">
        <v>19</v>
      </c>
      <c r="N167" s="224" t="s">
        <v>47</v>
      </c>
      <c r="O167" s="88"/>
      <c r="P167" s="225">
        <f>O167*H167</f>
        <v>0</v>
      </c>
      <c r="Q167" s="225">
        <v>0.00042999999999999999</v>
      </c>
      <c r="R167" s="225">
        <f>Q167*H167</f>
        <v>0.00042999999999999999</v>
      </c>
      <c r="S167" s="225">
        <v>0</v>
      </c>
      <c r="T167" s="226">
        <f>S167*H167</f>
        <v>0</v>
      </c>
      <c r="U167" s="42"/>
      <c r="V167" s="42"/>
      <c r="W167" s="42"/>
      <c r="X167" s="42"/>
      <c r="Y167" s="42"/>
      <c r="Z167" s="42"/>
      <c r="AA167" s="42"/>
      <c r="AB167" s="42"/>
      <c r="AC167" s="42"/>
      <c r="AD167" s="42"/>
      <c r="AE167" s="42"/>
      <c r="AR167" s="227" t="s">
        <v>299</v>
      </c>
      <c r="AT167" s="227" t="s">
        <v>184</v>
      </c>
      <c r="AU167" s="227" t="s">
        <v>86</v>
      </c>
      <c r="AY167" s="21" t="s">
        <v>182</v>
      </c>
      <c r="BE167" s="228">
        <f>IF(N167="základní",J167,0)</f>
        <v>0</v>
      </c>
      <c r="BF167" s="228">
        <f>IF(N167="snížená",J167,0)</f>
        <v>0</v>
      </c>
      <c r="BG167" s="228">
        <f>IF(N167="zákl. přenesená",J167,0)</f>
        <v>0</v>
      </c>
      <c r="BH167" s="228">
        <f>IF(N167="sníž. přenesená",J167,0)</f>
        <v>0</v>
      </c>
      <c r="BI167" s="228">
        <f>IF(N167="nulová",J167,0)</f>
        <v>0</v>
      </c>
      <c r="BJ167" s="21" t="s">
        <v>83</v>
      </c>
      <c r="BK167" s="228">
        <f>ROUND(I167*H167,2)</f>
        <v>0</v>
      </c>
      <c r="BL167" s="21" t="s">
        <v>299</v>
      </c>
      <c r="BM167" s="227" t="s">
        <v>4056</v>
      </c>
    </row>
    <row r="168" s="2" customFormat="1">
      <c r="A168" s="42"/>
      <c r="B168" s="43"/>
      <c r="C168" s="44"/>
      <c r="D168" s="229" t="s">
        <v>191</v>
      </c>
      <c r="E168" s="44"/>
      <c r="F168" s="230" t="s">
        <v>4057</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1" t="s">
        <v>191</v>
      </c>
      <c r="AU168" s="21" t="s">
        <v>86</v>
      </c>
    </row>
    <row r="169" s="13" customFormat="1">
      <c r="A169" s="13"/>
      <c r="B169" s="234"/>
      <c r="C169" s="235"/>
      <c r="D169" s="236" t="s">
        <v>193</v>
      </c>
      <c r="E169" s="237" t="s">
        <v>19</v>
      </c>
      <c r="F169" s="238" t="s">
        <v>3969</v>
      </c>
      <c r="G169" s="235"/>
      <c r="H169" s="239">
        <v>1</v>
      </c>
      <c r="I169" s="240"/>
      <c r="J169" s="235"/>
      <c r="K169" s="235"/>
      <c r="L169" s="241"/>
      <c r="M169" s="242"/>
      <c r="N169" s="243"/>
      <c r="O169" s="243"/>
      <c r="P169" s="243"/>
      <c r="Q169" s="243"/>
      <c r="R169" s="243"/>
      <c r="S169" s="243"/>
      <c r="T169" s="244"/>
      <c r="U169" s="13"/>
      <c r="V169" s="13"/>
      <c r="W169" s="13"/>
      <c r="X169" s="13"/>
      <c r="Y169" s="13"/>
      <c r="Z169" s="13"/>
      <c r="AA169" s="13"/>
      <c r="AB169" s="13"/>
      <c r="AC169" s="13"/>
      <c r="AD169" s="13"/>
      <c r="AE169" s="13"/>
      <c r="AT169" s="245" t="s">
        <v>193</v>
      </c>
      <c r="AU169" s="245" t="s">
        <v>86</v>
      </c>
      <c r="AV169" s="13" t="s">
        <v>86</v>
      </c>
      <c r="AW169" s="13" t="s">
        <v>37</v>
      </c>
      <c r="AX169" s="13" t="s">
        <v>83</v>
      </c>
      <c r="AY169" s="245" t="s">
        <v>182</v>
      </c>
    </row>
    <row r="170" s="2" customFormat="1" ht="16.5" customHeight="1">
      <c r="A170" s="42"/>
      <c r="B170" s="43"/>
      <c r="C170" s="267" t="s">
        <v>403</v>
      </c>
      <c r="D170" s="267" t="s">
        <v>349</v>
      </c>
      <c r="E170" s="268" t="s">
        <v>4058</v>
      </c>
      <c r="F170" s="269" t="s">
        <v>4059</v>
      </c>
      <c r="G170" s="270" t="s">
        <v>598</v>
      </c>
      <c r="H170" s="271">
        <v>1</v>
      </c>
      <c r="I170" s="272"/>
      <c r="J170" s="273">
        <f>ROUND(I170*H170,2)</f>
        <v>0</v>
      </c>
      <c r="K170" s="269" t="s">
        <v>19</v>
      </c>
      <c r="L170" s="274"/>
      <c r="M170" s="275" t="s">
        <v>19</v>
      </c>
      <c r="N170" s="276" t="s">
        <v>47</v>
      </c>
      <c r="O170" s="88"/>
      <c r="P170" s="225">
        <f>O170*H170</f>
        <v>0</v>
      </c>
      <c r="Q170" s="225">
        <v>0.0054999999999999997</v>
      </c>
      <c r="R170" s="225">
        <f>Q170*H170</f>
        <v>0.0054999999999999997</v>
      </c>
      <c r="S170" s="225">
        <v>0</v>
      </c>
      <c r="T170" s="226">
        <f>S170*H170</f>
        <v>0</v>
      </c>
      <c r="U170" s="42"/>
      <c r="V170" s="42"/>
      <c r="W170" s="42"/>
      <c r="X170" s="42"/>
      <c r="Y170" s="42"/>
      <c r="Z170" s="42"/>
      <c r="AA170" s="42"/>
      <c r="AB170" s="42"/>
      <c r="AC170" s="42"/>
      <c r="AD170" s="42"/>
      <c r="AE170" s="42"/>
      <c r="AR170" s="227" t="s">
        <v>398</v>
      </c>
      <c r="AT170" s="227" t="s">
        <v>349</v>
      </c>
      <c r="AU170" s="227" t="s">
        <v>86</v>
      </c>
      <c r="AY170" s="21" t="s">
        <v>182</v>
      </c>
      <c r="BE170" s="228">
        <f>IF(N170="základní",J170,0)</f>
        <v>0</v>
      </c>
      <c r="BF170" s="228">
        <f>IF(N170="snížená",J170,0)</f>
        <v>0</v>
      </c>
      <c r="BG170" s="228">
        <f>IF(N170="zákl. přenesená",J170,0)</f>
        <v>0</v>
      </c>
      <c r="BH170" s="228">
        <f>IF(N170="sníž. přenesená",J170,0)</f>
        <v>0</v>
      </c>
      <c r="BI170" s="228">
        <f>IF(N170="nulová",J170,0)</f>
        <v>0</v>
      </c>
      <c r="BJ170" s="21" t="s">
        <v>83</v>
      </c>
      <c r="BK170" s="228">
        <f>ROUND(I170*H170,2)</f>
        <v>0</v>
      </c>
      <c r="BL170" s="21" t="s">
        <v>299</v>
      </c>
      <c r="BM170" s="227" t="s">
        <v>4060</v>
      </c>
    </row>
    <row r="171" s="2" customFormat="1" ht="16.5" customHeight="1">
      <c r="A171" s="42"/>
      <c r="B171" s="43"/>
      <c r="C171" s="216" t="s">
        <v>409</v>
      </c>
      <c r="D171" s="216" t="s">
        <v>184</v>
      </c>
      <c r="E171" s="217" t="s">
        <v>4061</v>
      </c>
      <c r="F171" s="218" t="s">
        <v>4062</v>
      </c>
      <c r="G171" s="219" t="s">
        <v>4055</v>
      </c>
      <c r="H171" s="220">
        <v>1</v>
      </c>
      <c r="I171" s="221"/>
      <c r="J171" s="222">
        <f>ROUND(I171*H171,2)</f>
        <v>0</v>
      </c>
      <c r="K171" s="218" t="s">
        <v>188</v>
      </c>
      <c r="L171" s="48"/>
      <c r="M171" s="223" t="s">
        <v>19</v>
      </c>
      <c r="N171" s="224" t="s">
        <v>47</v>
      </c>
      <c r="O171" s="88"/>
      <c r="P171" s="225">
        <f>O171*H171</f>
        <v>0</v>
      </c>
      <c r="Q171" s="225">
        <v>9.0000000000000006E-05</v>
      </c>
      <c r="R171" s="225">
        <f>Q171*H171</f>
        <v>9.0000000000000006E-05</v>
      </c>
      <c r="S171" s="225">
        <v>0</v>
      </c>
      <c r="T171" s="226">
        <f>S171*H171</f>
        <v>0</v>
      </c>
      <c r="U171" s="42"/>
      <c r="V171" s="42"/>
      <c r="W171" s="42"/>
      <c r="X171" s="42"/>
      <c r="Y171" s="42"/>
      <c r="Z171" s="42"/>
      <c r="AA171" s="42"/>
      <c r="AB171" s="42"/>
      <c r="AC171" s="42"/>
      <c r="AD171" s="42"/>
      <c r="AE171" s="42"/>
      <c r="AR171" s="227" t="s">
        <v>299</v>
      </c>
      <c r="AT171" s="227" t="s">
        <v>184</v>
      </c>
      <c r="AU171" s="227" t="s">
        <v>86</v>
      </c>
      <c r="AY171" s="21" t="s">
        <v>182</v>
      </c>
      <c r="BE171" s="228">
        <f>IF(N171="základní",J171,0)</f>
        <v>0</v>
      </c>
      <c r="BF171" s="228">
        <f>IF(N171="snížená",J171,0)</f>
        <v>0</v>
      </c>
      <c r="BG171" s="228">
        <f>IF(N171="zákl. přenesená",J171,0)</f>
        <v>0</v>
      </c>
      <c r="BH171" s="228">
        <f>IF(N171="sníž. přenesená",J171,0)</f>
        <v>0</v>
      </c>
      <c r="BI171" s="228">
        <f>IF(N171="nulová",J171,0)</f>
        <v>0</v>
      </c>
      <c r="BJ171" s="21" t="s">
        <v>83</v>
      </c>
      <c r="BK171" s="228">
        <f>ROUND(I171*H171,2)</f>
        <v>0</v>
      </c>
      <c r="BL171" s="21" t="s">
        <v>299</v>
      </c>
      <c r="BM171" s="227" t="s">
        <v>4063</v>
      </c>
    </row>
    <row r="172" s="2" customFormat="1">
      <c r="A172" s="42"/>
      <c r="B172" s="43"/>
      <c r="C172" s="44"/>
      <c r="D172" s="229" t="s">
        <v>191</v>
      </c>
      <c r="E172" s="44"/>
      <c r="F172" s="230" t="s">
        <v>4064</v>
      </c>
      <c r="G172" s="44"/>
      <c r="H172" s="44"/>
      <c r="I172" s="231"/>
      <c r="J172" s="44"/>
      <c r="K172" s="44"/>
      <c r="L172" s="48"/>
      <c r="M172" s="232"/>
      <c r="N172" s="233"/>
      <c r="O172" s="88"/>
      <c r="P172" s="88"/>
      <c r="Q172" s="88"/>
      <c r="R172" s="88"/>
      <c r="S172" s="88"/>
      <c r="T172" s="89"/>
      <c r="U172" s="42"/>
      <c r="V172" s="42"/>
      <c r="W172" s="42"/>
      <c r="X172" s="42"/>
      <c r="Y172" s="42"/>
      <c r="Z172" s="42"/>
      <c r="AA172" s="42"/>
      <c r="AB172" s="42"/>
      <c r="AC172" s="42"/>
      <c r="AD172" s="42"/>
      <c r="AE172" s="42"/>
      <c r="AT172" s="21" t="s">
        <v>191</v>
      </c>
      <c r="AU172" s="21" t="s">
        <v>86</v>
      </c>
    </row>
    <row r="173" s="13" customFormat="1">
      <c r="A173" s="13"/>
      <c r="B173" s="234"/>
      <c r="C173" s="235"/>
      <c r="D173" s="236" t="s">
        <v>193</v>
      </c>
      <c r="E173" s="237" t="s">
        <v>19</v>
      </c>
      <c r="F173" s="238" t="s">
        <v>4065</v>
      </c>
      <c r="G173" s="235"/>
      <c r="H173" s="239">
        <v>1</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193</v>
      </c>
      <c r="AU173" s="245" t="s">
        <v>86</v>
      </c>
      <c r="AV173" s="13" t="s">
        <v>86</v>
      </c>
      <c r="AW173" s="13" t="s">
        <v>37</v>
      </c>
      <c r="AX173" s="13" t="s">
        <v>83</v>
      </c>
      <c r="AY173" s="245" t="s">
        <v>182</v>
      </c>
    </row>
    <row r="174" s="2" customFormat="1" ht="16.5" customHeight="1">
      <c r="A174" s="42"/>
      <c r="B174" s="43"/>
      <c r="C174" s="267" t="s">
        <v>414</v>
      </c>
      <c r="D174" s="267" t="s">
        <v>349</v>
      </c>
      <c r="E174" s="268" t="s">
        <v>4066</v>
      </c>
      <c r="F174" s="269" t="s">
        <v>4067</v>
      </c>
      <c r="G174" s="270" t="s">
        <v>598</v>
      </c>
      <c r="H174" s="271">
        <v>1</v>
      </c>
      <c r="I174" s="272"/>
      <c r="J174" s="273">
        <f>ROUND(I174*H174,2)</f>
        <v>0</v>
      </c>
      <c r="K174" s="269" t="s">
        <v>19</v>
      </c>
      <c r="L174" s="274"/>
      <c r="M174" s="275" t="s">
        <v>19</v>
      </c>
      <c r="N174" s="276" t="s">
        <v>47</v>
      </c>
      <c r="O174" s="88"/>
      <c r="P174" s="225">
        <f>O174*H174</f>
        <v>0</v>
      </c>
      <c r="Q174" s="225">
        <v>0.00080000000000000004</v>
      </c>
      <c r="R174" s="225">
        <f>Q174*H174</f>
        <v>0.00080000000000000004</v>
      </c>
      <c r="S174" s="225">
        <v>0</v>
      </c>
      <c r="T174" s="226">
        <f>S174*H174</f>
        <v>0</v>
      </c>
      <c r="U174" s="42"/>
      <c r="V174" s="42"/>
      <c r="W174" s="42"/>
      <c r="X174" s="42"/>
      <c r="Y174" s="42"/>
      <c r="Z174" s="42"/>
      <c r="AA174" s="42"/>
      <c r="AB174" s="42"/>
      <c r="AC174" s="42"/>
      <c r="AD174" s="42"/>
      <c r="AE174" s="42"/>
      <c r="AR174" s="227" t="s">
        <v>398</v>
      </c>
      <c r="AT174" s="227" t="s">
        <v>349</v>
      </c>
      <c r="AU174" s="227" t="s">
        <v>86</v>
      </c>
      <c r="AY174" s="21" t="s">
        <v>182</v>
      </c>
      <c r="BE174" s="228">
        <f>IF(N174="základní",J174,0)</f>
        <v>0</v>
      </c>
      <c r="BF174" s="228">
        <f>IF(N174="snížená",J174,0)</f>
        <v>0</v>
      </c>
      <c r="BG174" s="228">
        <f>IF(N174="zákl. přenesená",J174,0)</f>
        <v>0</v>
      </c>
      <c r="BH174" s="228">
        <f>IF(N174="sníž. přenesená",J174,0)</f>
        <v>0</v>
      </c>
      <c r="BI174" s="228">
        <f>IF(N174="nulová",J174,0)</f>
        <v>0</v>
      </c>
      <c r="BJ174" s="21" t="s">
        <v>83</v>
      </c>
      <c r="BK174" s="228">
        <f>ROUND(I174*H174,2)</f>
        <v>0</v>
      </c>
      <c r="BL174" s="21" t="s">
        <v>299</v>
      </c>
      <c r="BM174" s="227" t="s">
        <v>4068</v>
      </c>
    </row>
    <row r="175" s="2" customFormat="1" ht="21.75" customHeight="1">
      <c r="A175" s="42"/>
      <c r="B175" s="43"/>
      <c r="C175" s="216" t="s">
        <v>419</v>
      </c>
      <c r="D175" s="216" t="s">
        <v>184</v>
      </c>
      <c r="E175" s="217" t="s">
        <v>4069</v>
      </c>
      <c r="F175" s="218" t="s">
        <v>4070</v>
      </c>
      <c r="G175" s="219" t="s">
        <v>598</v>
      </c>
      <c r="H175" s="220">
        <v>1</v>
      </c>
      <c r="I175" s="221"/>
      <c r="J175" s="222">
        <f>ROUND(I175*H175,2)</f>
        <v>0</v>
      </c>
      <c r="K175" s="218" t="s">
        <v>188</v>
      </c>
      <c r="L175" s="48"/>
      <c r="M175" s="223" t="s">
        <v>19</v>
      </c>
      <c r="N175" s="224" t="s">
        <v>47</v>
      </c>
      <c r="O175" s="88"/>
      <c r="P175" s="225">
        <f>O175*H175</f>
        <v>0</v>
      </c>
      <c r="Q175" s="225">
        <v>0.00017000000000000001</v>
      </c>
      <c r="R175" s="225">
        <f>Q175*H175</f>
        <v>0.00017000000000000001</v>
      </c>
      <c r="S175" s="225">
        <v>0</v>
      </c>
      <c r="T175" s="226">
        <f>S175*H175</f>
        <v>0</v>
      </c>
      <c r="U175" s="42"/>
      <c r="V175" s="42"/>
      <c r="W175" s="42"/>
      <c r="X175" s="42"/>
      <c r="Y175" s="42"/>
      <c r="Z175" s="42"/>
      <c r="AA175" s="42"/>
      <c r="AB175" s="42"/>
      <c r="AC175" s="42"/>
      <c r="AD175" s="42"/>
      <c r="AE175" s="42"/>
      <c r="AR175" s="227" t="s">
        <v>299</v>
      </c>
      <c r="AT175" s="227" t="s">
        <v>184</v>
      </c>
      <c r="AU175" s="227" t="s">
        <v>86</v>
      </c>
      <c r="AY175" s="21" t="s">
        <v>182</v>
      </c>
      <c r="BE175" s="228">
        <f>IF(N175="základní",J175,0)</f>
        <v>0</v>
      </c>
      <c r="BF175" s="228">
        <f>IF(N175="snížená",J175,0)</f>
        <v>0</v>
      </c>
      <c r="BG175" s="228">
        <f>IF(N175="zákl. přenesená",J175,0)</f>
        <v>0</v>
      </c>
      <c r="BH175" s="228">
        <f>IF(N175="sníž. přenesená",J175,0)</f>
        <v>0</v>
      </c>
      <c r="BI175" s="228">
        <f>IF(N175="nulová",J175,0)</f>
        <v>0</v>
      </c>
      <c r="BJ175" s="21" t="s">
        <v>83</v>
      </c>
      <c r="BK175" s="228">
        <f>ROUND(I175*H175,2)</f>
        <v>0</v>
      </c>
      <c r="BL175" s="21" t="s">
        <v>299</v>
      </c>
      <c r="BM175" s="227" t="s">
        <v>4071</v>
      </c>
    </row>
    <row r="176" s="2" customFormat="1">
      <c r="A176" s="42"/>
      <c r="B176" s="43"/>
      <c r="C176" s="44"/>
      <c r="D176" s="229" t="s">
        <v>191</v>
      </c>
      <c r="E176" s="44"/>
      <c r="F176" s="230" t="s">
        <v>4072</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1" t="s">
        <v>191</v>
      </c>
      <c r="AU176" s="21" t="s">
        <v>86</v>
      </c>
    </row>
    <row r="177" s="13" customFormat="1">
      <c r="A177" s="13"/>
      <c r="B177" s="234"/>
      <c r="C177" s="235"/>
      <c r="D177" s="236" t="s">
        <v>193</v>
      </c>
      <c r="E177" s="237" t="s">
        <v>19</v>
      </c>
      <c r="F177" s="238" t="s">
        <v>3969</v>
      </c>
      <c r="G177" s="235"/>
      <c r="H177" s="239">
        <v>1</v>
      </c>
      <c r="I177" s="240"/>
      <c r="J177" s="235"/>
      <c r="K177" s="235"/>
      <c r="L177" s="241"/>
      <c r="M177" s="242"/>
      <c r="N177" s="243"/>
      <c r="O177" s="243"/>
      <c r="P177" s="243"/>
      <c r="Q177" s="243"/>
      <c r="R177" s="243"/>
      <c r="S177" s="243"/>
      <c r="T177" s="244"/>
      <c r="U177" s="13"/>
      <c r="V177" s="13"/>
      <c r="W177" s="13"/>
      <c r="X177" s="13"/>
      <c r="Y177" s="13"/>
      <c r="Z177" s="13"/>
      <c r="AA177" s="13"/>
      <c r="AB177" s="13"/>
      <c r="AC177" s="13"/>
      <c r="AD177" s="13"/>
      <c r="AE177" s="13"/>
      <c r="AT177" s="245" t="s">
        <v>193</v>
      </c>
      <c r="AU177" s="245" t="s">
        <v>86</v>
      </c>
      <c r="AV177" s="13" t="s">
        <v>86</v>
      </c>
      <c r="AW177" s="13" t="s">
        <v>37</v>
      </c>
      <c r="AX177" s="13" t="s">
        <v>83</v>
      </c>
      <c r="AY177" s="245" t="s">
        <v>182</v>
      </c>
    </row>
    <row r="178" s="2" customFormat="1" ht="16.5" customHeight="1">
      <c r="A178" s="42"/>
      <c r="B178" s="43"/>
      <c r="C178" s="267" t="s">
        <v>424</v>
      </c>
      <c r="D178" s="267" t="s">
        <v>349</v>
      </c>
      <c r="E178" s="268" t="s">
        <v>4073</v>
      </c>
      <c r="F178" s="269" t="s">
        <v>4074</v>
      </c>
      <c r="G178" s="270" t="s">
        <v>598</v>
      </c>
      <c r="H178" s="271">
        <v>1</v>
      </c>
      <c r="I178" s="272"/>
      <c r="J178" s="273">
        <f>ROUND(I178*H178,2)</f>
        <v>0</v>
      </c>
      <c r="K178" s="269" t="s">
        <v>19</v>
      </c>
      <c r="L178" s="274"/>
      <c r="M178" s="275" t="s">
        <v>19</v>
      </c>
      <c r="N178" s="276" t="s">
        <v>47</v>
      </c>
      <c r="O178" s="88"/>
      <c r="P178" s="225">
        <f>O178*H178</f>
        <v>0</v>
      </c>
      <c r="Q178" s="225">
        <v>0.00040000000000000002</v>
      </c>
      <c r="R178" s="225">
        <f>Q178*H178</f>
        <v>0.00040000000000000002</v>
      </c>
      <c r="S178" s="225">
        <v>0</v>
      </c>
      <c r="T178" s="226">
        <f>S178*H178</f>
        <v>0</v>
      </c>
      <c r="U178" s="42"/>
      <c r="V178" s="42"/>
      <c r="W178" s="42"/>
      <c r="X178" s="42"/>
      <c r="Y178" s="42"/>
      <c r="Z178" s="42"/>
      <c r="AA178" s="42"/>
      <c r="AB178" s="42"/>
      <c r="AC178" s="42"/>
      <c r="AD178" s="42"/>
      <c r="AE178" s="42"/>
      <c r="AR178" s="227" t="s">
        <v>398</v>
      </c>
      <c r="AT178" s="227" t="s">
        <v>349</v>
      </c>
      <c r="AU178" s="227" t="s">
        <v>86</v>
      </c>
      <c r="AY178" s="21" t="s">
        <v>182</v>
      </c>
      <c r="BE178" s="228">
        <f>IF(N178="základní",J178,0)</f>
        <v>0</v>
      </c>
      <c r="BF178" s="228">
        <f>IF(N178="snížená",J178,0)</f>
        <v>0</v>
      </c>
      <c r="BG178" s="228">
        <f>IF(N178="zákl. přenesená",J178,0)</f>
        <v>0</v>
      </c>
      <c r="BH178" s="228">
        <f>IF(N178="sníž. přenesená",J178,0)</f>
        <v>0</v>
      </c>
      <c r="BI178" s="228">
        <f>IF(N178="nulová",J178,0)</f>
        <v>0</v>
      </c>
      <c r="BJ178" s="21" t="s">
        <v>83</v>
      </c>
      <c r="BK178" s="228">
        <f>ROUND(I178*H178,2)</f>
        <v>0</v>
      </c>
      <c r="BL178" s="21" t="s">
        <v>299</v>
      </c>
      <c r="BM178" s="227" t="s">
        <v>4075</v>
      </c>
    </row>
    <row r="179" s="2" customFormat="1" ht="24.15" customHeight="1">
      <c r="A179" s="42"/>
      <c r="B179" s="43"/>
      <c r="C179" s="216" t="s">
        <v>429</v>
      </c>
      <c r="D179" s="216" t="s">
        <v>184</v>
      </c>
      <c r="E179" s="217" t="s">
        <v>4076</v>
      </c>
      <c r="F179" s="218" t="s">
        <v>4077</v>
      </c>
      <c r="G179" s="219" t="s">
        <v>610</v>
      </c>
      <c r="H179" s="220">
        <v>0.0070000000000000001</v>
      </c>
      <c r="I179" s="221"/>
      <c r="J179" s="222">
        <f>ROUND(I179*H179,2)</f>
        <v>0</v>
      </c>
      <c r="K179" s="218" t="s">
        <v>188</v>
      </c>
      <c r="L179" s="48"/>
      <c r="M179" s="223" t="s">
        <v>19</v>
      </c>
      <c r="N179" s="224" t="s">
        <v>47</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299</v>
      </c>
      <c r="AT179" s="227" t="s">
        <v>184</v>
      </c>
      <c r="AU179" s="227" t="s">
        <v>86</v>
      </c>
      <c r="AY179" s="21" t="s">
        <v>182</v>
      </c>
      <c r="BE179" s="228">
        <f>IF(N179="základní",J179,0)</f>
        <v>0</v>
      </c>
      <c r="BF179" s="228">
        <f>IF(N179="snížená",J179,0)</f>
        <v>0</v>
      </c>
      <c r="BG179" s="228">
        <f>IF(N179="zákl. přenesená",J179,0)</f>
        <v>0</v>
      </c>
      <c r="BH179" s="228">
        <f>IF(N179="sníž. přenesená",J179,0)</f>
        <v>0</v>
      </c>
      <c r="BI179" s="228">
        <f>IF(N179="nulová",J179,0)</f>
        <v>0</v>
      </c>
      <c r="BJ179" s="21" t="s">
        <v>83</v>
      </c>
      <c r="BK179" s="228">
        <f>ROUND(I179*H179,2)</f>
        <v>0</v>
      </c>
      <c r="BL179" s="21" t="s">
        <v>299</v>
      </c>
      <c r="BM179" s="227" t="s">
        <v>4078</v>
      </c>
    </row>
    <row r="180" s="2" customFormat="1">
      <c r="A180" s="42"/>
      <c r="B180" s="43"/>
      <c r="C180" s="44"/>
      <c r="D180" s="229" t="s">
        <v>191</v>
      </c>
      <c r="E180" s="44"/>
      <c r="F180" s="230" t="s">
        <v>4079</v>
      </c>
      <c r="G180" s="44"/>
      <c r="H180" s="44"/>
      <c r="I180" s="231"/>
      <c r="J180" s="44"/>
      <c r="K180" s="44"/>
      <c r="L180" s="48"/>
      <c r="M180" s="232"/>
      <c r="N180" s="233"/>
      <c r="O180" s="88"/>
      <c r="P180" s="88"/>
      <c r="Q180" s="88"/>
      <c r="R180" s="88"/>
      <c r="S180" s="88"/>
      <c r="T180" s="89"/>
      <c r="U180" s="42"/>
      <c r="V180" s="42"/>
      <c r="W180" s="42"/>
      <c r="X180" s="42"/>
      <c r="Y180" s="42"/>
      <c r="Z180" s="42"/>
      <c r="AA180" s="42"/>
      <c r="AB180" s="42"/>
      <c r="AC180" s="42"/>
      <c r="AD180" s="42"/>
      <c r="AE180" s="42"/>
      <c r="AT180" s="21" t="s">
        <v>191</v>
      </c>
      <c r="AU180" s="21" t="s">
        <v>86</v>
      </c>
    </row>
    <row r="181" s="12" customFormat="1" ht="25.92" customHeight="1">
      <c r="A181" s="12"/>
      <c r="B181" s="200"/>
      <c r="C181" s="201"/>
      <c r="D181" s="202" t="s">
        <v>75</v>
      </c>
      <c r="E181" s="203" t="s">
        <v>349</v>
      </c>
      <c r="F181" s="203" t="s">
        <v>3587</v>
      </c>
      <c r="G181" s="201"/>
      <c r="H181" s="201"/>
      <c r="I181" s="204"/>
      <c r="J181" s="205">
        <f>BK181</f>
        <v>0</v>
      </c>
      <c r="K181" s="201"/>
      <c r="L181" s="206"/>
      <c r="M181" s="207"/>
      <c r="N181" s="208"/>
      <c r="O181" s="208"/>
      <c r="P181" s="209">
        <f>P182+P293</f>
        <v>0</v>
      </c>
      <c r="Q181" s="208"/>
      <c r="R181" s="209">
        <f>R182+R293</f>
        <v>2.92184</v>
      </c>
      <c r="S181" s="208"/>
      <c r="T181" s="210">
        <f>T182+T293</f>
        <v>0.14000000000000001</v>
      </c>
      <c r="U181" s="12"/>
      <c r="V181" s="12"/>
      <c r="W181" s="12"/>
      <c r="X181" s="12"/>
      <c r="Y181" s="12"/>
      <c r="Z181" s="12"/>
      <c r="AA181" s="12"/>
      <c r="AB181" s="12"/>
      <c r="AC181" s="12"/>
      <c r="AD181" s="12"/>
      <c r="AE181" s="12"/>
      <c r="AR181" s="211" t="s">
        <v>203</v>
      </c>
      <c r="AT181" s="212" t="s">
        <v>75</v>
      </c>
      <c r="AU181" s="212" t="s">
        <v>76</v>
      </c>
      <c r="AY181" s="211" t="s">
        <v>182</v>
      </c>
      <c r="BK181" s="213">
        <f>BK182+BK293</f>
        <v>0</v>
      </c>
    </row>
    <row r="182" s="12" customFormat="1" ht="22.8" customHeight="1">
      <c r="A182" s="12"/>
      <c r="B182" s="200"/>
      <c r="C182" s="201"/>
      <c r="D182" s="202" t="s">
        <v>75</v>
      </c>
      <c r="E182" s="214" t="s">
        <v>4080</v>
      </c>
      <c r="F182" s="214" t="s">
        <v>4081</v>
      </c>
      <c r="G182" s="201"/>
      <c r="H182" s="201"/>
      <c r="I182" s="204"/>
      <c r="J182" s="215">
        <f>BK182</f>
        <v>0</v>
      </c>
      <c r="K182" s="201"/>
      <c r="L182" s="206"/>
      <c r="M182" s="207"/>
      <c r="N182" s="208"/>
      <c r="O182" s="208"/>
      <c r="P182" s="209">
        <f>SUM(P183:P292)</f>
        <v>0</v>
      </c>
      <c r="Q182" s="208"/>
      <c r="R182" s="209">
        <f>SUM(R183:R292)</f>
        <v>2.7878400000000001</v>
      </c>
      <c r="S182" s="208"/>
      <c r="T182" s="210">
        <f>SUM(T183:T292)</f>
        <v>0</v>
      </c>
      <c r="U182" s="12"/>
      <c r="V182" s="12"/>
      <c r="W182" s="12"/>
      <c r="X182" s="12"/>
      <c r="Y182" s="12"/>
      <c r="Z182" s="12"/>
      <c r="AA182" s="12"/>
      <c r="AB182" s="12"/>
      <c r="AC182" s="12"/>
      <c r="AD182" s="12"/>
      <c r="AE182" s="12"/>
      <c r="AR182" s="211" t="s">
        <v>203</v>
      </c>
      <c r="AT182" s="212" t="s">
        <v>75</v>
      </c>
      <c r="AU182" s="212" t="s">
        <v>83</v>
      </c>
      <c r="AY182" s="211" t="s">
        <v>182</v>
      </c>
      <c r="BK182" s="213">
        <f>SUM(BK183:BK292)</f>
        <v>0</v>
      </c>
    </row>
    <row r="183" s="2" customFormat="1">
      <c r="A183" s="42"/>
      <c r="B183" s="43"/>
      <c r="C183" s="216" t="s">
        <v>434</v>
      </c>
      <c r="D183" s="216" t="s">
        <v>184</v>
      </c>
      <c r="E183" s="217" t="s">
        <v>4082</v>
      </c>
      <c r="F183" s="218" t="s">
        <v>4083</v>
      </c>
      <c r="G183" s="219" t="s">
        <v>1154</v>
      </c>
      <c r="H183" s="220">
        <v>1</v>
      </c>
      <c r="I183" s="221"/>
      <c r="J183" s="222">
        <f>ROUND(I183*H183,2)</f>
        <v>0</v>
      </c>
      <c r="K183" s="218" t="s">
        <v>19</v>
      </c>
      <c r="L183" s="48"/>
      <c r="M183" s="223" t="s">
        <v>19</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589</v>
      </c>
      <c r="AT183" s="227" t="s">
        <v>184</v>
      </c>
      <c r="AU183" s="227" t="s">
        <v>86</v>
      </c>
      <c r="AY183" s="21" t="s">
        <v>182</v>
      </c>
      <c r="BE183" s="228">
        <f>IF(N183="základní",J183,0)</f>
        <v>0</v>
      </c>
      <c r="BF183" s="228">
        <f>IF(N183="snížená",J183,0)</f>
        <v>0</v>
      </c>
      <c r="BG183" s="228">
        <f>IF(N183="zákl. přenesená",J183,0)</f>
        <v>0</v>
      </c>
      <c r="BH183" s="228">
        <f>IF(N183="sníž. přenesená",J183,0)</f>
        <v>0</v>
      </c>
      <c r="BI183" s="228">
        <f>IF(N183="nulová",J183,0)</f>
        <v>0</v>
      </c>
      <c r="BJ183" s="21" t="s">
        <v>83</v>
      </c>
      <c r="BK183" s="228">
        <f>ROUND(I183*H183,2)</f>
        <v>0</v>
      </c>
      <c r="BL183" s="21" t="s">
        <v>589</v>
      </c>
      <c r="BM183" s="227" t="s">
        <v>4084</v>
      </c>
    </row>
    <row r="184" s="2" customFormat="1" ht="16.5" customHeight="1">
      <c r="A184" s="42"/>
      <c r="B184" s="43"/>
      <c r="C184" s="216" t="s">
        <v>440</v>
      </c>
      <c r="D184" s="216" t="s">
        <v>184</v>
      </c>
      <c r="E184" s="217" t="s">
        <v>4085</v>
      </c>
      <c r="F184" s="218" t="s">
        <v>4086</v>
      </c>
      <c r="G184" s="219" t="s">
        <v>560</v>
      </c>
      <c r="H184" s="220">
        <v>1</v>
      </c>
      <c r="I184" s="221"/>
      <c r="J184" s="222">
        <f>ROUND(I184*H184,2)</f>
        <v>0</v>
      </c>
      <c r="K184" s="218" t="s">
        <v>188</v>
      </c>
      <c r="L184" s="48"/>
      <c r="M184" s="223" t="s">
        <v>19</v>
      </c>
      <c r="N184" s="224" t="s">
        <v>47</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589</v>
      </c>
      <c r="AT184" s="227" t="s">
        <v>184</v>
      </c>
      <c r="AU184" s="227" t="s">
        <v>86</v>
      </c>
      <c r="AY184" s="21" t="s">
        <v>182</v>
      </c>
      <c r="BE184" s="228">
        <f>IF(N184="základní",J184,0)</f>
        <v>0</v>
      </c>
      <c r="BF184" s="228">
        <f>IF(N184="snížená",J184,0)</f>
        <v>0</v>
      </c>
      <c r="BG184" s="228">
        <f>IF(N184="zákl. přenesená",J184,0)</f>
        <v>0</v>
      </c>
      <c r="BH184" s="228">
        <f>IF(N184="sníž. přenesená",J184,0)</f>
        <v>0</v>
      </c>
      <c r="BI184" s="228">
        <f>IF(N184="nulová",J184,0)</f>
        <v>0</v>
      </c>
      <c r="BJ184" s="21" t="s">
        <v>83</v>
      </c>
      <c r="BK184" s="228">
        <f>ROUND(I184*H184,2)</f>
        <v>0</v>
      </c>
      <c r="BL184" s="21" t="s">
        <v>589</v>
      </c>
      <c r="BM184" s="227" t="s">
        <v>4087</v>
      </c>
    </row>
    <row r="185" s="2" customFormat="1">
      <c r="A185" s="42"/>
      <c r="B185" s="43"/>
      <c r="C185" s="44"/>
      <c r="D185" s="229" t="s">
        <v>191</v>
      </c>
      <c r="E185" s="44"/>
      <c r="F185" s="230" t="s">
        <v>4088</v>
      </c>
      <c r="G185" s="44"/>
      <c r="H185" s="44"/>
      <c r="I185" s="231"/>
      <c r="J185" s="44"/>
      <c r="K185" s="44"/>
      <c r="L185" s="48"/>
      <c r="M185" s="232"/>
      <c r="N185" s="233"/>
      <c r="O185" s="88"/>
      <c r="P185" s="88"/>
      <c r="Q185" s="88"/>
      <c r="R185" s="88"/>
      <c r="S185" s="88"/>
      <c r="T185" s="89"/>
      <c r="U185" s="42"/>
      <c r="V185" s="42"/>
      <c r="W185" s="42"/>
      <c r="X185" s="42"/>
      <c r="Y185" s="42"/>
      <c r="Z185" s="42"/>
      <c r="AA185" s="42"/>
      <c r="AB185" s="42"/>
      <c r="AC185" s="42"/>
      <c r="AD185" s="42"/>
      <c r="AE185" s="42"/>
      <c r="AT185" s="21" t="s">
        <v>191</v>
      </c>
      <c r="AU185" s="21" t="s">
        <v>86</v>
      </c>
    </row>
    <row r="186" s="13" customFormat="1">
      <c r="A186" s="13"/>
      <c r="B186" s="234"/>
      <c r="C186" s="235"/>
      <c r="D186" s="236" t="s">
        <v>193</v>
      </c>
      <c r="E186" s="237" t="s">
        <v>19</v>
      </c>
      <c r="F186" s="238" t="s">
        <v>4089</v>
      </c>
      <c r="G186" s="235"/>
      <c r="H186" s="239">
        <v>1</v>
      </c>
      <c r="I186" s="240"/>
      <c r="J186" s="235"/>
      <c r="K186" s="235"/>
      <c r="L186" s="241"/>
      <c r="M186" s="242"/>
      <c r="N186" s="243"/>
      <c r="O186" s="243"/>
      <c r="P186" s="243"/>
      <c r="Q186" s="243"/>
      <c r="R186" s="243"/>
      <c r="S186" s="243"/>
      <c r="T186" s="244"/>
      <c r="U186" s="13"/>
      <c r="V186" s="13"/>
      <c r="W186" s="13"/>
      <c r="X186" s="13"/>
      <c r="Y186" s="13"/>
      <c r="Z186" s="13"/>
      <c r="AA186" s="13"/>
      <c r="AB186" s="13"/>
      <c r="AC186" s="13"/>
      <c r="AD186" s="13"/>
      <c r="AE186" s="13"/>
      <c r="AT186" s="245" t="s">
        <v>193</v>
      </c>
      <c r="AU186" s="245" t="s">
        <v>86</v>
      </c>
      <c r="AV186" s="13" t="s">
        <v>86</v>
      </c>
      <c r="AW186" s="13" t="s">
        <v>37</v>
      </c>
      <c r="AX186" s="13" t="s">
        <v>83</v>
      </c>
      <c r="AY186" s="245" t="s">
        <v>182</v>
      </c>
    </row>
    <row r="187" s="2" customFormat="1" ht="16.5" customHeight="1">
      <c r="A187" s="42"/>
      <c r="B187" s="43"/>
      <c r="C187" s="216" t="s">
        <v>446</v>
      </c>
      <c r="D187" s="216" t="s">
        <v>184</v>
      </c>
      <c r="E187" s="217" t="s">
        <v>4090</v>
      </c>
      <c r="F187" s="218" t="s">
        <v>4091</v>
      </c>
      <c r="G187" s="219" t="s">
        <v>560</v>
      </c>
      <c r="H187" s="220">
        <v>23</v>
      </c>
      <c r="I187" s="221"/>
      <c r="J187" s="222">
        <f>ROUND(I187*H187,2)</f>
        <v>0</v>
      </c>
      <c r="K187" s="218" t="s">
        <v>188</v>
      </c>
      <c r="L187" s="48"/>
      <c r="M187" s="223" t="s">
        <v>19</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589</v>
      </c>
      <c r="AT187" s="227" t="s">
        <v>184</v>
      </c>
      <c r="AU187" s="227" t="s">
        <v>86</v>
      </c>
      <c r="AY187" s="21" t="s">
        <v>182</v>
      </c>
      <c r="BE187" s="228">
        <f>IF(N187="základní",J187,0)</f>
        <v>0</v>
      </c>
      <c r="BF187" s="228">
        <f>IF(N187="snížená",J187,0)</f>
        <v>0</v>
      </c>
      <c r="BG187" s="228">
        <f>IF(N187="zákl. přenesená",J187,0)</f>
        <v>0</v>
      </c>
      <c r="BH187" s="228">
        <f>IF(N187="sníž. přenesená",J187,0)</f>
        <v>0</v>
      </c>
      <c r="BI187" s="228">
        <f>IF(N187="nulová",J187,0)</f>
        <v>0</v>
      </c>
      <c r="BJ187" s="21" t="s">
        <v>83</v>
      </c>
      <c r="BK187" s="228">
        <f>ROUND(I187*H187,2)</f>
        <v>0</v>
      </c>
      <c r="BL187" s="21" t="s">
        <v>589</v>
      </c>
      <c r="BM187" s="227" t="s">
        <v>4092</v>
      </c>
    </row>
    <row r="188" s="2" customFormat="1">
      <c r="A188" s="42"/>
      <c r="B188" s="43"/>
      <c r="C188" s="44"/>
      <c r="D188" s="229" t="s">
        <v>191</v>
      </c>
      <c r="E188" s="44"/>
      <c r="F188" s="230" t="s">
        <v>4093</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1" t="s">
        <v>191</v>
      </c>
      <c r="AU188" s="21" t="s">
        <v>86</v>
      </c>
    </row>
    <row r="189" s="13" customFormat="1">
      <c r="A189" s="13"/>
      <c r="B189" s="234"/>
      <c r="C189" s="235"/>
      <c r="D189" s="236" t="s">
        <v>193</v>
      </c>
      <c r="E189" s="237" t="s">
        <v>19</v>
      </c>
      <c r="F189" s="238" t="s">
        <v>4094</v>
      </c>
      <c r="G189" s="235"/>
      <c r="H189" s="239">
        <v>23</v>
      </c>
      <c r="I189" s="240"/>
      <c r="J189" s="235"/>
      <c r="K189" s="235"/>
      <c r="L189" s="241"/>
      <c r="M189" s="242"/>
      <c r="N189" s="243"/>
      <c r="O189" s="243"/>
      <c r="P189" s="243"/>
      <c r="Q189" s="243"/>
      <c r="R189" s="243"/>
      <c r="S189" s="243"/>
      <c r="T189" s="244"/>
      <c r="U189" s="13"/>
      <c r="V189" s="13"/>
      <c r="W189" s="13"/>
      <c r="X189" s="13"/>
      <c r="Y189" s="13"/>
      <c r="Z189" s="13"/>
      <c r="AA189" s="13"/>
      <c r="AB189" s="13"/>
      <c r="AC189" s="13"/>
      <c r="AD189" s="13"/>
      <c r="AE189" s="13"/>
      <c r="AT189" s="245" t="s">
        <v>193</v>
      </c>
      <c r="AU189" s="245" t="s">
        <v>86</v>
      </c>
      <c r="AV189" s="13" t="s">
        <v>86</v>
      </c>
      <c r="AW189" s="13" t="s">
        <v>37</v>
      </c>
      <c r="AX189" s="13" t="s">
        <v>83</v>
      </c>
      <c r="AY189" s="245" t="s">
        <v>182</v>
      </c>
    </row>
    <row r="190" s="2" customFormat="1" ht="16.5" customHeight="1">
      <c r="A190" s="42"/>
      <c r="B190" s="43"/>
      <c r="C190" s="216" t="s">
        <v>451</v>
      </c>
      <c r="D190" s="216" t="s">
        <v>184</v>
      </c>
      <c r="E190" s="217" t="s">
        <v>4095</v>
      </c>
      <c r="F190" s="218" t="s">
        <v>4096</v>
      </c>
      <c r="G190" s="219" t="s">
        <v>560</v>
      </c>
      <c r="H190" s="220">
        <v>97</v>
      </c>
      <c r="I190" s="221"/>
      <c r="J190" s="222">
        <f>ROUND(I190*H190,2)</f>
        <v>0</v>
      </c>
      <c r="K190" s="218" t="s">
        <v>188</v>
      </c>
      <c r="L190" s="48"/>
      <c r="M190" s="223" t="s">
        <v>19</v>
      </c>
      <c r="N190" s="224" t="s">
        <v>47</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589</v>
      </c>
      <c r="AT190" s="227" t="s">
        <v>184</v>
      </c>
      <c r="AU190" s="227" t="s">
        <v>86</v>
      </c>
      <c r="AY190" s="21" t="s">
        <v>182</v>
      </c>
      <c r="BE190" s="228">
        <f>IF(N190="základní",J190,0)</f>
        <v>0</v>
      </c>
      <c r="BF190" s="228">
        <f>IF(N190="snížená",J190,0)</f>
        <v>0</v>
      </c>
      <c r="BG190" s="228">
        <f>IF(N190="zákl. přenesená",J190,0)</f>
        <v>0</v>
      </c>
      <c r="BH190" s="228">
        <f>IF(N190="sníž. přenesená",J190,0)</f>
        <v>0</v>
      </c>
      <c r="BI190" s="228">
        <f>IF(N190="nulová",J190,0)</f>
        <v>0</v>
      </c>
      <c r="BJ190" s="21" t="s">
        <v>83</v>
      </c>
      <c r="BK190" s="228">
        <f>ROUND(I190*H190,2)</f>
        <v>0</v>
      </c>
      <c r="BL190" s="21" t="s">
        <v>589</v>
      </c>
      <c r="BM190" s="227" t="s">
        <v>4097</v>
      </c>
    </row>
    <row r="191" s="2" customFormat="1">
      <c r="A191" s="42"/>
      <c r="B191" s="43"/>
      <c r="C191" s="44"/>
      <c r="D191" s="229" t="s">
        <v>191</v>
      </c>
      <c r="E191" s="44"/>
      <c r="F191" s="230" t="s">
        <v>4098</v>
      </c>
      <c r="G191" s="44"/>
      <c r="H191" s="44"/>
      <c r="I191" s="231"/>
      <c r="J191" s="44"/>
      <c r="K191" s="44"/>
      <c r="L191" s="48"/>
      <c r="M191" s="232"/>
      <c r="N191" s="233"/>
      <c r="O191" s="88"/>
      <c r="P191" s="88"/>
      <c r="Q191" s="88"/>
      <c r="R191" s="88"/>
      <c r="S191" s="88"/>
      <c r="T191" s="89"/>
      <c r="U191" s="42"/>
      <c r="V191" s="42"/>
      <c r="W191" s="42"/>
      <c r="X191" s="42"/>
      <c r="Y191" s="42"/>
      <c r="Z191" s="42"/>
      <c r="AA191" s="42"/>
      <c r="AB191" s="42"/>
      <c r="AC191" s="42"/>
      <c r="AD191" s="42"/>
      <c r="AE191" s="42"/>
      <c r="AT191" s="21" t="s">
        <v>191</v>
      </c>
      <c r="AU191" s="21" t="s">
        <v>86</v>
      </c>
    </row>
    <row r="192" s="13" customFormat="1">
      <c r="A192" s="13"/>
      <c r="B192" s="234"/>
      <c r="C192" s="235"/>
      <c r="D192" s="236" t="s">
        <v>193</v>
      </c>
      <c r="E192" s="237" t="s">
        <v>19</v>
      </c>
      <c r="F192" s="238" t="s">
        <v>4099</v>
      </c>
      <c r="G192" s="235"/>
      <c r="H192" s="239">
        <v>97</v>
      </c>
      <c r="I192" s="240"/>
      <c r="J192" s="235"/>
      <c r="K192" s="235"/>
      <c r="L192" s="241"/>
      <c r="M192" s="242"/>
      <c r="N192" s="243"/>
      <c r="O192" s="243"/>
      <c r="P192" s="243"/>
      <c r="Q192" s="243"/>
      <c r="R192" s="243"/>
      <c r="S192" s="243"/>
      <c r="T192" s="244"/>
      <c r="U192" s="13"/>
      <c r="V192" s="13"/>
      <c r="W192" s="13"/>
      <c r="X192" s="13"/>
      <c r="Y192" s="13"/>
      <c r="Z192" s="13"/>
      <c r="AA192" s="13"/>
      <c r="AB192" s="13"/>
      <c r="AC192" s="13"/>
      <c r="AD192" s="13"/>
      <c r="AE192" s="13"/>
      <c r="AT192" s="245" t="s">
        <v>193</v>
      </c>
      <c r="AU192" s="245" t="s">
        <v>86</v>
      </c>
      <c r="AV192" s="13" t="s">
        <v>86</v>
      </c>
      <c r="AW192" s="13" t="s">
        <v>37</v>
      </c>
      <c r="AX192" s="13" t="s">
        <v>83</v>
      </c>
      <c r="AY192" s="245" t="s">
        <v>182</v>
      </c>
    </row>
    <row r="193" s="2" customFormat="1" ht="16.5" customHeight="1">
      <c r="A193" s="42"/>
      <c r="B193" s="43"/>
      <c r="C193" s="216" t="s">
        <v>457</v>
      </c>
      <c r="D193" s="216" t="s">
        <v>184</v>
      </c>
      <c r="E193" s="217" t="s">
        <v>4100</v>
      </c>
      <c r="F193" s="218" t="s">
        <v>4101</v>
      </c>
      <c r="G193" s="219" t="s">
        <v>598</v>
      </c>
      <c r="H193" s="220">
        <v>13</v>
      </c>
      <c r="I193" s="221"/>
      <c r="J193" s="222">
        <f>ROUND(I193*H193,2)</f>
        <v>0</v>
      </c>
      <c r="K193" s="218" t="s">
        <v>19</v>
      </c>
      <c r="L193" s="48"/>
      <c r="M193" s="223" t="s">
        <v>19</v>
      </c>
      <c r="N193" s="224" t="s">
        <v>47</v>
      </c>
      <c r="O193" s="88"/>
      <c r="P193" s="225">
        <f>O193*H193</f>
        <v>0</v>
      </c>
      <c r="Q193" s="225">
        <v>4.0000000000000003E-05</v>
      </c>
      <c r="R193" s="225">
        <f>Q193*H193</f>
        <v>0.00052000000000000006</v>
      </c>
      <c r="S193" s="225">
        <v>0</v>
      </c>
      <c r="T193" s="226">
        <f>S193*H193</f>
        <v>0</v>
      </c>
      <c r="U193" s="42"/>
      <c r="V193" s="42"/>
      <c r="W193" s="42"/>
      <c r="X193" s="42"/>
      <c r="Y193" s="42"/>
      <c r="Z193" s="42"/>
      <c r="AA193" s="42"/>
      <c r="AB193" s="42"/>
      <c r="AC193" s="42"/>
      <c r="AD193" s="42"/>
      <c r="AE193" s="42"/>
      <c r="AR193" s="227" t="s">
        <v>589</v>
      </c>
      <c r="AT193" s="227" t="s">
        <v>184</v>
      </c>
      <c r="AU193" s="227" t="s">
        <v>86</v>
      </c>
      <c r="AY193" s="21" t="s">
        <v>182</v>
      </c>
      <c r="BE193" s="228">
        <f>IF(N193="základní",J193,0)</f>
        <v>0</v>
      </c>
      <c r="BF193" s="228">
        <f>IF(N193="snížená",J193,0)</f>
        <v>0</v>
      </c>
      <c r="BG193" s="228">
        <f>IF(N193="zákl. přenesená",J193,0)</f>
        <v>0</v>
      </c>
      <c r="BH193" s="228">
        <f>IF(N193="sníž. přenesená",J193,0)</f>
        <v>0</v>
      </c>
      <c r="BI193" s="228">
        <f>IF(N193="nulová",J193,0)</f>
        <v>0</v>
      </c>
      <c r="BJ193" s="21" t="s">
        <v>83</v>
      </c>
      <c r="BK193" s="228">
        <f>ROUND(I193*H193,2)</f>
        <v>0</v>
      </c>
      <c r="BL193" s="21" t="s">
        <v>589</v>
      </c>
      <c r="BM193" s="227" t="s">
        <v>4102</v>
      </c>
    </row>
    <row r="194" s="13" customFormat="1">
      <c r="A194" s="13"/>
      <c r="B194" s="234"/>
      <c r="C194" s="235"/>
      <c r="D194" s="236" t="s">
        <v>193</v>
      </c>
      <c r="E194" s="237" t="s">
        <v>19</v>
      </c>
      <c r="F194" s="238" t="s">
        <v>4103</v>
      </c>
      <c r="G194" s="235"/>
      <c r="H194" s="239">
        <v>13</v>
      </c>
      <c r="I194" s="240"/>
      <c r="J194" s="235"/>
      <c r="K194" s="235"/>
      <c r="L194" s="241"/>
      <c r="M194" s="242"/>
      <c r="N194" s="243"/>
      <c r="O194" s="243"/>
      <c r="P194" s="243"/>
      <c r="Q194" s="243"/>
      <c r="R194" s="243"/>
      <c r="S194" s="243"/>
      <c r="T194" s="244"/>
      <c r="U194" s="13"/>
      <c r="V194" s="13"/>
      <c r="W194" s="13"/>
      <c r="X194" s="13"/>
      <c r="Y194" s="13"/>
      <c r="Z194" s="13"/>
      <c r="AA194" s="13"/>
      <c r="AB194" s="13"/>
      <c r="AC194" s="13"/>
      <c r="AD194" s="13"/>
      <c r="AE194" s="13"/>
      <c r="AT194" s="245" t="s">
        <v>193</v>
      </c>
      <c r="AU194" s="245" t="s">
        <v>86</v>
      </c>
      <c r="AV194" s="13" t="s">
        <v>86</v>
      </c>
      <c r="AW194" s="13" t="s">
        <v>37</v>
      </c>
      <c r="AX194" s="13" t="s">
        <v>83</v>
      </c>
      <c r="AY194" s="245" t="s">
        <v>182</v>
      </c>
    </row>
    <row r="195" s="2" customFormat="1" ht="16.5" customHeight="1">
      <c r="A195" s="42"/>
      <c r="B195" s="43"/>
      <c r="C195" s="267" t="s">
        <v>464</v>
      </c>
      <c r="D195" s="267" t="s">
        <v>349</v>
      </c>
      <c r="E195" s="268" t="s">
        <v>4104</v>
      </c>
      <c r="F195" s="269" t="s">
        <v>4105</v>
      </c>
      <c r="G195" s="270" t="s">
        <v>598</v>
      </c>
      <c r="H195" s="271">
        <v>12</v>
      </c>
      <c r="I195" s="272"/>
      <c r="J195" s="273">
        <f>ROUND(I195*H195,2)</f>
        <v>0</v>
      </c>
      <c r="K195" s="269" t="s">
        <v>19</v>
      </c>
      <c r="L195" s="274"/>
      <c r="M195" s="275" t="s">
        <v>19</v>
      </c>
      <c r="N195" s="276" t="s">
        <v>47</v>
      </c>
      <c r="O195" s="88"/>
      <c r="P195" s="225">
        <f>O195*H195</f>
        <v>0</v>
      </c>
      <c r="Q195" s="225">
        <v>3.0000000000000001E-05</v>
      </c>
      <c r="R195" s="225">
        <f>Q195*H195</f>
        <v>0.00036000000000000002</v>
      </c>
      <c r="S195" s="225">
        <v>0</v>
      </c>
      <c r="T195" s="226">
        <f>S195*H195</f>
        <v>0</v>
      </c>
      <c r="U195" s="42"/>
      <c r="V195" s="42"/>
      <c r="W195" s="42"/>
      <c r="X195" s="42"/>
      <c r="Y195" s="42"/>
      <c r="Z195" s="42"/>
      <c r="AA195" s="42"/>
      <c r="AB195" s="42"/>
      <c r="AC195" s="42"/>
      <c r="AD195" s="42"/>
      <c r="AE195" s="42"/>
      <c r="AR195" s="227" t="s">
        <v>1794</v>
      </c>
      <c r="AT195" s="227" t="s">
        <v>349</v>
      </c>
      <c r="AU195" s="227" t="s">
        <v>86</v>
      </c>
      <c r="AY195" s="21" t="s">
        <v>182</v>
      </c>
      <c r="BE195" s="228">
        <f>IF(N195="základní",J195,0)</f>
        <v>0</v>
      </c>
      <c r="BF195" s="228">
        <f>IF(N195="snížená",J195,0)</f>
        <v>0</v>
      </c>
      <c r="BG195" s="228">
        <f>IF(N195="zákl. přenesená",J195,0)</f>
        <v>0</v>
      </c>
      <c r="BH195" s="228">
        <f>IF(N195="sníž. přenesená",J195,0)</f>
        <v>0</v>
      </c>
      <c r="BI195" s="228">
        <f>IF(N195="nulová",J195,0)</f>
        <v>0</v>
      </c>
      <c r="BJ195" s="21" t="s">
        <v>83</v>
      </c>
      <c r="BK195" s="228">
        <f>ROUND(I195*H195,2)</f>
        <v>0</v>
      </c>
      <c r="BL195" s="21" t="s">
        <v>589</v>
      </c>
      <c r="BM195" s="227" t="s">
        <v>4106</v>
      </c>
    </row>
    <row r="196" s="2" customFormat="1" ht="16.5" customHeight="1">
      <c r="A196" s="42"/>
      <c r="B196" s="43"/>
      <c r="C196" s="267" t="s">
        <v>475</v>
      </c>
      <c r="D196" s="267" t="s">
        <v>349</v>
      </c>
      <c r="E196" s="268" t="s">
        <v>4107</v>
      </c>
      <c r="F196" s="269" t="s">
        <v>4108</v>
      </c>
      <c r="G196" s="270" t="s">
        <v>598</v>
      </c>
      <c r="H196" s="271">
        <v>1</v>
      </c>
      <c r="I196" s="272"/>
      <c r="J196" s="273">
        <f>ROUND(I196*H196,2)</f>
        <v>0</v>
      </c>
      <c r="K196" s="269" t="s">
        <v>19</v>
      </c>
      <c r="L196" s="274"/>
      <c r="M196" s="275" t="s">
        <v>19</v>
      </c>
      <c r="N196" s="276" t="s">
        <v>47</v>
      </c>
      <c r="O196" s="88"/>
      <c r="P196" s="225">
        <f>O196*H196</f>
        <v>0</v>
      </c>
      <c r="Q196" s="225">
        <v>4.0000000000000003E-05</v>
      </c>
      <c r="R196" s="225">
        <f>Q196*H196</f>
        <v>4.0000000000000003E-05</v>
      </c>
      <c r="S196" s="225">
        <v>0</v>
      </c>
      <c r="T196" s="226">
        <f>S196*H196</f>
        <v>0</v>
      </c>
      <c r="U196" s="42"/>
      <c r="V196" s="42"/>
      <c r="W196" s="42"/>
      <c r="X196" s="42"/>
      <c r="Y196" s="42"/>
      <c r="Z196" s="42"/>
      <c r="AA196" s="42"/>
      <c r="AB196" s="42"/>
      <c r="AC196" s="42"/>
      <c r="AD196" s="42"/>
      <c r="AE196" s="42"/>
      <c r="AR196" s="227" t="s">
        <v>1794</v>
      </c>
      <c r="AT196" s="227" t="s">
        <v>349</v>
      </c>
      <c r="AU196" s="227" t="s">
        <v>86</v>
      </c>
      <c r="AY196" s="21" t="s">
        <v>182</v>
      </c>
      <c r="BE196" s="228">
        <f>IF(N196="základní",J196,0)</f>
        <v>0</v>
      </c>
      <c r="BF196" s="228">
        <f>IF(N196="snížená",J196,0)</f>
        <v>0</v>
      </c>
      <c r="BG196" s="228">
        <f>IF(N196="zákl. přenesená",J196,0)</f>
        <v>0</v>
      </c>
      <c r="BH196" s="228">
        <f>IF(N196="sníž. přenesená",J196,0)</f>
        <v>0</v>
      </c>
      <c r="BI196" s="228">
        <f>IF(N196="nulová",J196,0)</f>
        <v>0</v>
      </c>
      <c r="BJ196" s="21" t="s">
        <v>83</v>
      </c>
      <c r="BK196" s="228">
        <f>ROUND(I196*H196,2)</f>
        <v>0</v>
      </c>
      <c r="BL196" s="21" t="s">
        <v>589</v>
      </c>
      <c r="BM196" s="227" t="s">
        <v>4109</v>
      </c>
    </row>
    <row r="197" s="2" customFormat="1" ht="16.5" customHeight="1">
      <c r="A197" s="42"/>
      <c r="B197" s="43"/>
      <c r="C197" s="216" t="s">
        <v>480</v>
      </c>
      <c r="D197" s="216" t="s">
        <v>184</v>
      </c>
      <c r="E197" s="217" t="s">
        <v>4110</v>
      </c>
      <c r="F197" s="218" t="s">
        <v>4111</v>
      </c>
      <c r="G197" s="219" t="s">
        <v>560</v>
      </c>
      <c r="H197" s="220">
        <v>1</v>
      </c>
      <c r="I197" s="221"/>
      <c r="J197" s="222">
        <f>ROUND(I197*H197,2)</f>
        <v>0</v>
      </c>
      <c r="K197" s="218" t="s">
        <v>188</v>
      </c>
      <c r="L197" s="48"/>
      <c r="M197" s="223" t="s">
        <v>19</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589</v>
      </c>
      <c r="AT197" s="227" t="s">
        <v>184</v>
      </c>
      <c r="AU197" s="227" t="s">
        <v>86</v>
      </c>
      <c r="AY197" s="21" t="s">
        <v>182</v>
      </c>
      <c r="BE197" s="228">
        <f>IF(N197="základní",J197,0)</f>
        <v>0</v>
      </c>
      <c r="BF197" s="228">
        <f>IF(N197="snížená",J197,0)</f>
        <v>0</v>
      </c>
      <c r="BG197" s="228">
        <f>IF(N197="zákl. přenesená",J197,0)</f>
        <v>0</v>
      </c>
      <c r="BH197" s="228">
        <f>IF(N197="sníž. přenesená",J197,0)</f>
        <v>0</v>
      </c>
      <c r="BI197" s="228">
        <f>IF(N197="nulová",J197,0)</f>
        <v>0</v>
      </c>
      <c r="BJ197" s="21" t="s">
        <v>83</v>
      </c>
      <c r="BK197" s="228">
        <f>ROUND(I197*H197,2)</f>
        <v>0</v>
      </c>
      <c r="BL197" s="21" t="s">
        <v>589</v>
      </c>
      <c r="BM197" s="227" t="s">
        <v>4112</v>
      </c>
    </row>
    <row r="198" s="2" customFormat="1">
      <c r="A198" s="42"/>
      <c r="B198" s="43"/>
      <c r="C198" s="44"/>
      <c r="D198" s="229" t="s">
        <v>191</v>
      </c>
      <c r="E198" s="44"/>
      <c r="F198" s="230" t="s">
        <v>4113</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1" t="s">
        <v>191</v>
      </c>
      <c r="AU198" s="21" t="s">
        <v>86</v>
      </c>
    </row>
    <row r="199" s="13" customFormat="1">
      <c r="A199" s="13"/>
      <c r="B199" s="234"/>
      <c r="C199" s="235"/>
      <c r="D199" s="236" t="s">
        <v>193</v>
      </c>
      <c r="E199" s="237" t="s">
        <v>19</v>
      </c>
      <c r="F199" s="238" t="s">
        <v>4089</v>
      </c>
      <c r="G199" s="235"/>
      <c r="H199" s="239">
        <v>1</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193</v>
      </c>
      <c r="AU199" s="245" t="s">
        <v>86</v>
      </c>
      <c r="AV199" s="13" t="s">
        <v>86</v>
      </c>
      <c r="AW199" s="13" t="s">
        <v>37</v>
      </c>
      <c r="AX199" s="13" t="s">
        <v>83</v>
      </c>
      <c r="AY199" s="245" t="s">
        <v>182</v>
      </c>
    </row>
    <row r="200" s="2" customFormat="1" ht="16.5" customHeight="1">
      <c r="A200" s="42"/>
      <c r="B200" s="43"/>
      <c r="C200" s="267" t="s">
        <v>485</v>
      </c>
      <c r="D200" s="267" t="s">
        <v>349</v>
      </c>
      <c r="E200" s="268" t="s">
        <v>4114</v>
      </c>
      <c r="F200" s="269" t="s">
        <v>4115</v>
      </c>
      <c r="G200" s="270" t="s">
        <v>560</v>
      </c>
      <c r="H200" s="271">
        <v>1</v>
      </c>
      <c r="I200" s="272"/>
      <c r="J200" s="273">
        <f>ROUND(I200*H200,2)</f>
        <v>0</v>
      </c>
      <c r="K200" s="269" t="s">
        <v>19</v>
      </c>
      <c r="L200" s="274"/>
      <c r="M200" s="275" t="s">
        <v>19</v>
      </c>
      <c r="N200" s="276" t="s">
        <v>47</v>
      </c>
      <c r="O200" s="88"/>
      <c r="P200" s="225">
        <f>O200*H200</f>
        <v>0</v>
      </c>
      <c r="Q200" s="225">
        <v>0.0043400000000000001</v>
      </c>
      <c r="R200" s="225">
        <f>Q200*H200</f>
        <v>0.0043400000000000001</v>
      </c>
      <c r="S200" s="225">
        <v>0</v>
      </c>
      <c r="T200" s="226">
        <f>S200*H200</f>
        <v>0</v>
      </c>
      <c r="U200" s="42"/>
      <c r="V200" s="42"/>
      <c r="W200" s="42"/>
      <c r="X200" s="42"/>
      <c r="Y200" s="42"/>
      <c r="Z200" s="42"/>
      <c r="AA200" s="42"/>
      <c r="AB200" s="42"/>
      <c r="AC200" s="42"/>
      <c r="AD200" s="42"/>
      <c r="AE200" s="42"/>
      <c r="AR200" s="227" t="s">
        <v>1794</v>
      </c>
      <c r="AT200" s="227" t="s">
        <v>349</v>
      </c>
      <c r="AU200" s="227" t="s">
        <v>86</v>
      </c>
      <c r="AY200" s="21" t="s">
        <v>182</v>
      </c>
      <c r="BE200" s="228">
        <f>IF(N200="základní",J200,0)</f>
        <v>0</v>
      </c>
      <c r="BF200" s="228">
        <f>IF(N200="snížená",J200,0)</f>
        <v>0</v>
      </c>
      <c r="BG200" s="228">
        <f>IF(N200="zákl. přenesená",J200,0)</f>
        <v>0</v>
      </c>
      <c r="BH200" s="228">
        <f>IF(N200="sníž. přenesená",J200,0)</f>
        <v>0</v>
      </c>
      <c r="BI200" s="228">
        <f>IF(N200="nulová",J200,0)</f>
        <v>0</v>
      </c>
      <c r="BJ200" s="21" t="s">
        <v>83</v>
      </c>
      <c r="BK200" s="228">
        <f>ROUND(I200*H200,2)</f>
        <v>0</v>
      </c>
      <c r="BL200" s="21" t="s">
        <v>589</v>
      </c>
      <c r="BM200" s="227" t="s">
        <v>4116</v>
      </c>
    </row>
    <row r="201" s="2" customFormat="1" ht="16.5" customHeight="1">
      <c r="A201" s="42"/>
      <c r="B201" s="43"/>
      <c r="C201" s="216" t="s">
        <v>490</v>
      </c>
      <c r="D201" s="216" t="s">
        <v>184</v>
      </c>
      <c r="E201" s="217" t="s">
        <v>4117</v>
      </c>
      <c r="F201" s="218" t="s">
        <v>4118</v>
      </c>
      <c r="G201" s="219" t="s">
        <v>560</v>
      </c>
      <c r="H201" s="220">
        <v>23</v>
      </c>
      <c r="I201" s="221"/>
      <c r="J201" s="222">
        <f>ROUND(I201*H201,2)</f>
        <v>0</v>
      </c>
      <c r="K201" s="218" t="s">
        <v>188</v>
      </c>
      <c r="L201" s="48"/>
      <c r="M201" s="223" t="s">
        <v>19</v>
      </c>
      <c r="N201" s="224" t="s">
        <v>47</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589</v>
      </c>
      <c r="AT201" s="227" t="s">
        <v>184</v>
      </c>
      <c r="AU201" s="227" t="s">
        <v>86</v>
      </c>
      <c r="AY201" s="21" t="s">
        <v>182</v>
      </c>
      <c r="BE201" s="228">
        <f>IF(N201="základní",J201,0)</f>
        <v>0</v>
      </c>
      <c r="BF201" s="228">
        <f>IF(N201="snížená",J201,0)</f>
        <v>0</v>
      </c>
      <c r="BG201" s="228">
        <f>IF(N201="zákl. přenesená",J201,0)</f>
        <v>0</v>
      </c>
      <c r="BH201" s="228">
        <f>IF(N201="sníž. přenesená",J201,0)</f>
        <v>0</v>
      </c>
      <c r="BI201" s="228">
        <f>IF(N201="nulová",J201,0)</f>
        <v>0</v>
      </c>
      <c r="BJ201" s="21" t="s">
        <v>83</v>
      </c>
      <c r="BK201" s="228">
        <f>ROUND(I201*H201,2)</f>
        <v>0</v>
      </c>
      <c r="BL201" s="21" t="s">
        <v>589</v>
      </c>
      <c r="BM201" s="227" t="s">
        <v>4119</v>
      </c>
    </row>
    <row r="202" s="2" customFormat="1">
      <c r="A202" s="42"/>
      <c r="B202" s="43"/>
      <c r="C202" s="44"/>
      <c r="D202" s="229" t="s">
        <v>191</v>
      </c>
      <c r="E202" s="44"/>
      <c r="F202" s="230" t="s">
        <v>4120</v>
      </c>
      <c r="G202" s="44"/>
      <c r="H202" s="44"/>
      <c r="I202" s="231"/>
      <c r="J202" s="44"/>
      <c r="K202" s="44"/>
      <c r="L202" s="48"/>
      <c r="M202" s="232"/>
      <c r="N202" s="233"/>
      <c r="O202" s="88"/>
      <c r="P202" s="88"/>
      <c r="Q202" s="88"/>
      <c r="R202" s="88"/>
      <c r="S202" s="88"/>
      <c r="T202" s="89"/>
      <c r="U202" s="42"/>
      <c r="V202" s="42"/>
      <c r="W202" s="42"/>
      <c r="X202" s="42"/>
      <c r="Y202" s="42"/>
      <c r="Z202" s="42"/>
      <c r="AA202" s="42"/>
      <c r="AB202" s="42"/>
      <c r="AC202" s="42"/>
      <c r="AD202" s="42"/>
      <c r="AE202" s="42"/>
      <c r="AT202" s="21" t="s">
        <v>191</v>
      </c>
      <c r="AU202" s="21" t="s">
        <v>86</v>
      </c>
    </row>
    <row r="203" s="13" customFormat="1">
      <c r="A203" s="13"/>
      <c r="B203" s="234"/>
      <c r="C203" s="235"/>
      <c r="D203" s="236" t="s">
        <v>193</v>
      </c>
      <c r="E203" s="237" t="s">
        <v>19</v>
      </c>
      <c r="F203" s="238" t="s">
        <v>4094</v>
      </c>
      <c r="G203" s="235"/>
      <c r="H203" s="239">
        <v>23</v>
      </c>
      <c r="I203" s="240"/>
      <c r="J203" s="235"/>
      <c r="K203" s="235"/>
      <c r="L203" s="241"/>
      <c r="M203" s="242"/>
      <c r="N203" s="243"/>
      <c r="O203" s="243"/>
      <c r="P203" s="243"/>
      <c r="Q203" s="243"/>
      <c r="R203" s="243"/>
      <c r="S203" s="243"/>
      <c r="T203" s="244"/>
      <c r="U203" s="13"/>
      <c r="V203" s="13"/>
      <c r="W203" s="13"/>
      <c r="X203" s="13"/>
      <c r="Y203" s="13"/>
      <c r="Z203" s="13"/>
      <c r="AA203" s="13"/>
      <c r="AB203" s="13"/>
      <c r="AC203" s="13"/>
      <c r="AD203" s="13"/>
      <c r="AE203" s="13"/>
      <c r="AT203" s="245" t="s">
        <v>193</v>
      </c>
      <c r="AU203" s="245" t="s">
        <v>86</v>
      </c>
      <c r="AV203" s="13" t="s">
        <v>86</v>
      </c>
      <c r="AW203" s="13" t="s">
        <v>37</v>
      </c>
      <c r="AX203" s="13" t="s">
        <v>83</v>
      </c>
      <c r="AY203" s="245" t="s">
        <v>182</v>
      </c>
    </row>
    <row r="204" s="2" customFormat="1" ht="16.5" customHeight="1">
      <c r="A204" s="42"/>
      <c r="B204" s="43"/>
      <c r="C204" s="267" t="s">
        <v>495</v>
      </c>
      <c r="D204" s="267" t="s">
        <v>349</v>
      </c>
      <c r="E204" s="268" t="s">
        <v>4121</v>
      </c>
      <c r="F204" s="269" t="s">
        <v>4122</v>
      </c>
      <c r="G204" s="270" t="s">
        <v>560</v>
      </c>
      <c r="H204" s="271">
        <v>23</v>
      </c>
      <c r="I204" s="272"/>
      <c r="J204" s="273">
        <f>ROUND(I204*H204,2)</f>
        <v>0</v>
      </c>
      <c r="K204" s="269" t="s">
        <v>19</v>
      </c>
      <c r="L204" s="274"/>
      <c r="M204" s="275" t="s">
        <v>19</v>
      </c>
      <c r="N204" s="276" t="s">
        <v>47</v>
      </c>
      <c r="O204" s="88"/>
      <c r="P204" s="225">
        <f>O204*H204</f>
        <v>0</v>
      </c>
      <c r="Q204" s="225">
        <v>0.0053</v>
      </c>
      <c r="R204" s="225">
        <f>Q204*H204</f>
        <v>0.12189999999999999</v>
      </c>
      <c r="S204" s="225">
        <v>0</v>
      </c>
      <c r="T204" s="226">
        <f>S204*H204</f>
        <v>0</v>
      </c>
      <c r="U204" s="42"/>
      <c r="V204" s="42"/>
      <c r="W204" s="42"/>
      <c r="X204" s="42"/>
      <c r="Y204" s="42"/>
      <c r="Z204" s="42"/>
      <c r="AA204" s="42"/>
      <c r="AB204" s="42"/>
      <c r="AC204" s="42"/>
      <c r="AD204" s="42"/>
      <c r="AE204" s="42"/>
      <c r="AR204" s="227" t="s">
        <v>1794</v>
      </c>
      <c r="AT204" s="227" t="s">
        <v>349</v>
      </c>
      <c r="AU204" s="227" t="s">
        <v>86</v>
      </c>
      <c r="AY204" s="21" t="s">
        <v>182</v>
      </c>
      <c r="BE204" s="228">
        <f>IF(N204="základní",J204,0)</f>
        <v>0</v>
      </c>
      <c r="BF204" s="228">
        <f>IF(N204="snížená",J204,0)</f>
        <v>0</v>
      </c>
      <c r="BG204" s="228">
        <f>IF(N204="zákl. přenesená",J204,0)</f>
        <v>0</v>
      </c>
      <c r="BH204" s="228">
        <f>IF(N204="sníž. přenesená",J204,0)</f>
        <v>0</v>
      </c>
      <c r="BI204" s="228">
        <f>IF(N204="nulová",J204,0)</f>
        <v>0</v>
      </c>
      <c r="BJ204" s="21" t="s">
        <v>83</v>
      </c>
      <c r="BK204" s="228">
        <f>ROUND(I204*H204,2)</f>
        <v>0</v>
      </c>
      <c r="BL204" s="21" t="s">
        <v>589</v>
      </c>
      <c r="BM204" s="227" t="s">
        <v>4123</v>
      </c>
    </row>
    <row r="205" s="2" customFormat="1" ht="16.5" customHeight="1">
      <c r="A205" s="42"/>
      <c r="B205" s="43"/>
      <c r="C205" s="216" t="s">
        <v>501</v>
      </c>
      <c r="D205" s="216" t="s">
        <v>184</v>
      </c>
      <c r="E205" s="217" t="s">
        <v>4124</v>
      </c>
      <c r="F205" s="218" t="s">
        <v>4125</v>
      </c>
      <c r="G205" s="219" t="s">
        <v>560</v>
      </c>
      <c r="H205" s="220">
        <v>97</v>
      </c>
      <c r="I205" s="221"/>
      <c r="J205" s="222">
        <f>ROUND(I205*H205,2)</f>
        <v>0</v>
      </c>
      <c r="K205" s="218" t="s">
        <v>188</v>
      </c>
      <c r="L205" s="48"/>
      <c r="M205" s="223" t="s">
        <v>19</v>
      </c>
      <c r="N205" s="224" t="s">
        <v>47</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589</v>
      </c>
      <c r="AT205" s="227" t="s">
        <v>184</v>
      </c>
      <c r="AU205" s="227" t="s">
        <v>86</v>
      </c>
      <c r="AY205" s="21" t="s">
        <v>182</v>
      </c>
      <c r="BE205" s="228">
        <f>IF(N205="základní",J205,0)</f>
        <v>0</v>
      </c>
      <c r="BF205" s="228">
        <f>IF(N205="snížená",J205,0)</f>
        <v>0</v>
      </c>
      <c r="BG205" s="228">
        <f>IF(N205="zákl. přenesená",J205,0)</f>
        <v>0</v>
      </c>
      <c r="BH205" s="228">
        <f>IF(N205="sníž. přenesená",J205,0)</f>
        <v>0</v>
      </c>
      <c r="BI205" s="228">
        <f>IF(N205="nulová",J205,0)</f>
        <v>0</v>
      </c>
      <c r="BJ205" s="21" t="s">
        <v>83</v>
      </c>
      <c r="BK205" s="228">
        <f>ROUND(I205*H205,2)</f>
        <v>0</v>
      </c>
      <c r="BL205" s="21" t="s">
        <v>589</v>
      </c>
      <c r="BM205" s="227" t="s">
        <v>4126</v>
      </c>
    </row>
    <row r="206" s="2" customFormat="1">
      <c r="A206" s="42"/>
      <c r="B206" s="43"/>
      <c r="C206" s="44"/>
      <c r="D206" s="229" t="s">
        <v>191</v>
      </c>
      <c r="E206" s="44"/>
      <c r="F206" s="230" t="s">
        <v>4127</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1" t="s">
        <v>191</v>
      </c>
      <c r="AU206" s="21" t="s">
        <v>86</v>
      </c>
    </row>
    <row r="207" s="13" customFormat="1">
      <c r="A207" s="13"/>
      <c r="B207" s="234"/>
      <c r="C207" s="235"/>
      <c r="D207" s="236" t="s">
        <v>193</v>
      </c>
      <c r="E207" s="237" t="s">
        <v>19</v>
      </c>
      <c r="F207" s="238" t="s">
        <v>4099</v>
      </c>
      <c r="G207" s="235"/>
      <c r="H207" s="239">
        <v>97</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193</v>
      </c>
      <c r="AU207" s="245" t="s">
        <v>86</v>
      </c>
      <c r="AV207" s="13" t="s">
        <v>86</v>
      </c>
      <c r="AW207" s="13" t="s">
        <v>37</v>
      </c>
      <c r="AX207" s="13" t="s">
        <v>83</v>
      </c>
      <c r="AY207" s="245" t="s">
        <v>182</v>
      </c>
    </row>
    <row r="208" s="2" customFormat="1" ht="16.5" customHeight="1">
      <c r="A208" s="42"/>
      <c r="B208" s="43"/>
      <c r="C208" s="267" t="s">
        <v>507</v>
      </c>
      <c r="D208" s="267" t="s">
        <v>349</v>
      </c>
      <c r="E208" s="268" t="s">
        <v>4128</v>
      </c>
      <c r="F208" s="269" t="s">
        <v>4129</v>
      </c>
      <c r="G208" s="270" t="s">
        <v>560</v>
      </c>
      <c r="H208" s="271">
        <v>97</v>
      </c>
      <c r="I208" s="272"/>
      <c r="J208" s="273">
        <f>ROUND(I208*H208,2)</f>
        <v>0</v>
      </c>
      <c r="K208" s="269" t="s">
        <v>19</v>
      </c>
      <c r="L208" s="274"/>
      <c r="M208" s="275" t="s">
        <v>19</v>
      </c>
      <c r="N208" s="276" t="s">
        <v>47</v>
      </c>
      <c r="O208" s="88"/>
      <c r="P208" s="225">
        <f>O208*H208</f>
        <v>0</v>
      </c>
      <c r="Q208" s="225">
        <v>0.018100000000000002</v>
      </c>
      <c r="R208" s="225">
        <f>Q208*H208</f>
        <v>1.7557</v>
      </c>
      <c r="S208" s="225">
        <v>0</v>
      </c>
      <c r="T208" s="226">
        <f>S208*H208</f>
        <v>0</v>
      </c>
      <c r="U208" s="42"/>
      <c r="V208" s="42"/>
      <c r="W208" s="42"/>
      <c r="X208" s="42"/>
      <c r="Y208" s="42"/>
      <c r="Z208" s="42"/>
      <c r="AA208" s="42"/>
      <c r="AB208" s="42"/>
      <c r="AC208" s="42"/>
      <c r="AD208" s="42"/>
      <c r="AE208" s="42"/>
      <c r="AR208" s="227" t="s">
        <v>1794</v>
      </c>
      <c r="AT208" s="227" t="s">
        <v>349</v>
      </c>
      <c r="AU208" s="227" t="s">
        <v>86</v>
      </c>
      <c r="AY208" s="21" t="s">
        <v>182</v>
      </c>
      <c r="BE208" s="228">
        <f>IF(N208="základní",J208,0)</f>
        <v>0</v>
      </c>
      <c r="BF208" s="228">
        <f>IF(N208="snížená",J208,0)</f>
        <v>0</v>
      </c>
      <c r="BG208" s="228">
        <f>IF(N208="zákl. přenesená",J208,0)</f>
        <v>0</v>
      </c>
      <c r="BH208" s="228">
        <f>IF(N208="sníž. přenesená",J208,0)</f>
        <v>0</v>
      </c>
      <c r="BI208" s="228">
        <f>IF(N208="nulová",J208,0)</f>
        <v>0</v>
      </c>
      <c r="BJ208" s="21" t="s">
        <v>83</v>
      </c>
      <c r="BK208" s="228">
        <f>ROUND(I208*H208,2)</f>
        <v>0</v>
      </c>
      <c r="BL208" s="21" t="s">
        <v>589</v>
      </c>
      <c r="BM208" s="227" t="s">
        <v>4130</v>
      </c>
    </row>
    <row r="209" s="2" customFormat="1" ht="16.5" customHeight="1">
      <c r="A209" s="42"/>
      <c r="B209" s="43"/>
      <c r="C209" s="216" t="s">
        <v>513</v>
      </c>
      <c r="D209" s="216" t="s">
        <v>184</v>
      </c>
      <c r="E209" s="217" t="s">
        <v>4131</v>
      </c>
      <c r="F209" s="218" t="s">
        <v>4132</v>
      </c>
      <c r="G209" s="219" t="s">
        <v>598</v>
      </c>
      <c r="H209" s="220">
        <v>2</v>
      </c>
      <c r="I209" s="221"/>
      <c r="J209" s="222">
        <f>ROUND(I209*H209,2)</f>
        <v>0</v>
      </c>
      <c r="K209" s="218" t="s">
        <v>188</v>
      </c>
      <c r="L209" s="48"/>
      <c r="M209" s="223" t="s">
        <v>19</v>
      </c>
      <c r="N209" s="224" t="s">
        <v>47</v>
      </c>
      <c r="O209" s="88"/>
      <c r="P209" s="225">
        <f>O209*H209</f>
        <v>0</v>
      </c>
      <c r="Q209" s="225">
        <v>1.0000000000000001E-05</v>
      </c>
      <c r="R209" s="225">
        <f>Q209*H209</f>
        <v>2.0000000000000002E-05</v>
      </c>
      <c r="S209" s="225">
        <v>0</v>
      </c>
      <c r="T209" s="226">
        <f>S209*H209</f>
        <v>0</v>
      </c>
      <c r="U209" s="42"/>
      <c r="V209" s="42"/>
      <c r="W209" s="42"/>
      <c r="X209" s="42"/>
      <c r="Y209" s="42"/>
      <c r="Z209" s="42"/>
      <c r="AA209" s="42"/>
      <c r="AB209" s="42"/>
      <c r="AC209" s="42"/>
      <c r="AD209" s="42"/>
      <c r="AE209" s="42"/>
      <c r="AR209" s="227" t="s">
        <v>589</v>
      </c>
      <c r="AT209" s="227" t="s">
        <v>184</v>
      </c>
      <c r="AU209" s="227" t="s">
        <v>86</v>
      </c>
      <c r="AY209" s="21" t="s">
        <v>182</v>
      </c>
      <c r="BE209" s="228">
        <f>IF(N209="základní",J209,0)</f>
        <v>0</v>
      </c>
      <c r="BF209" s="228">
        <f>IF(N209="snížená",J209,0)</f>
        <v>0</v>
      </c>
      <c r="BG209" s="228">
        <f>IF(N209="zákl. přenesená",J209,0)</f>
        <v>0</v>
      </c>
      <c r="BH209" s="228">
        <f>IF(N209="sníž. přenesená",J209,0)</f>
        <v>0</v>
      </c>
      <c r="BI209" s="228">
        <f>IF(N209="nulová",J209,0)</f>
        <v>0</v>
      </c>
      <c r="BJ209" s="21" t="s">
        <v>83</v>
      </c>
      <c r="BK209" s="228">
        <f>ROUND(I209*H209,2)</f>
        <v>0</v>
      </c>
      <c r="BL209" s="21" t="s">
        <v>589</v>
      </c>
      <c r="BM209" s="227" t="s">
        <v>4133</v>
      </c>
    </row>
    <row r="210" s="2" customFormat="1">
      <c r="A210" s="42"/>
      <c r="B210" s="43"/>
      <c r="C210" s="44"/>
      <c r="D210" s="229" t="s">
        <v>191</v>
      </c>
      <c r="E210" s="44"/>
      <c r="F210" s="230" t="s">
        <v>4134</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1" t="s">
        <v>191</v>
      </c>
      <c r="AU210" s="21" t="s">
        <v>86</v>
      </c>
    </row>
    <row r="211" s="13" customFormat="1">
      <c r="A211" s="13"/>
      <c r="B211" s="234"/>
      <c r="C211" s="235"/>
      <c r="D211" s="236" t="s">
        <v>193</v>
      </c>
      <c r="E211" s="237" t="s">
        <v>19</v>
      </c>
      <c r="F211" s="238" t="s">
        <v>4135</v>
      </c>
      <c r="G211" s="235"/>
      <c r="H211" s="239">
        <v>2</v>
      </c>
      <c r="I211" s="240"/>
      <c r="J211" s="235"/>
      <c r="K211" s="235"/>
      <c r="L211" s="241"/>
      <c r="M211" s="242"/>
      <c r="N211" s="243"/>
      <c r="O211" s="243"/>
      <c r="P211" s="243"/>
      <c r="Q211" s="243"/>
      <c r="R211" s="243"/>
      <c r="S211" s="243"/>
      <c r="T211" s="244"/>
      <c r="U211" s="13"/>
      <c r="V211" s="13"/>
      <c r="W211" s="13"/>
      <c r="X211" s="13"/>
      <c r="Y211" s="13"/>
      <c r="Z211" s="13"/>
      <c r="AA211" s="13"/>
      <c r="AB211" s="13"/>
      <c r="AC211" s="13"/>
      <c r="AD211" s="13"/>
      <c r="AE211" s="13"/>
      <c r="AT211" s="245" t="s">
        <v>193</v>
      </c>
      <c r="AU211" s="245" t="s">
        <v>86</v>
      </c>
      <c r="AV211" s="13" t="s">
        <v>86</v>
      </c>
      <c r="AW211" s="13" t="s">
        <v>37</v>
      </c>
      <c r="AX211" s="13" t="s">
        <v>83</v>
      </c>
      <c r="AY211" s="245" t="s">
        <v>182</v>
      </c>
    </row>
    <row r="212" s="2" customFormat="1" ht="16.5" customHeight="1">
      <c r="A212" s="42"/>
      <c r="B212" s="43"/>
      <c r="C212" s="267" t="s">
        <v>518</v>
      </c>
      <c r="D212" s="267" t="s">
        <v>349</v>
      </c>
      <c r="E212" s="268" t="s">
        <v>4136</v>
      </c>
      <c r="F212" s="269" t="s">
        <v>4137</v>
      </c>
      <c r="G212" s="270" t="s">
        <v>598</v>
      </c>
      <c r="H212" s="271">
        <v>2</v>
      </c>
      <c r="I212" s="272"/>
      <c r="J212" s="273">
        <f>ROUND(I212*H212,2)</f>
        <v>0</v>
      </c>
      <c r="K212" s="269" t="s">
        <v>19</v>
      </c>
      <c r="L212" s="274"/>
      <c r="M212" s="275" t="s">
        <v>19</v>
      </c>
      <c r="N212" s="276" t="s">
        <v>47</v>
      </c>
      <c r="O212" s="88"/>
      <c r="P212" s="225">
        <f>O212*H212</f>
        <v>0</v>
      </c>
      <c r="Q212" s="225">
        <v>0.00050000000000000001</v>
      </c>
      <c r="R212" s="225">
        <f>Q212*H212</f>
        <v>0.001</v>
      </c>
      <c r="S212" s="225">
        <v>0</v>
      </c>
      <c r="T212" s="226">
        <f>S212*H212</f>
        <v>0</v>
      </c>
      <c r="U212" s="42"/>
      <c r="V212" s="42"/>
      <c r="W212" s="42"/>
      <c r="X212" s="42"/>
      <c r="Y212" s="42"/>
      <c r="Z212" s="42"/>
      <c r="AA212" s="42"/>
      <c r="AB212" s="42"/>
      <c r="AC212" s="42"/>
      <c r="AD212" s="42"/>
      <c r="AE212" s="42"/>
      <c r="AR212" s="227" t="s">
        <v>1794</v>
      </c>
      <c r="AT212" s="227" t="s">
        <v>349</v>
      </c>
      <c r="AU212" s="227" t="s">
        <v>86</v>
      </c>
      <c r="AY212" s="21" t="s">
        <v>182</v>
      </c>
      <c r="BE212" s="228">
        <f>IF(N212="základní",J212,0)</f>
        <v>0</v>
      </c>
      <c r="BF212" s="228">
        <f>IF(N212="snížená",J212,0)</f>
        <v>0</v>
      </c>
      <c r="BG212" s="228">
        <f>IF(N212="zákl. přenesená",J212,0)</f>
        <v>0</v>
      </c>
      <c r="BH212" s="228">
        <f>IF(N212="sníž. přenesená",J212,0)</f>
        <v>0</v>
      </c>
      <c r="BI212" s="228">
        <f>IF(N212="nulová",J212,0)</f>
        <v>0</v>
      </c>
      <c r="BJ212" s="21" t="s">
        <v>83</v>
      </c>
      <c r="BK212" s="228">
        <f>ROUND(I212*H212,2)</f>
        <v>0</v>
      </c>
      <c r="BL212" s="21" t="s">
        <v>589</v>
      </c>
      <c r="BM212" s="227" t="s">
        <v>4138</v>
      </c>
    </row>
    <row r="213" s="2" customFormat="1" ht="16.5" customHeight="1">
      <c r="A213" s="42"/>
      <c r="B213" s="43"/>
      <c r="C213" s="216" t="s">
        <v>524</v>
      </c>
      <c r="D213" s="216" t="s">
        <v>184</v>
      </c>
      <c r="E213" s="217" t="s">
        <v>4139</v>
      </c>
      <c r="F213" s="218" t="s">
        <v>4140</v>
      </c>
      <c r="G213" s="219" t="s">
        <v>598</v>
      </c>
      <c r="H213" s="220">
        <v>5</v>
      </c>
      <c r="I213" s="221"/>
      <c r="J213" s="222">
        <f>ROUND(I213*H213,2)</f>
        <v>0</v>
      </c>
      <c r="K213" s="218" t="s">
        <v>188</v>
      </c>
      <c r="L213" s="48"/>
      <c r="M213" s="223" t="s">
        <v>19</v>
      </c>
      <c r="N213" s="224" t="s">
        <v>47</v>
      </c>
      <c r="O213" s="88"/>
      <c r="P213" s="225">
        <f>O213*H213</f>
        <v>0</v>
      </c>
      <c r="Q213" s="225">
        <v>1.0000000000000001E-05</v>
      </c>
      <c r="R213" s="225">
        <f>Q213*H213</f>
        <v>5.0000000000000002E-05</v>
      </c>
      <c r="S213" s="225">
        <v>0</v>
      </c>
      <c r="T213" s="226">
        <f>S213*H213</f>
        <v>0</v>
      </c>
      <c r="U213" s="42"/>
      <c r="V213" s="42"/>
      <c r="W213" s="42"/>
      <c r="X213" s="42"/>
      <c r="Y213" s="42"/>
      <c r="Z213" s="42"/>
      <c r="AA213" s="42"/>
      <c r="AB213" s="42"/>
      <c r="AC213" s="42"/>
      <c r="AD213" s="42"/>
      <c r="AE213" s="42"/>
      <c r="AR213" s="227" t="s">
        <v>589</v>
      </c>
      <c r="AT213" s="227" t="s">
        <v>184</v>
      </c>
      <c r="AU213" s="227" t="s">
        <v>86</v>
      </c>
      <c r="AY213" s="21" t="s">
        <v>182</v>
      </c>
      <c r="BE213" s="228">
        <f>IF(N213="základní",J213,0)</f>
        <v>0</v>
      </c>
      <c r="BF213" s="228">
        <f>IF(N213="snížená",J213,0)</f>
        <v>0</v>
      </c>
      <c r="BG213" s="228">
        <f>IF(N213="zákl. přenesená",J213,0)</f>
        <v>0</v>
      </c>
      <c r="BH213" s="228">
        <f>IF(N213="sníž. přenesená",J213,0)</f>
        <v>0</v>
      </c>
      <c r="BI213" s="228">
        <f>IF(N213="nulová",J213,0)</f>
        <v>0</v>
      </c>
      <c r="BJ213" s="21" t="s">
        <v>83</v>
      </c>
      <c r="BK213" s="228">
        <f>ROUND(I213*H213,2)</f>
        <v>0</v>
      </c>
      <c r="BL213" s="21" t="s">
        <v>589</v>
      </c>
      <c r="BM213" s="227" t="s">
        <v>4141</v>
      </c>
    </row>
    <row r="214" s="2" customFormat="1">
      <c r="A214" s="42"/>
      <c r="B214" s="43"/>
      <c r="C214" s="44"/>
      <c r="D214" s="229" t="s">
        <v>191</v>
      </c>
      <c r="E214" s="44"/>
      <c r="F214" s="230" t="s">
        <v>4142</v>
      </c>
      <c r="G214" s="44"/>
      <c r="H214" s="44"/>
      <c r="I214" s="231"/>
      <c r="J214" s="44"/>
      <c r="K214" s="44"/>
      <c r="L214" s="48"/>
      <c r="M214" s="232"/>
      <c r="N214" s="233"/>
      <c r="O214" s="88"/>
      <c r="P214" s="88"/>
      <c r="Q214" s="88"/>
      <c r="R214" s="88"/>
      <c r="S214" s="88"/>
      <c r="T214" s="89"/>
      <c r="U214" s="42"/>
      <c r="V214" s="42"/>
      <c r="W214" s="42"/>
      <c r="X214" s="42"/>
      <c r="Y214" s="42"/>
      <c r="Z214" s="42"/>
      <c r="AA214" s="42"/>
      <c r="AB214" s="42"/>
      <c r="AC214" s="42"/>
      <c r="AD214" s="42"/>
      <c r="AE214" s="42"/>
      <c r="AT214" s="21" t="s">
        <v>191</v>
      </c>
      <c r="AU214" s="21" t="s">
        <v>86</v>
      </c>
    </row>
    <row r="215" s="13" customFormat="1">
      <c r="A215" s="13"/>
      <c r="B215" s="234"/>
      <c r="C215" s="235"/>
      <c r="D215" s="236" t="s">
        <v>193</v>
      </c>
      <c r="E215" s="237" t="s">
        <v>19</v>
      </c>
      <c r="F215" s="238" t="s">
        <v>4143</v>
      </c>
      <c r="G215" s="235"/>
      <c r="H215" s="239">
        <v>5</v>
      </c>
      <c r="I215" s="240"/>
      <c r="J215" s="235"/>
      <c r="K215" s="235"/>
      <c r="L215" s="241"/>
      <c r="M215" s="242"/>
      <c r="N215" s="243"/>
      <c r="O215" s="243"/>
      <c r="P215" s="243"/>
      <c r="Q215" s="243"/>
      <c r="R215" s="243"/>
      <c r="S215" s="243"/>
      <c r="T215" s="244"/>
      <c r="U215" s="13"/>
      <c r="V215" s="13"/>
      <c r="W215" s="13"/>
      <c r="X215" s="13"/>
      <c r="Y215" s="13"/>
      <c r="Z215" s="13"/>
      <c r="AA215" s="13"/>
      <c r="AB215" s="13"/>
      <c r="AC215" s="13"/>
      <c r="AD215" s="13"/>
      <c r="AE215" s="13"/>
      <c r="AT215" s="245" t="s">
        <v>193</v>
      </c>
      <c r="AU215" s="245" t="s">
        <v>86</v>
      </c>
      <c r="AV215" s="13" t="s">
        <v>86</v>
      </c>
      <c r="AW215" s="13" t="s">
        <v>37</v>
      </c>
      <c r="AX215" s="13" t="s">
        <v>83</v>
      </c>
      <c r="AY215" s="245" t="s">
        <v>182</v>
      </c>
    </row>
    <row r="216" s="2" customFormat="1" ht="16.5" customHeight="1">
      <c r="A216" s="42"/>
      <c r="B216" s="43"/>
      <c r="C216" s="267" t="s">
        <v>530</v>
      </c>
      <c r="D216" s="267" t="s">
        <v>349</v>
      </c>
      <c r="E216" s="268" t="s">
        <v>4144</v>
      </c>
      <c r="F216" s="269" t="s">
        <v>4145</v>
      </c>
      <c r="G216" s="270" t="s">
        <v>598</v>
      </c>
      <c r="H216" s="271">
        <v>4</v>
      </c>
      <c r="I216" s="272"/>
      <c r="J216" s="273">
        <f>ROUND(I216*H216,2)</f>
        <v>0</v>
      </c>
      <c r="K216" s="269" t="s">
        <v>19</v>
      </c>
      <c r="L216" s="274"/>
      <c r="M216" s="275" t="s">
        <v>19</v>
      </c>
      <c r="N216" s="276" t="s">
        <v>47</v>
      </c>
      <c r="O216" s="88"/>
      <c r="P216" s="225">
        <f>O216*H216</f>
        <v>0</v>
      </c>
      <c r="Q216" s="225">
        <v>0.00069999999999999999</v>
      </c>
      <c r="R216" s="225">
        <f>Q216*H216</f>
        <v>0.0028</v>
      </c>
      <c r="S216" s="225">
        <v>0</v>
      </c>
      <c r="T216" s="226">
        <f>S216*H216</f>
        <v>0</v>
      </c>
      <c r="U216" s="42"/>
      <c r="V216" s="42"/>
      <c r="W216" s="42"/>
      <c r="X216" s="42"/>
      <c r="Y216" s="42"/>
      <c r="Z216" s="42"/>
      <c r="AA216" s="42"/>
      <c r="AB216" s="42"/>
      <c r="AC216" s="42"/>
      <c r="AD216" s="42"/>
      <c r="AE216" s="42"/>
      <c r="AR216" s="227" t="s">
        <v>1794</v>
      </c>
      <c r="AT216" s="227" t="s">
        <v>349</v>
      </c>
      <c r="AU216" s="227" t="s">
        <v>86</v>
      </c>
      <c r="AY216" s="21" t="s">
        <v>182</v>
      </c>
      <c r="BE216" s="228">
        <f>IF(N216="základní",J216,0)</f>
        <v>0</v>
      </c>
      <c r="BF216" s="228">
        <f>IF(N216="snížená",J216,0)</f>
        <v>0</v>
      </c>
      <c r="BG216" s="228">
        <f>IF(N216="zákl. přenesená",J216,0)</f>
        <v>0</v>
      </c>
      <c r="BH216" s="228">
        <f>IF(N216="sníž. přenesená",J216,0)</f>
        <v>0</v>
      </c>
      <c r="BI216" s="228">
        <f>IF(N216="nulová",J216,0)</f>
        <v>0</v>
      </c>
      <c r="BJ216" s="21" t="s">
        <v>83</v>
      </c>
      <c r="BK216" s="228">
        <f>ROUND(I216*H216,2)</f>
        <v>0</v>
      </c>
      <c r="BL216" s="21" t="s">
        <v>589</v>
      </c>
      <c r="BM216" s="227" t="s">
        <v>4146</v>
      </c>
    </row>
    <row r="217" s="2" customFormat="1" ht="16.5" customHeight="1">
      <c r="A217" s="42"/>
      <c r="B217" s="43"/>
      <c r="C217" s="267" t="s">
        <v>536</v>
      </c>
      <c r="D217" s="267" t="s">
        <v>349</v>
      </c>
      <c r="E217" s="268" t="s">
        <v>4147</v>
      </c>
      <c r="F217" s="269" t="s">
        <v>4148</v>
      </c>
      <c r="G217" s="270" t="s">
        <v>598</v>
      </c>
      <c r="H217" s="271">
        <v>1</v>
      </c>
      <c r="I217" s="272"/>
      <c r="J217" s="273">
        <f>ROUND(I217*H217,2)</f>
        <v>0</v>
      </c>
      <c r="K217" s="269" t="s">
        <v>19</v>
      </c>
      <c r="L217" s="274"/>
      <c r="M217" s="275" t="s">
        <v>19</v>
      </c>
      <c r="N217" s="276" t="s">
        <v>47</v>
      </c>
      <c r="O217" s="88"/>
      <c r="P217" s="225">
        <f>O217*H217</f>
        <v>0</v>
      </c>
      <c r="Q217" s="225">
        <v>0.00069999999999999999</v>
      </c>
      <c r="R217" s="225">
        <f>Q217*H217</f>
        <v>0.00069999999999999999</v>
      </c>
      <c r="S217" s="225">
        <v>0</v>
      </c>
      <c r="T217" s="226">
        <f>S217*H217</f>
        <v>0</v>
      </c>
      <c r="U217" s="42"/>
      <c r="V217" s="42"/>
      <c r="W217" s="42"/>
      <c r="X217" s="42"/>
      <c r="Y217" s="42"/>
      <c r="Z217" s="42"/>
      <c r="AA217" s="42"/>
      <c r="AB217" s="42"/>
      <c r="AC217" s="42"/>
      <c r="AD217" s="42"/>
      <c r="AE217" s="42"/>
      <c r="AR217" s="227" t="s">
        <v>1794</v>
      </c>
      <c r="AT217" s="227" t="s">
        <v>349</v>
      </c>
      <c r="AU217" s="227" t="s">
        <v>86</v>
      </c>
      <c r="AY217" s="21" t="s">
        <v>182</v>
      </c>
      <c r="BE217" s="228">
        <f>IF(N217="základní",J217,0)</f>
        <v>0</v>
      </c>
      <c r="BF217" s="228">
        <f>IF(N217="snížená",J217,0)</f>
        <v>0</v>
      </c>
      <c r="BG217" s="228">
        <f>IF(N217="zákl. přenesená",J217,0)</f>
        <v>0</v>
      </c>
      <c r="BH217" s="228">
        <f>IF(N217="sníž. přenesená",J217,0)</f>
        <v>0</v>
      </c>
      <c r="BI217" s="228">
        <f>IF(N217="nulová",J217,0)</f>
        <v>0</v>
      </c>
      <c r="BJ217" s="21" t="s">
        <v>83</v>
      </c>
      <c r="BK217" s="228">
        <f>ROUND(I217*H217,2)</f>
        <v>0</v>
      </c>
      <c r="BL217" s="21" t="s">
        <v>589</v>
      </c>
      <c r="BM217" s="227" t="s">
        <v>4149</v>
      </c>
    </row>
    <row r="218" s="2" customFormat="1" ht="16.5" customHeight="1">
      <c r="A218" s="42"/>
      <c r="B218" s="43"/>
      <c r="C218" s="216" t="s">
        <v>543</v>
      </c>
      <c r="D218" s="216" t="s">
        <v>184</v>
      </c>
      <c r="E218" s="217" t="s">
        <v>4150</v>
      </c>
      <c r="F218" s="218" t="s">
        <v>4151</v>
      </c>
      <c r="G218" s="219" t="s">
        <v>598</v>
      </c>
      <c r="H218" s="220">
        <v>31</v>
      </c>
      <c r="I218" s="221"/>
      <c r="J218" s="222">
        <f>ROUND(I218*H218,2)</f>
        <v>0</v>
      </c>
      <c r="K218" s="218" t="s">
        <v>188</v>
      </c>
      <c r="L218" s="48"/>
      <c r="M218" s="223" t="s">
        <v>19</v>
      </c>
      <c r="N218" s="224" t="s">
        <v>47</v>
      </c>
      <c r="O218" s="88"/>
      <c r="P218" s="225">
        <f>O218*H218</f>
        <v>0</v>
      </c>
      <c r="Q218" s="225">
        <v>1.0000000000000001E-05</v>
      </c>
      <c r="R218" s="225">
        <f>Q218*H218</f>
        <v>0.00031</v>
      </c>
      <c r="S218" s="225">
        <v>0</v>
      </c>
      <c r="T218" s="226">
        <f>S218*H218</f>
        <v>0</v>
      </c>
      <c r="U218" s="42"/>
      <c r="V218" s="42"/>
      <c r="W218" s="42"/>
      <c r="X218" s="42"/>
      <c r="Y218" s="42"/>
      <c r="Z218" s="42"/>
      <c r="AA218" s="42"/>
      <c r="AB218" s="42"/>
      <c r="AC218" s="42"/>
      <c r="AD218" s="42"/>
      <c r="AE218" s="42"/>
      <c r="AR218" s="227" t="s">
        <v>589</v>
      </c>
      <c r="AT218" s="227" t="s">
        <v>184</v>
      </c>
      <c r="AU218" s="227" t="s">
        <v>86</v>
      </c>
      <c r="AY218" s="21" t="s">
        <v>182</v>
      </c>
      <c r="BE218" s="228">
        <f>IF(N218="základní",J218,0)</f>
        <v>0</v>
      </c>
      <c r="BF218" s="228">
        <f>IF(N218="snížená",J218,0)</f>
        <v>0</v>
      </c>
      <c r="BG218" s="228">
        <f>IF(N218="zákl. přenesená",J218,0)</f>
        <v>0</v>
      </c>
      <c r="BH218" s="228">
        <f>IF(N218="sníž. přenesená",J218,0)</f>
        <v>0</v>
      </c>
      <c r="BI218" s="228">
        <f>IF(N218="nulová",J218,0)</f>
        <v>0</v>
      </c>
      <c r="BJ218" s="21" t="s">
        <v>83</v>
      </c>
      <c r="BK218" s="228">
        <f>ROUND(I218*H218,2)</f>
        <v>0</v>
      </c>
      <c r="BL218" s="21" t="s">
        <v>589</v>
      </c>
      <c r="BM218" s="227" t="s">
        <v>4152</v>
      </c>
    </row>
    <row r="219" s="2" customFormat="1">
      <c r="A219" s="42"/>
      <c r="B219" s="43"/>
      <c r="C219" s="44"/>
      <c r="D219" s="229" t="s">
        <v>191</v>
      </c>
      <c r="E219" s="44"/>
      <c r="F219" s="230" t="s">
        <v>4153</v>
      </c>
      <c r="G219" s="44"/>
      <c r="H219" s="44"/>
      <c r="I219" s="231"/>
      <c r="J219" s="44"/>
      <c r="K219" s="44"/>
      <c r="L219" s="48"/>
      <c r="M219" s="232"/>
      <c r="N219" s="233"/>
      <c r="O219" s="88"/>
      <c r="P219" s="88"/>
      <c r="Q219" s="88"/>
      <c r="R219" s="88"/>
      <c r="S219" s="88"/>
      <c r="T219" s="89"/>
      <c r="U219" s="42"/>
      <c r="V219" s="42"/>
      <c r="W219" s="42"/>
      <c r="X219" s="42"/>
      <c r="Y219" s="42"/>
      <c r="Z219" s="42"/>
      <c r="AA219" s="42"/>
      <c r="AB219" s="42"/>
      <c r="AC219" s="42"/>
      <c r="AD219" s="42"/>
      <c r="AE219" s="42"/>
      <c r="AT219" s="21" t="s">
        <v>191</v>
      </c>
      <c r="AU219" s="21" t="s">
        <v>86</v>
      </c>
    </row>
    <row r="220" s="13" customFormat="1">
      <c r="A220" s="13"/>
      <c r="B220" s="234"/>
      <c r="C220" s="235"/>
      <c r="D220" s="236" t="s">
        <v>193</v>
      </c>
      <c r="E220" s="237" t="s">
        <v>19</v>
      </c>
      <c r="F220" s="238" t="s">
        <v>4154</v>
      </c>
      <c r="G220" s="235"/>
      <c r="H220" s="239">
        <v>31</v>
      </c>
      <c r="I220" s="240"/>
      <c r="J220" s="235"/>
      <c r="K220" s="235"/>
      <c r="L220" s="241"/>
      <c r="M220" s="242"/>
      <c r="N220" s="243"/>
      <c r="O220" s="243"/>
      <c r="P220" s="243"/>
      <c r="Q220" s="243"/>
      <c r="R220" s="243"/>
      <c r="S220" s="243"/>
      <c r="T220" s="244"/>
      <c r="U220" s="13"/>
      <c r="V220" s="13"/>
      <c r="W220" s="13"/>
      <c r="X220" s="13"/>
      <c r="Y220" s="13"/>
      <c r="Z220" s="13"/>
      <c r="AA220" s="13"/>
      <c r="AB220" s="13"/>
      <c r="AC220" s="13"/>
      <c r="AD220" s="13"/>
      <c r="AE220" s="13"/>
      <c r="AT220" s="245" t="s">
        <v>193</v>
      </c>
      <c r="AU220" s="245" t="s">
        <v>86</v>
      </c>
      <c r="AV220" s="13" t="s">
        <v>86</v>
      </c>
      <c r="AW220" s="13" t="s">
        <v>37</v>
      </c>
      <c r="AX220" s="13" t="s">
        <v>83</v>
      </c>
      <c r="AY220" s="245" t="s">
        <v>182</v>
      </c>
    </row>
    <row r="221" s="2" customFormat="1" ht="16.5" customHeight="1">
      <c r="A221" s="42"/>
      <c r="B221" s="43"/>
      <c r="C221" s="267" t="s">
        <v>549</v>
      </c>
      <c r="D221" s="267" t="s">
        <v>349</v>
      </c>
      <c r="E221" s="268" t="s">
        <v>4155</v>
      </c>
      <c r="F221" s="269" t="s">
        <v>4156</v>
      </c>
      <c r="G221" s="270" t="s">
        <v>598</v>
      </c>
      <c r="H221" s="271">
        <v>9</v>
      </c>
      <c r="I221" s="272"/>
      <c r="J221" s="273">
        <f>ROUND(I221*H221,2)</f>
        <v>0</v>
      </c>
      <c r="K221" s="269" t="s">
        <v>19</v>
      </c>
      <c r="L221" s="274"/>
      <c r="M221" s="275" t="s">
        <v>19</v>
      </c>
      <c r="N221" s="276" t="s">
        <v>47</v>
      </c>
      <c r="O221" s="88"/>
      <c r="P221" s="225">
        <f>O221*H221</f>
        <v>0</v>
      </c>
      <c r="Q221" s="225">
        <v>0.001</v>
      </c>
      <c r="R221" s="225">
        <f>Q221*H221</f>
        <v>0.0090000000000000011</v>
      </c>
      <c r="S221" s="225">
        <v>0</v>
      </c>
      <c r="T221" s="226">
        <f>S221*H221</f>
        <v>0</v>
      </c>
      <c r="U221" s="42"/>
      <c r="V221" s="42"/>
      <c r="W221" s="42"/>
      <c r="X221" s="42"/>
      <c r="Y221" s="42"/>
      <c r="Z221" s="42"/>
      <c r="AA221" s="42"/>
      <c r="AB221" s="42"/>
      <c r="AC221" s="42"/>
      <c r="AD221" s="42"/>
      <c r="AE221" s="42"/>
      <c r="AR221" s="227" t="s">
        <v>1794</v>
      </c>
      <c r="AT221" s="227" t="s">
        <v>349</v>
      </c>
      <c r="AU221" s="227" t="s">
        <v>86</v>
      </c>
      <c r="AY221" s="21" t="s">
        <v>182</v>
      </c>
      <c r="BE221" s="228">
        <f>IF(N221="základní",J221,0)</f>
        <v>0</v>
      </c>
      <c r="BF221" s="228">
        <f>IF(N221="snížená",J221,0)</f>
        <v>0</v>
      </c>
      <c r="BG221" s="228">
        <f>IF(N221="zákl. přenesená",J221,0)</f>
        <v>0</v>
      </c>
      <c r="BH221" s="228">
        <f>IF(N221="sníž. přenesená",J221,0)</f>
        <v>0</v>
      </c>
      <c r="BI221" s="228">
        <f>IF(N221="nulová",J221,0)</f>
        <v>0</v>
      </c>
      <c r="BJ221" s="21" t="s">
        <v>83</v>
      </c>
      <c r="BK221" s="228">
        <f>ROUND(I221*H221,2)</f>
        <v>0</v>
      </c>
      <c r="BL221" s="21" t="s">
        <v>589</v>
      </c>
      <c r="BM221" s="227" t="s">
        <v>4157</v>
      </c>
    </row>
    <row r="222" s="2" customFormat="1" ht="16.5" customHeight="1">
      <c r="A222" s="42"/>
      <c r="B222" s="43"/>
      <c r="C222" s="267" t="s">
        <v>557</v>
      </c>
      <c r="D222" s="267" t="s">
        <v>349</v>
      </c>
      <c r="E222" s="268" t="s">
        <v>4158</v>
      </c>
      <c r="F222" s="269" t="s">
        <v>4159</v>
      </c>
      <c r="G222" s="270" t="s">
        <v>598</v>
      </c>
      <c r="H222" s="271">
        <v>3</v>
      </c>
      <c r="I222" s="272"/>
      <c r="J222" s="273">
        <f>ROUND(I222*H222,2)</f>
        <v>0</v>
      </c>
      <c r="K222" s="269" t="s">
        <v>19</v>
      </c>
      <c r="L222" s="274"/>
      <c r="M222" s="275" t="s">
        <v>19</v>
      </c>
      <c r="N222" s="276" t="s">
        <v>47</v>
      </c>
      <c r="O222" s="88"/>
      <c r="P222" s="225">
        <f>O222*H222</f>
        <v>0</v>
      </c>
      <c r="Q222" s="225">
        <v>0.001</v>
      </c>
      <c r="R222" s="225">
        <f>Q222*H222</f>
        <v>0.0030000000000000001</v>
      </c>
      <c r="S222" s="225">
        <v>0</v>
      </c>
      <c r="T222" s="226">
        <f>S222*H222</f>
        <v>0</v>
      </c>
      <c r="U222" s="42"/>
      <c r="V222" s="42"/>
      <c r="W222" s="42"/>
      <c r="X222" s="42"/>
      <c r="Y222" s="42"/>
      <c r="Z222" s="42"/>
      <c r="AA222" s="42"/>
      <c r="AB222" s="42"/>
      <c r="AC222" s="42"/>
      <c r="AD222" s="42"/>
      <c r="AE222" s="42"/>
      <c r="AR222" s="227" t="s">
        <v>1794</v>
      </c>
      <c r="AT222" s="227" t="s">
        <v>349</v>
      </c>
      <c r="AU222" s="227" t="s">
        <v>86</v>
      </c>
      <c r="AY222" s="21" t="s">
        <v>182</v>
      </c>
      <c r="BE222" s="228">
        <f>IF(N222="základní",J222,0)</f>
        <v>0</v>
      </c>
      <c r="BF222" s="228">
        <f>IF(N222="snížená",J222,0)</f>
        <v>0</v>
      </c>
      <c r="BG222" s="228">
        <f>IF(N222="zákl. přenesená",J222,0)</f>
        <v>0</v>
      </c>
      <c r="BH222" s="228">
        <f>IF(N222="sníž. přenesená",J222,0)</f>
        <v>0</v>
      </c>
      <c r="BI222" s="228">
        <f>IF(N222="nulová",J222,0)</f>
        <v>0</v>
      </c>
      <c r="BJ222" s="21" t="s">
        <v>83</v>
      </c>
      <c r="BK222" s="228">
        <f>ROUND(I222*H222,2)</f>
        <v>0</v>
      </c>
      <c r="BL222" s="21" t="s">
        <v>589</v>
      </c>
      <c r="BM222" s="227" t="s">
        <v>4160</v>
      </c>
    </row>
    <row r="223" s="2" customFormat="1" ht="16.5" customHeight="1">
      <c r="A223" s="42"/>
      <c r="B223" s="43"/>
      <c r="C223" s="267" t="s">
        <v>564</v>
      </c>
      <c r="D223" s="267" t="s">
        <v>349</v>
      </c>
      <c r="E223" s="268" t="s">
        <v>4161</v>
      </c>
      <c r="F223" s="269" t="s">
        <v>4162</v>
      </c>
      <c r="G223" s="270" t="s">
        <v>598</v>
      </c>
      <c r="H223" s="271">
        <v>2</v>
      </c>
      <c r="I223" s="272"/>
      <c r="J223" s="273">
        <f>ROUND(I223*H223,2)</f>
        <v>0</v>
      </c>
      <c r="K223" s="269" t="s">
        <v>19</v>
      </c>
      <c r="L223" s="274"/>
      <c r="M223" s="275" t="s">
        <v>19</v>
      </c>
      <c r="N223" s="276" t="s">
        <v>47</v>
      </c>
      <c r="O223" s="88"/>
      <c r="P223" s="225">
        <f>O223*H223</f>
        <v>0</v>
      </c>
      <c r="Q223" s="225">
        <v>0.00089999999999999998</v>
      </c>
      <c r="R223" s="225">
        <f>Q223*H223</f>
        <v>0.0018</v>
      </c>
      <c r="S223" s="225">
        <v>0</v>
      </c>
      <c r="T223" s="226">
        <f>S223*H223</f>
        <v>0</v>
      </c>
      <c r="U223" s="42"/>
      <c r="V223" s="42"/>
      <c r="W223" s="42"/>
      <c r="X223" s="42"/>
      <c r="Y223" s="42"/>
      <c r="Z223" s="42"/>
      <c r="AA223" s="42"/>
      <c r="AB223" s="42"/>
      <c r="AC223" s="42"/>
      <c r="AD223" s="42"/>
      <c r="AE223" s="42"/>
      <c r="AR223" s="227" t="s">
        <v>1794</v>
      </c>
      <c r="AT223" s="227" t="s">
        <v>349</v>
      </c>
      <c r="AU223" s="227" t="s">
        <v>86</v>
      </c>
      <c r="AY223" s="21" t="s">
        <v>182</v>
      </c>
      <c r="BE223" s="228">
        <f>IF(N223="základní",J223,0)</f>
        <v>0</v>
      </c>
      <c r="BF223" s="228">
        <f>IF(N223="snížená",J223,0)</f>
        <v>0</v>
      </c>
      <c r="BG223" s="228">
        <f>IF(N223="zákl. přenesená",J223,0)</f>
        <v>0</v>
      </c>
      <c r="BH223" s="228">
        <f>IF(N223="sníž. přenesená",J223,0)</f>
        <v>0</v>
      </c>
      <c r="BI223" s="228">
        <f>IF(N223="nulová",J223,0)</f>
        <v>0</v>
      </c>
      <c r="BJ223" s="21" t="s">
        <v>83</v>
      </c>
      <c r="BK223" s="228">
        <f>ROUND(I223*H223,2)</f>
        <v>0</v>
      </c>
      <c r="BL223" s="21" t="s">
        <v>589</v>
      </c>
      <c r="BM223" s="227" t="s">
        <v>4163</v>
      </c>
    </row>
    <row r="224" s="2" customFormat="1" ht="16.5" customHeight="1">
      <c r="A224" s="42"/>
      <c r="B224" s="43"/>
      <c r="C224" s="267" t="s">
        <v>571</v>
      </c>
      <c r="D224" s="267" t="s">
        <v>349</v>
      </c>
      <c r="E224" s="268" t="s">
        <v>4164</v>
      </c>
      <c r="F224" s="269" t="s">
        <v>4165</v>
      </c>
      <c r="G224" s="270" t="s">
        <v>598</v>
      </c>
      <c r="H224" s="271">
        <v>15</v>
      </c>
      <c r="I224" s="272"/>
      <c r="J224" s="273">
        <f>ROUND(I224*H224,2)</f>
        <v>0</v>
      </c>
      <c r="K224" s="269" t="s">
        <v>19</v>
      </c>
      <c r="L224" s="274"/>
      <c r="M224" s="275" t="s">
        <v>19</v>
      </c>
      <c r="N224" s="276" t="s">
        <v>47</v>
      </c>
      <c r="O224" s="88"/>
      <c r="P224" s="225">
        <f>O224*H224</f>
        <v>0</v>
      </c>
      <c r="Q224" s="225">
        <v>0.00080000000000000004</v>
      </c>
      <c r="R224" s="225">
        <f>Q224*H224</f>
        <v>0.012</v>
      </c>
      <c r="S224" s="225">
        <v>0</v>
      </c>
      <c r="T224" s="226">
        <f>S224*H224</f>
        <v>0</v>
      </c>
      <c r="U224" s="42"/>
      <c r="V224" s="42"/>
      <c r="W224" s="42"/>
      <c r="X224" s="42"/>
      <c r="Y224" s="42"/>
      <c r="Z224" s="42"/>
      <c r="AA224" s="42"/>
      <c r="AB224" s="42"/>
      <c r="AC224" s="42"/>
      <c r="AD224" s="42"/>
      <c r="AE224" s="42"/>
      <c r="AR224" s="227" t="s">
        <v>1794</v>
      </c>
      <c r="AT224" s="227" t="s">
        <v>349</v>
      </c>
      <c r="AU224" s="227" t="s">
        <v>86</v>
      </c>
      <c r="AY224" s="21" t="s">
        <v>182</v>
      </c>
      <c r="BE224" s="228">
        <f>IF(N224="základní",J224,0)</f>
        <v>0</v>
      </c>
      <c r="BF224" s="228">
        <f>IF(N224="snížená",J224,0)</f>
        <v>0</v>
      </c>
      <c r="BG224" s="228">
        <f>IF(N224="zákl. přenesená",J224,0)</f>
        <v>0</v>
      </c>
      <c r="BH224" s="228">
        <f>IF(N224="sníž. přenesená",J224,0)</f>
        <v>0</v>
      </c>
      <c r="BI224" s="228">
        <f>IF(N224="nulová",J224,0)</f>
        <v>0</v>
      </c>
      <c r="BJ224" s="21" t="s">
        <v>83</v>
      </c>
      <c r="BK224" s="228">
        <f>ROUND(I224*H224,2)</f>
        <v>0</v>
      </c>
      <c r="BL224" s="21" t="s">
        <v>589</v>
      </c>
      <c r="BM224" s="227" t="s">
        <v>4166</v>
      </c>
    </row>
    <row r="225" s="2" customFormat="1" ht="16.5" customHeight="1">
      <c r="A225" s="42"/>
      <c r="B225" s="43"/>
      <c r="C225" s="267" t="s">
        <v>577</v>
      </c>
      <c r="D225" s="267" t="s">
        <v>349</v>
      </c>
      <c r="E225" s="268" t="s">
        <v>4167</v>
      </c>
      <c r="F225" s="269" t="s">
        <v>4168</v>
      </c>
      <c r="G225" s="270" t="s">
        <v>598</v>
      </c>
      <c r="H225" s="271">
        <v>2</v>
      </c>
      <c r="I225" s="272"/>
      <c r="J225" s="273">
        <f>ROUND(I225*H225,2)</f>
        <v>0</v>
      </c>
      <c r="K225" s="269" t="s">
        <v>19</v>
      </c>
      <c r="L225" s="274"/>
      <c r="M225" s="275" t="s">
        <v>19</v>
      </c>
      <c r="N225" s="276" t="s">
        <v>47</v>
      </c>
      <c r="O225" s="88"/>
      <c r="P225" s="225">
        <f>O225*H225</f>
        <v>0</v>
      </c>
      <c r="Q225" s="225">
        <v>0.00080000000000000004</v>
      </c>
      <c r="R225" s="225">
        <f>Q225*H225</f>
        <v>0.0016000000000000001</v>
      </c>
      <c r="S225" s="225">
        <v>0</v>
      </c>
      <c r="T225" s="226">
        <f>S225*H225</f>
        <v>0</v>
      </c>
      <c r="U225" s="42"/>
      <c r="V225" s="42"/>
      <c r="W225" s="42"/>
      <c r="X225" s="42"/>
      <c r="Y225" s="42"/>
      <c r="Z225" s="42"/>
      <c r="AA225" s="42"/>
      <c r="AB225" s="42"/>
      <c r="AC225" s="42"/>
      <c r="AD225" s="42"/>
      <c r="AE225" s="42"/>
      <c r="AR225" s="227" t="s">
        <v>1794</v>
      </c>
      <c r="AT225" s="227" t="s">
        <v>349</v>
      </c>
      <c r="AU225" s="227" t="s">
        <v>86</v>
      </c>
      <c r="AY225" s="21" t="s">
        <v>182</v>
      </c>
      <c r="BE225" s="228">
        <f>IF(N225="základní",J225,0)</f>
        <v>0</v>
      </c>
      <c r="BF225" s="228">
        <f>IF(N225="snížená",J225,0)</f>
        <v>0</v>
      </c>
      <c r="BG225" s="228">
        <f>IF(N225="zákl. přenesená",J225,0)</f>
        <v>0</v>
      </c>
      <c r="BH225" s="228">
        <f>IF(N225="sníž. přenesená",J225,0)</f>
        <v>0</v>
      </c>
      <c r="BI225" s="228">
        <f>IF(N225="nulová",J225,0)</f>
        <v>0</v>
      </c>
      <c r="BJ225" s="21" t="s">
        <v>83</v>
      </c>
      <c r="BK225" s="228">
        <f>ROUND(I225*H225,2)</f>
        <v>0</v>
      </c>
      <c r="BL225" s="21" t="s">
        <v>589</v>
      </c>
      <c r="BM225" s="227" t="s">
        <v>4169</v>
      </c>
    </row>
    <row r="226" s="2" customFormat="1" ht="16.5" customHeight="1">
      <c r="A226" s="42"/>
      <c r="B226" s="43"/>
      <c r="C226" s="216" t="s">
        <v>583</v>
      </c>
      <c r="D226" s="216" t="s">
        <v>184</v>
      </c>
      <c r="E226" s="217" t="s">
        <v>4170</v>
      </c>
      <c r="F226" s="218" t="s">
        <v>4171</v>
      </c>
      <c r="G226" s="219" t="s">
        <v>598</v>
      </c>
      <c r="H226" s="220">
        <v>60</v>
      </c>
      <c r="I226" s="221"/>
      <c r="J226" s="222">
        <f>ROUND(I226*H226,2)</f>
        <v>0</v>
      </c>
      <c r="K226" s="218" t="s">
        <v>188</v>
      </c>
      <c r="L226" s="48"/>
      <c r="M226" s="223" t="s">
        <v>19</v>
      </c>
      <c r="N226" s="224" t="s">
        <v>47</v>
      </c>
      <c r="O226" s="88"/>
      <c r="P226" s="225">
        <f>O226*H226</f>
        <v>0</v>
      </c>
      <c r="Q226" s="225">
        <v>2.0000000000000002E-05</v>
      </c>
      <c r="R226" s="225">
        <f>Q226*H226</f>
        <v>0.0012000000000000001</v>
      </c>
      <c r="S226" s="225">
        <v>0</v>
      </c>
      <c r="T226" s="226">
        <f>S226*H226</f>
        <v>0</v>
      </c>
      <c r="U226" s="42"/>
      <c r="V226" s="42"/>
      <c r="W226" s="42"/>
      <c r="X226" s="42"/>
      <c r="Y226" s="42"/>
      <c r="Z226" s="42"/>
      <c r="AA226" s="42"/>
      <c r="AB226" s="42"/>
      <c r="AC226" s="42"/>
      <c r="AD226" s="42"/>
      <c r="AE226" s="42"/>
      <c r="AR226" s="227" t="s">
        <v>589</v>
      </c>
      <c r="AT226" s="227" t="s">
        <v>184</v>
      </c>
      <c r="AU226" s="227" t="s">
        <v>86</v>
      </c>
      <c r="AY226" s="21" t="s">
        <v>182</v>
      </c>
      <c r="BE226" s="228">
        <f>IF(N226="základní",J226,0)</f>
        <v>0</v>
      </c>
      <c r="BF226" s="228">
        <f>IF(N226="snížená",J226,0)</f>
        <v>0</v>
      </c>
      <c r="BG226" s="228">
        <f>IF(N226="zákl. přenesená",J226,0)</f>
        <v>0</v>
      </c>
      <c r="BH226" s="228">
        <f>IF(N226="sníž. přenesená",J226,0)</f>
        <v>0</v>
      </c>
      <c r="BI226" s="228">
        <f>IF(N226="nulová",J226,0)</f>
        <v>0</v>
      </c>
      <c r="BJ226" s="21" t="s">
        <v>83</v>
      </c>
      <c r="BK226" s="228">
        <f>ROUND(I226*H226,2)</f>
        <v>0</v>
      </c>
      <c r="BL226" s="21" t="s">
        <v>589</v>
      </c>
      <c r="BM226" s="227" t="s">
        <v>4172</v>
      </c>
    </row>
    <row r="227" s="2" customFormat="1">
      <c r="A227" s="42"/>
      <c r="B227" s="43"/>
      <c r="C227" s="44"/>
      <c r="D227" s="229" t="s">
        <v>191</v>
      </c>
      <c r="E227" s="44"/>
      <c r="F227" s="230" t="s">
        <v>4173</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1" t="s">
        <v>191</v>
      </c>
      <c r="AU227" s="21" t="s">
        <v>86</v>
      </c>
    </row>
    <row r="228" s="13" customFormat="1">
      <c r="A228" s="13"/>
      <c r="B228" s="234"/>
      <c r="C228" s="235"/>
      <c r="D228" s="236" t="s">
        <v>193</v>
      </c>
      <c r="E228" s="237" t="s">
        <v>19</v>
      </c>
      <c r="F228" s="238" t="s">
        <v>4174</v>
      </c>
      <c r="G228" s="235"/>
      <c r="H228" s="239">
        <v>60</v>
      </c>
      <c r="I228" s="240"/>
      <c r="J228" s="235"/>
      <c r="K228" s="235"/>
      <c r="L228" s="241"/>
      <c r="M228" s="242"/>
      <c r="N228" s="243"/>
      <c r="O228" s="243"/>
      <c r="P228" s="243"/>
      <c r="Q228" s="243"/>
      <c r="R228" s="243"/>
      <c r="S228" s="243"/>
      <c r="T228" s="244"/>
      <c r="U228" s="13"/>
      <c r="V228" s="13"/>
      <c r="W228" s="13"/>
      <c r="X228" s="13"/>
      <c r="Y228" s="13"/>
      <c r="Z228" s="13"/>
      <c r="AA228" s="13"/>
      <c r="AB228" s="13"/>
      <c r="AC228" s="13"/>
      <c r="AD228" s="13"/>
      <c r="AE228" s="13"/>
      <c r="AT228" s="245" t="s">
        <v>193</v>
      </c>
      <c r="AU228" s="245" t="s">
        <v>86</v>
      </c>
      <c r="AV228" s="13" t="s">
        <v>86</v>
      </c>
      <c r="AW228" s="13" t="s">
        <v>37</v>
      </c>
      <c r="AX228" s="13" t="s">
        <v>83</v>
      </c>
      <c r="AY228" s="245" t="s">
        <v>182</v>
      </c>
    </row>
    <row r="229" s="2" customFormat="1" ht="16.5" customHeight="1">
      <c r="A229" s="42"/>
      <c r="B229" s="43"/>
      <c r="C229" s="267" t="s">
        <v>589</v>
      </c>
      <c r="D229" s="267" t="s">
        <v>349</v>
      </c>
      <c r="E229" s="268" t="s">
        <v>4175</v>
      </c>
      <c r="F229" s="269" t="s">
        <v>4176</v>
      </c>
      <c r="G229" s="270" t="s">
        <v>598</v>
      </c>
      <c r="H229" s="271">
        <v>14</v>
      </c>
      <c r="I229" s="272"/>
      <c r="J229" s="273">
        <f>ROUND(I229*H229,2)</f>
        <v>0</v>
      </c>
      <c r="K229" s="269" t="s">
        <v>19</v>
      </c>
      <c r="L229" s="274"/>
      <c r="M229" s="275" t="s">
        <v>19</v>
      </c>
      <c r="N229" s="276" t="s">
        <v>47</v>
      </c>
      <c r="O229" s="88"/>
      <c r="P229" s="225">
        <f>O229*H229</f>
        <v>0</v>
      </c>
      <c r="Q229" s="225">
        <v>0.0030000000000000001</v>
      </c>
      <c r="R229" s="225">
        <f>Q229*H229</f>
        <v>0.042000000000000003</v>
      </c>
      <c r="S229" s="225">
        <v>0</v>
      </c>
      <c r="T229" s="226">
        <f>S229*H229</f>
        <v>0</v>
      </c>
      <c r="U229" s="42"/>
      <c r="V229" s="42"/>
      <c r="W229" s="42"/>
      <c r="X229" s="42"/>
      <c r="Y229" s="42"/>
      <c r="Z229" s="42"/>
      <c r="AA229" s="42"/>
      <c r="AB229" s="42"/>
      <c r="AC229" s="42"/>
      <c r="AD229" s="42"/>
      <c r="AE229" s="42"/>
      <c r="AR229" s="227" t="s">
        <v>1794</v>
      </c>
      <c r="AT229" s="227" t="s">
        <v>349</v>
      </c>
      <c r="AU229" s="227" t="s">
        <v>86</v>
      </c>
      <c r="AY229" s="21" t="s">
        <v>182</v>
      </c>
      <c r="BE229" s="228">
        <f>IF(N229="základní",J229,0)</f>
        <v>0</v>
      </c>
      <c r="BF229" s="228">
        <f>IF(N229="snížená",J229,0)</f>
        <v>0</v>
      </c>
      <c r="BG229" s="228">
        <f>IF(N229="zákl. přenesená",J229,0)</f>
        <v>0</v>
      </c>
      <c r="BH229" s="228">
        <f>IF(N229="sníž. přenesená",J229,0)</f>
        <v>0</v>
      </c>
      <c r="BI229" s="228">
        <f>IF(N229="nulová",J229,0)</f>
        <v>0</v>
      </c>
      <c r="BJ229" s="21" t="s">
        <v>83</v>
      </c>
      <c r="BK229" s="228">
        <f>ROUND(I229*H229,2)</f>
        <v>0</v>
      </c>
      <c r="BL229" s="21" t="s">
        <v>589</v>
      </c>
      <c r="BM229" s="227" t="s">
        <v>4177</v>
      </c>
    </row>
    <row r="230" s="2" customFormat="1" ht="16.5" customHeight="1">
      <c r="A230" s="42"/>
      <c r="B230" s="43"/>
      <c r="C230" s="267" t="s">
        <v>595</v>
      </c>
      <c r="D230" s="267" t="s">
        <v>349</v>
      </c>
      <c r="E230" s="268" t="s">
        <v>4178</v>
      </c>
      <c r="F230" s="269" t="s">
        <v>4179</v>
      </c>
      <c r="G230" s="270" t="s">
        <v>598</v>
      </c>
      <c r="H230" s="271">
        <v>6</v>
      </c>
      <c r="I230" s="272"/>
      <c r="J230" s="273">
        <f>ROUND(I230*H230,2)</f>
        <v>0</v>
      </c>
      <c r="K230" s="269" t="s">
        <v>19</v>
      </c>
      <c r="L230" s="274"/>
      <c r="M230" s="275" t="s">
        <v>19</v>
      </c>
      <c r="N230" s="276" t="s">
        <v>47</v>
      </c>
      <c r="O230" s="88"/>
      <c r="P230" s="225">
        <f>O230*H230</f>
        <v>0</v>
      </c>
      <c r="Q230" s="225">
        <v>0.002</v>
      </c>
      <c r="R230" s="225">
        <f>Q230*H230</f>
        <v>0.012</v>
      </c>
      <c r="S230" s="225">
        <v>0</v>
      </c>
      <c r="T230" s="226">
        <f>S230*H230</f>
        <v>0</v>
      </c>
      <c r="U230" s="42"/>
      <c r="V230" s="42"/>
      <c r="W230" s="42"/>
      <c r="X230" s="42"/>
      <c r="Y230" s="42"/>
      <c r="Z230" s="42"/>
      <c r="AA230" s="42"/>
      <c r="AB230" s="42"/>
      <c r="AC230" s="42"/>
      <c r="AD230" s="42"/>
      <c r="AE230" s="42"/>
      <c r="AR230" s="227" t="s">
        <v>1794</v>
      </c>
      <c r="AT230" s="227" t="s">
        <v>349</v>
      </c>
      <c r="AU230" s="227" t="s">
        <v>86</v>
      </c>
      <c r="AY230" s="21" t="s">
        <v>182</v>
      </c>
      <c r="BE230" s="228">
        <f>IF(N230="základní",J230,0)</f>
        <v>0</v>
      </c>
      <c r="BF230" s="228">
        <f>IF(N230="snížená",J230,0)</f>
        <v>0</v>
      </c>
      <c r="BG230" s="228">
        <f>IF(N230="zákl. přenesená",J230,0)</f>
        <v>0</v>
      </c>
      <c r="BH230" s="228">
        <f>IF(N230="sníž. přenesená",J230,0)</f>
        <v>0</v>
      </c>
      <c r="BI230" s="228">
        <f>IF(N230="nulová",J230,0)</f>
        <v>0</v>
      </c>
      <c r="BJ230" s="21" t="s">
        <v>83</v>
      </c>
      <c r="BK230" s="228">
        <f>ROUND(I230*H230,2)</f>
        <v>0</v>
      </c>
      <c r="BL230" s="21" t="s">
        <v>589</v>
      </c>
      <c r="BM230" s="227" t="s">
        <v>4180</v>
      </c>
    </row>
    <row r="231" s="2" customFormat="1" ht="16.5" customHeight="1">
      <c r="A231" s="42"/>
      <c r="B231" s="43"/>
      <c r="C231" s="267" t="s">
        <v>602</v>
      </c>
      <c r="D231" s="267" t="s">
        <v>349</v>
      </c>
      <c r="E231" s="268" t="s">
        <v>4181</v>
      </c>
      <c r="F231" s="269" t="s">
        <v>4182</v>
      </c>
      <c r="G231" s="270" t="s">
        <v>598</v>
      </c>
      <c r="H231" s="271">
        <v>2</v>
      </c>
      <c r="I231" s="272"/>
      <c r="J231" s="273">
        <f>ROUND(I231*H231,2)</f>
        <v>0</v>
      </c>
      <c r="K231" s="269" t="s">
        <v>19</v>
      </c>
      <c r="L231" s="274"/>
      <c r="M231" s="275" t="s">
        <v>19</v>
      </c>
      <c r="N231" s="276" t="s">
        <v>47</v>
      </c>
      <c r="O231" s="88"/>
      <c r="P231" s="225">
        <f>O231*H231</f>
        <v>0</v>
      </c>
      <c r="Q231" s="225">
        <v>0.0030000000000000001</v>
      </c>
      <c r="R231" s="225">
        <f>Q231*H231</f>
        <v>0.0060000000000000001</v>
      </c>
      <c r="S231" s="225">
        <v>0</v>
      </c>
      <c r="T231" s="226">
        <f>S231*H231</f>
        <v>0</v>
      </c>
      <c r="U231" s="42"/>
      <c r="V231" s="42"/>
      <c r="W231" s="42"/>
      <c r="X231" s="42"/>
      <c r="Y231" s="42"/>
      <c r="Z231" s="42"/>
      <c r="AA231" s="42"/>
      <c r="AB231" s="42"/>
      <c r="AC231" s="42"/>
      <c r="AD231" s="42"/>
      <c r="AE231" s="42"/>
      <c r="AR231" s="227" t="s">
        <v>1794</v>
      </c>
      <c r="AT231" s="227" t="s">
        <v>349</v>
      </c>
      <c r="AU231" s="227" t="s">
        <v>86</v>
      </c>
      <c r="AY231" s="21" t="s">
        <v>182</v>
      </c>
      <c r="BE231" s="228">
        <f>IF(N231="základní",J231,0)</f>
        <v>0</v>
      </c>
      <c r="BF231" s="228">
        <f>IF(N231="snížená",J231,0)</f>
        <v>0</v>
      </c>
      <c r="BG231" s="228">
        <f>IF(N231="zákl. přenesená",J231,0)</f>
        <v>0</v>
      </c>
      <c r="BH231" s="228">
        <f>IF(N231="sníž. přenesená",J231,0)</f>
        <v>0</v>
      </c>
      <c r="BI231" s="228">
        <f>IF(N231="nulová",J231,0)</f>
        <v>0</v>
      </c>
      <c r="BJ231" s="21" t="s">
        <v>83</v>
      </c>
      <c r="BK231" s="228">
        <f>ROUND(I231*H231,2)</f>
        <v>0</v>
      </c>
      <c r="BL231" s="21" t="s">
        <v>589</v>
      </c>
      <c r="BM231" s="227" t="s">
        <v>4183</v>
      </c>
    </row>
    <row r="232" s="2" customFormat="1" ht="16.5" customHeight="1">
      <c r="A232" s="42"/>
      <c r="B232" s="43"/>
      <c r="C232" s="267" t="s">
        <v>607</v>
      </c>
      <c r="D232" s="267" t="s">
        <v>349</v>
      </c>
      <c r="E232" s="268" t="s">
        <v>4184</v>
      </c>
      <c r="F232" s="269" t="s">
        <v>4185</v>
      </c>
      <c r="G232" s="270" t="s">
        <v>598</v>
      </c>
      <c r="H232" s="271">
        <v>4</v>
      </c>
      <c r="I232" s="272"/>
      <c r="J232" s="273">
        <f>ROUND(I232*H232,2)</f>
        <v>0</v>
      </c>
      <c r="K232" s="269" t="s">
        <v>19</v>
      </c>
      <c r="L232" s="274"/>
      <c r="M232" s="275" t="s">
        <v>19</v>
      </c>
      <c r="N232" s="276" t="s">
        <v>47</v>
      </c>
      <c r="O232" s="88"/>
      <c r="P232" s="225">
        <f>O232*H232</f>
        <v>0</v>
      </c>
      <c r="Q232" s="225">
        <v>0.0040000000000000001</v>
      </c>
      <c r="R232" s="225">
        <f>Q232*H232</f>
        <v>0.016</v>
      </c>
      <c r="S232" s="225">
        <v>0</v>
      </c>
      <c r="T232" s="226">
        <f>S232*H232</f>
        <v>0</v>
      </c>
      <c r="U232" s="42"/>
      <c r="V232" s="42"/>
      <c r="W232" s="42"/>
      <c r="X232" s="42"/>
      <c r="Y232" s="42"/>
      <c r="Z232" s="42"/>
      <c r="AA232" s="42"/>
      <c r="AB232" s="42"/>
      <c r="AC232" s="42"/>
      <c r="AD232" s="42"/>
      <c r="AE232" s="42"/>
      <c r="AR232" s="227" t="s">
        <v>1794</v>
      </c>
      <c r="AT232" s="227" t="s">
        <v>349</v>
      </c>
      <c r="AU232" s="227" t="s">
        <v>86</v>
      </c>
      <c r="AY232" s="21" t="s">
        <v>182</v>
      </c>
      <c r="BE232" s="228">
        <f>IF(N232="základní",J232,0)</f>
        <v>0</v>
      </c>
      <c r="BF232" s="228">
        <f>IF(N232="snížená",J232,0)</f>
        <v>0</v>
      </c>
      <c r="BG232" s="228">
        <f>IF(N232="zákl. přenesená",J232,0)</f>
        <v>0</v>
      </c>
      <c r="BH232" s="228">
        <f>IF(N232="sníž. přenesená",J232,0)</f>
        <v>0</v>
      </c>
      <c r="BI232" s="228">
        <f>IF(N232="nulová",J232,0)</f>
        <v>0</v>
      </c>
      <c r="BJ232" s="21" t="s">
        <v>83</v>
      </c>
      <c r="BK232" s="228">
        <f>ROUND(I232*H232,2)</f>
        <v>0</v>
      </c>
      <c r="BL232" s="21" t="s">
        <v>589</v>
      </c>
      <c r="BM232" s="227" t="s">
        <v>4186</v>
      </c>
    </row>
    <row r="233" s="2" customFormat="1" ht="16.5" customHeight="1">
      <c r="A233" s="42"/>
      <c r="B233" s="43"/>
      <c r="C233" s="267" t="s">
        <v>614</v>
      </c>
      <c r="D233" s="267" t="s">
        <v>349</v>
      </c>
      <c r="E233" s="268" t="s">
        <v>4187</v>
      </c>
      <c r="F233" s="269" t="s">
        <v>4188</v>
      </c>
      <c r="G233" s="270" t="s">
        <v>598</v>
      </c>
      <c r="H233" s="271">
        <v>1</v>
      </c>
      <c r="I233" s="272"/>
      <c r="J233" s="273">
        <f>ROUND(I233*H233,2)</f>
        <v>0</v>
      </c>
      <c r="K233" s="269" t="s">
        <v>19</v>
      </c>
      <c r="L233" s="274"/>
      <c r="M233" s="275" t="s">
        <v>19</v>
      </c>
      <c r="N233" s="276" t="s">
        <v>47</v>
      </c>
      <c r="O233" s="88"/>
      <c r="P233" s="225">
        <f>O233*H233</f>
        <v>0</v>
      </c>
      <c r="Q233" s="225">
        <v>0.0044999999999999997</v>
      </c>
      <c r="R233" s="225">
        <f>Q233*H233</f>
        <v>0.0044999999999999997</v>
      </c>
      <c r="S233" s="225">
        <v>0</v>
      </c>
      <c r="T233" s="226">
        <f>S233*H233</f>
        <v>0</v>
      </c>
      <c r="U233" s="42"/>
      <c r="V233" s="42"/>
      <c r="W233" s="42"/>
      <c r="X233" s="42"/>
      <c r="Y233" s="42"/>
      <c r="Z233" s="42"/>
      <c r="AA233" s="42"/>
      <c r="AB233" s="42"/>
      <c r="AC233" s="42"/>
      <c r="AD233" s="42"/>
      <c r="AE233" s="42"/>
      <c r="AR233" s="227" t="s">
        <v>1794</v>
      </c>
      <c r="AT233" s="227" t="s">
        <v>349</v>
      </c>
      <c r="AU233" s="227" t="s">
        <v>86</v>
      </c>
      <c r="AY233" s="21" t="s">
        <v>182</v>
      </c>
      <c r="BE233" s="228">
        <f>IF(N233="základní",J233,0)</f>
        <v>0</v>
      </c>
      <c r="BF233" s="228">
        <f>IF(N233="snížená",J233,0)</f>
        <v>0</v>
      </c>
      <c r="BG233" s="228">
        <f>IF(N233="zákl. přenesená",J233,0)</f>
        <v>0</v>
      </c>
      <c r="BH233" s="228">
        <f>IF(N233="sníž. přenesená",J233,0)</f>
        <v>0</v>
      </c>
      <c r="BI233" s="228">
        <f>IF(N233="nulová",J233,0)</f>
        <v>0</v>
      </c>
      <c r="BJ233" s="21" t="s">
        <v>83</v>
      </c>
      <c r="BK233" s="228">
        <f>ROUND(I233*H233,2)</f>
        <v>0</v>
      </c>
      <c r="BL233" s="21" t="s">
        <v>589</v>
      </c>
      <c r="BM233" s="227" t="s">
        <v>4189</v>
      </c>
    </row>
    <row r="234" s="2" customFormat="1" ht="16.5" customHeight="1">
      <c r="A234" s="42"/>
      <c r="B234" s="43"/>
      <c r="C234" s="267" t="s">
        <v>619</v>
      </c>
      <c r="D234" s="267" t="s">
        <v>349</v>
      </c>
      <c r="E234" s="268" t="s">
        <v>4190</v>
      </c>
      <c r="F234" s="269" t="s">
        <v>4191</v>
      </c>
      <c r="G234" s="270" t="s">
        <v>598</v>
      </c>
      <c r="H234" s="271">
        <v>31</v>
      </c>
      <c r="I234" s="272"/>
      <c r="J234" s="273">
        <f>ROUND(I234*H234,2)</f>
        <v>0</v>
      </c>
      <c r="K234" s="269" t="s">
        <v>19</v>
      </c>
      <c r="L234" s="274"/>
      <c r="M234" s="275" t="s">
        <v>19</v>
      </c>
      <c r="N234" s="276" t="s">
        <v>47</v>
      </c>
      <c r="O234" s="88"/>
      <c r="P234" s="225">
        <f>O234*H234</f>
        <v>0</v>
      </c>
      <c r="Q234" s="225">
        <v>0.001</v>
      </c>
      <c r="R234" s="225">
        <f>Q234*H234</f>
        <v>0.031</v>
      </c>
      <c r="S234" s="225">
        <v>0</v>
      </c>
      <c r="T234" s="226">
        <f>S234*H234</f>
        <v>0</v>
      </c>
      <c r="U234" s="42"/>
      <c r="V234" s="42"/>
      <c r="W234" s="42"/>
      <c r="X234" s="42"/>
      <c r="Y234" s="42"/>
      <c r="Z234" s="42"/>
      <c r="AA234" s="42"/>
      <c r="AB234" s="42"/>
      <c r="AC234" s="42"/>
      <c r="AD234" s="42"/>
      <c r="AE234" s="42"/>
      <c r="AR234" s="227" t="s">
        <v>1794</v>
      </c>
      <c r="AT234" s="227" t="s">
        <v>349</v>
      </c>
      <c r="AU234" s="227" t="s">
        <v>86</v>
      </c>
      <c r="AY234" s="21" t="s">
        <v>182</v>
      </c>
      <c r="BE234" s="228">
        <f>IF(N234="základní",J234,0)</f>
        <v>0</v>
      </c>
      <c r="BF234" s="228">
        <f>IF(N234="snížená",J234,0)</f>
        <v>0</v>
      </c>
      <c r="BG234" s="228">
        <f>IF(N234="zákl. přenesená",J234,0)</f>
        <v>0</v>
      </c>
      <c r="BH234" s="228">
        <f>IF(N234="sníž. přenesená",J234,0)</f>
        <v>0</v>
      </c>
      <c r="BI234" s="228">
        <f>IF(N234="nulová",J234,0)</f>
        <v>0</v>
      </c>
      <c r="BJ234" s="21" t="s">
        <v>83</v>
      </c>
      <c r="BK234" s="228">
        <f>ROUND(I234*H234,2)</f>
        <v>0</v>
      </c>
      <c r="BL234" s="21" t="s">
        <v>589</v>
      </c>
      <c r="BM234" s="227" t="s">
        <v>4192</v>
      </c>
    </row>
    <row r="235" s="2" customFormat="1" ht="16.5" customHeight="1">
      <c r="A235" s="42"/>
      <c r="B235" s="43"/>
      <c r="C235" s="267" t="s">
        <v>624</v>
      </c>
      <c r="D235" s="267" t="s">
        <v>349</v>
      </c>
      <c r="E235" s="268" t="s">
        <v>4193</v>
      </c>
      <c r="F235" s="269" t="s">
        <v>4194</v>
      </c>
      <c r="G235" s="270" t="s">
        <v>598</v>
      </c>
      <c r="H235" s="271">
        <v>2</v>
      </c>
      <c r="I235" s="272"/>
      <c r="J235" s="273">
        <f>ROUND(I235*H235,2)</f>
        <v>0</v>
      </c>
      <c r="K235" s="269" t="s">
        <v>19</v>
      </c>
      <c r="L235" s="274"/>
      <c r="M235" s="275" t="s">
        <v>19</v>
      </c>
      <c r="N235" s="276" t="s">
        <v>47</v>
      </c>
      <c r="O235" s="88"/>
      <c r="P235" s="225">
        <f>O235*H235</f>
        <v>0</v>
      </c>
      <c r="Q235" s="225">
        <v>0.0015</v>
      </c>
      <c r="R235" s="225">
        <f>Q235*H235</f>
        <v>0.0030000000000000001</v>
      </c>
      <c r="S235" s="225">
        <v>0</v>
      </c>
      <c r="T235" s="226">
        <f>S235*H235</f>
        <v>0</v>
      </c>
      <c r="U235" s="42"/>
      <c r="V235" s="42"/>
      <c r="W235" s="42"/>
      <c r="X235" s="42"/>
      <c r="Y235" s="42"/>
      <c r="Z235" s="42"/>
      <c r="AA235" s="42"/>
      <c r="AB235" s="42"/>
      <c r="AC235" s="42"/>
      <c r="AD235" s="42"/>
      <c r="AE235" s="42"/>
      <c r="AR235" s="227" t="s">
        <v>1794</v>
      </c>
      <c r="AT235" s="227" t="s">
        <v>349</v>
      </c>
      <c r="AU235" s="227" t="s">
        <v>86</v>
      </c>
      <c r="AY235" s="21" t="s">
        <v>182</v>
      </c>
      <c r="BE235" s="228">
        <f>IF(N235="základní",J235,0)</f>
        <v>0</v>
      </c>
      <c r="BF235" s="228">
        <f>IF(N235="snížená",J235,0)</f>
        <v>0</v>
      </c>
      <c r="BG235" s="228">
        <f>IF(N235="zákl. přenesená",J235,0)</f>
        <v>0</v>
      </c>
      <c r="BH235" s="228">
        <f>IF(N235="sníž. přenesená",J235,0)</f>
        <v>0</v>
      </c>
      <c r="BI235" s="228">
        <f>IF(N235="nulová",J235,0)</f>
        <v>0</v>
      </c>
      <c r="BJ235" s="21" t="s">
        <v>83</v>
      </c>
      <c r="BK235" s="228">
        <f>ROUND(I235*H235,2)</f>
        <v>0</v>
      </c>
      <c r="BL235" s="21" t="s">
        <v>589</v>
      </c>
      <c r="BM235" s="227" t="s">
        <v>4195</v>
      </c>
    </row>
    <row r="236" s="2" customFormat="1" ht="21.75" customHeight="1">
      <c r="A236" s="42"/>
      <c r="B236" s="43"/>
      <c r="C236" s="216" t="s">
        <v>630</v>
      </c>
      <c r="D236" s="216" t="s">
        <v>184</v>
      </c>
      <c r="E236" s="217" t="s">
        <v>4196</v>
      </c>
      <c r="F236" s="218" t="s">
        <v>4197</v>
      </c>
      <c r="G236" s="219" t="s">
        <v>598</v>
      </c>
      <c r="H236" s="220">
        <v>1</v>
      </c>
      <c r="I236" s="221"/>
      <c r="J236" s="222">
        <f>ROUND(I236*H236,2)</f>
        <v>0</v>
      </c>
      <c r="K236" s="218" t="s">
        <v>19</v>
      </c>
      <c r="L236" s="48"/>
      <c r="M236" s="223" t="s">
        <v>19</v>
      </c>
      <c r="N236" s="224" t="s">
        <v>47</v>
      </c>
      <c r="O236" s="88"/>
      <c r="P236" s="225">
        <f>O236*H236</f>
        <v>0</v>
      </c>
      <c r="Q236" s="225">
        <v>0.01</v>
      </c>
      <c r="R236" s="225">
        <f>Q236*H236</f>
        <v>0.01</v>
      </c>
      <c r="S236" s="225">
        <v>0</v>
      </c>
      <c r="T236" s="226">
        <f>S236*H236</f>
        <v>0</v>
      </c>
      <c r="U236" s="42"/>
      <c r="V236" s="42"/>
      <c r="W236" s="42"/>
      <c r="X236" s="42"/>
      <c r="Y236" s="42"/>
      <c r="Z236" s="42"/>
      <c r="AA236" s="42"/>
      <c r="AB236" s="42"/>
      <c r="AC236" s="42"/>
      <c r="AD236" s="42"/>
      <c r="AE236" s="42"/>
      <c r="AR236" s="227" t="s">
        <v>589</v>
      </c>
      <c r="AT236" s="227" t="s">
        <v>184</v>
      </c>
      <c r="AU236" s="227" t="s">
        <v>86</v>
      </c>
      <c r="AY236" s="21" t="s">
        <v>182</v>
      </c>
      <c r="BE236" s="228">
        <f>IF(N236="základní",J236,0)</f>
        <v>0</v>
      </c>
      <c r="BF236" s="228">
        <f>IF(N236="snížená",J236,0)</f>
        <v>0</v>
      </c>
      <c r="BG236" s="228">
        <f>IF(N236="zákl. přenesená",J236,0)</f>
        <v>0</v>
      </c>
      <c r="BH236" s="228">
        <f>IF(N236="sníž. přenesená",J236,0)</f>
        <v>0</v>
      </c>
      <c r="BI236" s="228">
        <f>IF(N236="nulová",J236,0)</f>
        <v>0</v>
      </c>
      <c r="BJ236" s="21" t="s">
        <v>83</v>
      </c>
      <c r="BK236" s="228">
        <f>ROUND(I236*H236,2)</f>
        <v>0</v>
      </c>
      <c r="BL236" s="21" t="s">
        <v>589</v>
      </c>
      <c r="BM236" s="227" t="s">
        <v>4198</v>
      </c>
    </row>
    <row r="237" s="13" customFormat="1">
      <c r="A237" s="13"/>
      <c r="B237" s="234"/>
      <c r="C237" s="235"/>
      <c r="D237" s="236" t="s">
        <v>193</v>
      </c>
      <c r="E237" s="237" t="s">
        <v>19</v>
      </c>
      <c r="F237" s="238" t="s">
        <v>4199</v>
      </c>
      <c r="G237" s="235"/>
      <c r="H237" s="239">
        <v>1</v>
      </c>
      <c r="I237" s="240"/>
      <c r="J237" s="235"/>
      <c r="K237" s="235"/>
      <c r="L237" s="241"/>
      <c r="M237" s="242"/>
      <c r="N237" s="243"/>
      <c r="O237" s="243"/>
      <c r="P237" s="243"/>
      <c r="Q237" s="243"/>
      <c r="R237" s="243"/>
      <c r="S237" s="243"/>
      <c r="T237" s="244"/>
      <c r="U237" s="13"/>
      <c r="V237" s="13"/>
      <c r="W237" s="13"/>
      <c r="X237" s="13"/>
      <c r="Y237" s="13"/>
      <c r="Z237" s="13"/>
      <c r="AA237" s="13"/>
      <c r="AB237" s="13"/>
      <c r="AC237" s="13"/>
      <c r="AD237" s="13"/>
      <c r="AE237" s="13"/>
      <c r="AT237" s="245" t="s">
        <v>193</v>
      </c>
      <c r="AU237" s="245" t="s">
        <v>86</v>
      </c>
      <c r="AV237" s="13" t="s">
        <v>86</v>
      </c>
      <c r="AW237" s="13" t="s">
        <v>37</v>
      </c>
      <c r="AX237" s="13" t="s">
        <v>83</v>
      </c>
      <c r="AY237" s="245" t="s">
        <v>182</v>
      </c>
    </row>
    <row r="238" s="2" customFormat="1" ht="24.15" customHeight="1">
      <c r="A238" s="42"/>
      <c r="B238" s="43"/>
      <c r="C238" s="216" t="s">
        <v>637</v>
      </c>
      <c r="D238" s="216" t="s">
        <v>184</v>
      </c>
      <c r="E238" s="217" t="s">
        <v>4200</v>
      </c>
      <c r="F238" s="218" t="s">
        <v>4201</v>
      </c>
      <c r="G238" s="219" t="s">
        <v>598</v>
      </c>
      <c r="H238" s="220">
        <v>1</v>
      </c>
      <c r="I238" s="221"/>
      <c r="J238" s="222">
        <f>ROUND(I238*H238,2)</f>
        <v>0</v>
      </c>
      <c r="K238" s="218" t="s">
        <v>19</v>
      </c>
      <c r="L238" s="48"/>
      <c r="M238" s="223" t="s">
        <v>19</v>
      </c>
      <c r="N238" s="224" t="s">
        <v>47</v>
      </c>
      <c r="O238" s="88"/>
      <c r="P238" s="225">
        <f>O238*H238</f>
        <v>0</v>
      </c>
      <c r="Q238" s="225">
        <v>0.01</v>
      </c>
      <c r="R238" s="225">
        <f>Q238*H238</f>
        <v>0.01</v>
      </c>
      <c r="S238" s="225">
        <v>0</v>
      </c>
      <c r="T238" s="226">
        <f>S238*H238</f>
        <v>0</v>
      </c>
      <c r="U238" s="42"/>
      <c r="V238" s="42"/>
      <c r="W238" s="42"/>
      <c r="X238" s="42"/>
      <c r="Y238" s="42"/>
      <c r="Z238" s="42"/>
      <c r="AA238" s="42"/>
      <c r="AB238" s="42"/>
      <c r="AC238" s="42"/>
      <c r="AD238" s="42"/>
      <c r="AE238" s="42"/>
      <c r="AR238" s="227" t="s">
        <v>589</v>
      </c>
      <c r="AT238" s="227" t="s">
        <v>184</v>
      </c>
      <c r="AU238" s="227" t="s">
        <v>86</v>
      </c>
      <c r="AY238" s="21" t="s">
        <v>182</v>
      </c>
      <c r="BE238" s="228">
        <f>IF(N238="základní",J238,0)</f>
        <v>0</v>
      </c>
      <c r="BF238" s="228">
        <f>IF(N238="snížená",J238,0)</f>
        <v>0</v>
      </c>
      <c r="BG238" s="228">
        <f>IF(N238="zákl. přenesená",J238,0)</f>
        <v>0</v>
      </c>
      <c r="BH238" s="228">
        <f>IF(N238="sníž. přenesená",J238,0)</f>
        <v>0</v>
      </c>
      <c r="BI238" s="228">
        <f>IF(N238="nulová",J238,0)</f>
        <v>0</v>
      </c>
      <c r="BJ238" s="21" t="s">
        <v>83</v>
      </c>
      <c r="BK238" s="228">
        <f>ROUND(I238*H238,2)</f>
        <v>0</v>
      </c>
      <c r="BL238" s="21" t="s">
        <v>589</v>
      </c>
      <c r="BM238" s="227" t="s">
        <v>4202</v>
      </c>
    </row>
    <row r="239" s="13" customFormat="1">
      <c r="A239" s="13"/>
      <c r="B239" s="234"/>
      <c r="C239" s="235"/>
      <c r="D239" s="236" t="s">
        <v>193</v>
      </c>
      <c r="E239" s="237" t="s">
        <v>19</v>
      </c>
      <c r="F239" s="238" t="s">
        <v>4199</v>
      </c>
      <c r="G239" s="235"/>
      <c r="H239" s="239">
        <v>1</v>
      </c>
      <c r="I239" s="240"/>
      <c r="J239" s="235"/>
      <c r="K239" s="235"/>
      <c r="L239" s="241"/>
      <c r="M239" s="242"/>
      <c r="N239" s="243"/>
      <c r="O239" s="243"/>
      <c r="P239" s="243"/>
      <c r="Q239" s="243"/>
      <c r="R239" s="243"/>
      <c r="S239" s="243"/>
      <c r="T239" s="244"/>
      <c r="U239" s="13"/>
      <c r="V239" s="13"/>
      <c r="W239" s="13"/>
      <c r="X239" s="13"/>
      <c r="Y239" s="13"/>
      <c r="Z239" s="13"/>
      <c r="AA239" s="13"/>
      <c r="AB239" s="13"/>
      <c r="AC239" s="13"/>
      <c r="AD239" s="13"/>
      <c r="AE239" s="13"/>
      <c r="AT239" s="245" t="s">
        <v>193</v>
      </c>
      <c r="AU239" s="245" t="s">
        <v>86</v>
      </c>
      <c r="AV239" s="13" t="s">
        <v>86</v>
      </c>
      <c r="AW239" s="13" t="s">
        <v>37</v>
      </c>
      <c r="AX239" s="13" t="s">
        <v>83</v>
      </c>
      <c r="AY239" s="245" t="s">
        <v>182</v>
      </c>
    </row>
    <row r="240" s="2" customFormat="1" ht="16.5" customHeight="1">
      <c r="A240" s="42"/>
      <c r="B240" s="43"/>
      <c r="C240" s="216" t="s">
        <v>643</v>
      </c>
      <c r="D240" s="216" t="s">
        <v>184</v>
      </c>
      <c r="E240" s="217" t="s">
        <v>4203</v>
      </c>
      <c r="F240" s="218" t="s">
        <v>4204</v>
      </c>
      <c r="G240" s="219" t="s">
        <v>598</v>
      </c>
      <c r="H240" s="220">
        <v>2</v>
      </c>
      <c r="I240" s="221"/>
      <c r="J240" s="222">
        <f>ROUND(I240*H240,2)</f>
        <v>0</v>
      </c>
      <c r="K240" s="218" t="s">
        <v>19</v>
      </c>
      <c r="L240" s="48"/>
      <c r="M240" s="223" t="s">
        <v>19</v>
      </c>
      <c r="N240" s="224" t="s">
        <v>47</v>
      </c>
      <c r="O240" s="88"/>
      <c r="P240" s="225">
        <f>O240*H240</f>
        <v>0</v>
      </c>
      <c r="Q240" s="225">
        <v>0.02</v>
      </c>
      <c r="R240" s="225">
        <f>Q240*H240</f>
        <v>0.040000000000000001</v>
      </c>
      <c r="S240" s="225">
        <v>0</v>
      </c>
      <c r="T240" s="226">
        <f>S240*H240</f>
        <v>0</v>
      </c>
      <c r="U240" s="42"/>
      <c r="V240" s="42"/>
      <c r="W240" s="42"/>
      <c r="X240" s="42"/>
      <c r="Y240" s="42"/>
      <c r="Z240" s="42"/>
      <c r="AA240" s="42"/>
      <c r="AB240" s="42"/>
      <c r="AC240" s="42"/>
      <c r="AD240" s="42"/>
      <c r="AE240" s="42"/>
      <c r="AR240" s="227" t="s">
        <v>589</v>
      </c>
      <c r="AT240" s="227" t="s">
        <v>184</v>
      </c>
      <c r="AU240" s="227" t="s">
        <v>86</v>
      </c>
      <c r="AY240" s="21" t="s">
        <v>182</v>
      </c>
      <c r="BE240" s="228">
        <f>IF(N240="základní",J240,0)</f>
        <v>0</v>
      </c>
      <c r="BF240" s="228">
        <f>IF(N240="snížená",J240,0)</f>
        <v>0</v>
      </c>
      <c r="BG240" s="228">
        <f>IF(N240="zákl. přenesená",J240,0)</f>
        <v>0</v>
      </c>
      <c r="BH240" s="228">
        <f>IF(N240="sníž. přenesená",J240,0)</f>
        <v>0</v>
      </c>
      <c r="BI240" s="228">
        <f>IF(N240="nulová",J240,0)</f>
        <v>0</v>
      </c>
      <c r="BJ240" s="21" t="s">
        <v>83</v>
      </c>
      <c r="BK240" s="228">
        <f>ROUND(I240*H240,2)</f>
        <v>0</v>
      </c>
      <c r="BL240" s="21" t="s">
        <v>589</v>
      </c>
      <c r="BM240" s="227" t="s">
        <v>4205</v>
      </c>
    </row>
    <row r="241" s="13" customFormat="1">
      <c r="A241" s="13"/>
      <c r="B241" s="234"/>
      <c r="C241" s="235"/>
      <c r="D241" s="236" t="s">
        <v>193</v>
      </c>
      <c r="E241" s="237" t="s">
        <v>19</v>
      </c>
      <c r="F241" s="238" t="s">
        <v>4135</v>
      </c>
      <c r="G241" s="235"/>
      <c r="H241" s="239">
        <v>2</v>
      </c>
      <c r="I241" s="240"/>
      <c r="J241" s="235"/>
      <c r="K241" s="235"/>
      <c r="L241" s="241"/>
      <c r="M241" s="242"/>
      <c r="N241" s="243"/>
      <c r="O241" s="243"/>
      <c r="P241" s="243"/>
      <c r="Q241" s="243"/>
      <c r="R241" s="243"/>
      <c r="S241" s="243"/>
      <c r="T241" s="244"/>
      <c r="U241" s="13"/>
      <c r="V241" s="13"/>
      <c r="W241" s="13"/>
      <c r="X241" s="13"/>
      <c r="Y241" s="13"/>
      <c r="Z241" s="13"/>
      <c r="AA241" s="13"/>
      <c r="AB241" s="13"/>
      <c r="AC241" s="13"/>
      <c r="AD241" s="13"/>
      <c r="AE241" s="13"/>
      <c r="AT241" s="245" t="s">
        <v>193</v>
      </c>
      <c r="AU241" s="245" t="s">
        <v>86</v>
      </c>
      <c r="AV241" s="13" t="s">
        <v>86</v>
      </c>
      <c r="AW241" s="13" t="s">
        <v>37</v>
      </c>
      <c r="AX241" s="13" t="s">
        <v>83</v>
      </c>
      <c r="AY241" s="245" t="s">
        <v>182</v>
      </c>
    </row>
    <row r="242" s="2" customFormat="1" ht="16.5" customHeight="1">
      <c r="A242" s="42"/>
      <c r="B242" s="43"/>
      <c r="C242" s="216" t="s">
        <v>647</v>
      </c>
      <c r="D242" s="216" t="s">
        <v>184</v>
      </c>
      <c r="E242" s="217" t="s">
        <v>4206</v>
      </c>
      <c r="F242" s="218" t="s">
        <v>4207</v>
      </c>
      <c r="G242" s="219" t="s">
        <v>598</v>
      </c>
      <c r="H242" s="220">
        <v>2</v>
      </c>
      <c r="I242" s="221"/>
      <c r="J242" s="222">
        <f>ROUND(I242*H242,2)</f>
        <v>0</v>
      </c>
      <c r="K242" s="218" t="s">
        <v>19</v>
      </c>
      <c r="L242" s="48"/>
      <c r="M242" s="223" t="s">
        <v>19</v>
      </c>
      <c r="N242" s="224" t="s">
        <v>47</v>
      </c>
      <c r="O242" s="88"/>
      <c r="P242" s="225">
        <f>O242*H242</f>
        <v>0</v>
      </c>
      <c r="Q242" s="225">
        <v>0.02</v>
      </c>
      <c r="R242" s="225">
        <f>Q242*H242</f>
        <v>0.040000000000000001</v>
      </c>
      <c r="S242" s="225">
        <v>0</v>
      </c>
      <c r="T242" s="226">
        <f>S242*H242</f>
        <v>0</v>
      </c>
      <c r="U242" s="42"/>
      <c r="V242" s="42"/>
      <c r="W242" s="42"/>
      <c r="X242" s="42"/>
      <c r="Y242" s="42"/>
      <c r="Z242" s="42"/>
      <c r="AA242" s="42"/>
      <c r="AB242" s="42"/>
      <c r="AC242" s="42"/>
      <c r="AD242" s="42"/>
      <c r="AE242" s="42"/>
      <c r="AR242" s="227" t="s">
        <v>589</v>
      </c>
      <c r="AT242" s="227" t="s">
        <v>184</v>
      </c>
      <c r="AU242" s="227" t="s">
        <v>86</v>
      </c>
      <c r="AY242" s="21" t="s">
        <v>182</v>
      </c>
      <c r="BE242" s="228">
        <f>IF(N242="základní",J242,0)</f>
        <v>0</v>
      </c>
      <c r="BF242" s="228">
        <f>IF(N242="snížená",J242,0)</f>
        <v>0</v>
      </c>
      <c r="BG242" s="228">
        <f>IF(N242="zákl. přenesená",J242,0)</f>
        <v>0</v>
      </c>
      <c r="BH242" s="228">
        <f>IF(N242="sníž. přenesená",J242,0)</f>
        <v>0</v>
      </c>
      <c r="BI242" s="228">
        <f>IF(N242="nulová",J242,0)</f>
        <v>0</v>
      </c>
      <c r="BJ242" s="21" t="s">
        <v>83</v>
      </c>
      <c r="BK242" s="228">
        <f>ROUND(I242*H242,2)</f>
        <v>0</v>
      </c>
      <c r="BL242" s="21" t="s">
        <v>589</v>
      </c>
      <c r="BM242" s="227" t="s">
        <v>4208</v>
      </c>
    </row>
    <row r="243" s="13" customFormat="1">
      <c r="A243" s="13"/>
      <c r="B243" s="234"/>
      <c r="C243" s="235"/>
      <c r="D243" s="236" t="s">
        <v>193</v>
      </c>
      <c r="E243" s="237" t="s">
        <v>19</v>
      </c>
      <c r="F243" s="238" t="s">
        <v>4135</v>
      </c>
      <c r="G243" s="235"/>
      <c r="H243" s="239">
        <v>2</v>
      </c>
      <c r="I243" s="240"/>
      <c r="J243" s="235"/>
      <c r="K243" s="235"/>
      <c r="L243" s="241"/>
      <c r="M243" s="242"/>
      <c r="N243" s="243"/>
      <c r="O243" s="243"/>
      <c r="P243" s="243"/>
      <c r="Q243" s="243"/>
      <c r="R243" s="243"/>
      <c r="S243" s="243"/>
      <c r="T243" s="244"/>
      <c r="U243" s="13"/>
      <c r="V243" s="13"/>
      <c r="W243" s="13"/>
      <c r="X243" s="13"/>
      <c r="Y243" s="13"/>
      <c r="Z243" s="13"/>
      <c r="AA243" s="13"/>
      <c r="AB243" s="13"/>
      <c r="AC243" s="13"/>
      <c r="AD243" s="13"/>
      <c r="AE243" s="13"/>
      <c r="AT243" s="245" t="s">
        <v>193</v>
      </c>
      <c r="AU243" s="245" t="s">
        <v>86</v>
      </c>
      <c r="AV243" s="13" t="s">
        <v>86</v>
      </c>
      <c r="AW243" s="13" t="s">
        <v>37</v>
      </c>
      <c r="AX243" s="13" t="s">
        <v>83</v>
      </c>
      <c r="AY243" s="245" t="s">
        <v>182</v>
      </c>
    </row>
    <row r="244" s="2" customFormat="1" ht="21.75" customHeight="1">
      <c r="A244" s="42"/>
      <c r="B244" s="43"/>
      <c r="C244" s="216" t="s">
        <v>653</v>
      </c>
      <c r="D244" s="216" t="s">
        <v>184</v>
      </c>
      <c r="E244" s="217" t="s">
        <v>4209</v>
      </c>
      <c r="F244" s="218" t="s">
        <v>4210</v>
      </c>
      <c r="G244" s="219" t="s">
        <v>598</v>
      </c>
      <c r="H244" s="220">
        <v>3</v>
      </c>
      <c r="I244" s="221"/>
      <c r="J244" s="222">
        <f>ROUND(I244*H244,2)</f>
        <v>0</v>
      </c>
      <c r="K244" s="218" t="s">
        <v>19</v>
      </c>
      <c r="L244" s="48"/>
      <c r="M244" s="223" t="s">
        <v>19</v>
      </c>
      <c r="N244" s="224" t="s">
        <v>47</v>
      </c>
      <c r="O244" s="88"/>
      <c r="P244" s="225">
        <f>O244*H244</f>
        <v>0</v>
      </c>
      <c r="Q244" s="225">
        <v>0.02</v>
      </c>
      <c r="R244" s="225">
        <f>Q244*H244</f>
        <v>0.059999999999999998</v>
      </c>
      <c r="S244" s="225">
        <v>0</v>
      </c>
      <c r="T244" s="226">
        <f>S244*H244</f>
        <v>0</v>
      </c>
      <c r="U244" s="42"/>
      <c r="V244" s="42"/>
      <c r="W244" s="42"/>
      <c r="X244" s="42"/>
      <c r="Y244" s="42"/>
      <c r="Z244" s="42"/>
      <c r="AA244" s="42"/>
      <c r="AB244" s="42"/>
      <c r="AC244" s="42"/>
      <c r="AD244" s="42"/>
      <c r="AE244" s="42"/>
      <c r="AR244" s="227" t="s">
        <v>589</v>
      </c>
      <c r="AT244" s="227" t="s">
        <v>184</v>
      </c>
      <c r="AU244" s="227" t="s">
        <v>86</v>
      </c>
      <c r="AY244" s="21" t="s">
        <v>182</v>
      </c>
      <c r="BE244" s="228">
        <f>IF(N244="základní",J244,0)</f>
        <v>0</v>
      </c>
      <c r="BF244" s="228">
        <f>IF(N244="snížená",J244,0)</f>
        <v>0</v>
      </c>
      <c r="BG244" s="228">
        <f>IF(N244="zákl. přenesená",J244,0)</f>
        <v>0</v>
      </c>
      <c r="BH244" s="228">
        <f>IF(N244="sníž. přenesená",J244,0)</f>
        <v>0</v>
      </c>
      <c r="BI244" s="228">
        <f>IF(N244="nulová",J244,0)</f>
        <v>0</v>
      </c>
      <c r="BJ244" s="21" t="s">
        <v>83</v>
      </c>
      <c r="BK244" s="228">
        <f>ROUND(I244*H244,2)</f>
        <v>0</v>
      </c>
      <c r="BL244" s="21" t="s">
        <v>589</v>
      </c>
      <c r="BM244" s="227" t="s">
        <v>4211</v>
      </c>
    </row>
    <row r="245" s="13" customFormat="1">
      <c r="A245" s="13"/>
      <c r="B245" s="234"/>
      <c r="C245" s="235"/>
      <c r="D245" s="236" t="s">
        <v>193</v>
      </c>
      <c r="E245" s="237" t="s">
        <v>19</v>
      </c>
      <c r="F245" s="238" t="s">
        <v>4212</v>
      </c>
      <c r="G245" s="235"/>
      <c r="H245" s="239">
        <v>3</v>
      </c>
      <c r="I245" s="240"/>
      <c r="J245" s="235"/>
      <c r="K245" s="235"/>
      <c r="L245" s="241"/>
      <c r="M245" s="242"/>
      <c r="N245" s="243"/>
      <c r="O245" s="243"/>
      <c r="P245" s="243"/>
      <c r="Q245" s="243"/>
      <c r="R245" s="243"/>
      <c r="S245" s="243"/>
      <c r="T245" s="244"/>
      <c r="U245" s="13"/>
      <c r="V245" s="13"/>
      <c r="W245" s="13"/>
      <c r="X245" s="13"/>
      <c r="Y245" s="13"/>
      <c r="Z245" s="13"/>
      <c r="AA245" s="13"/>
      <c r="AB245" s="13"/>
      <c r="AC245" s="13"/>
      <c r="AD245" s="13"/>
      <c r="AE245" s="13"/>
      <c r="AT245" s="245" t="s">
        <v>193</v>
      </c>
      <c r="AU245" s="245" t="s">
        <v>86</v>
      </c>
      <c r="AV245" s="13" t="s">
        <v>86</v>
      </c>
      <c r="AW245" s="13" t="s">
        <v>37</v>
      </c>
      <c r="AX245" s="13" t="s">
        <v>83</v>
      </c>
      <c r="AY245" s="245" t="s">
        <v>182</v>
      </c>
    </row>
    <row r="246" s="2" customFormat="1" ht="24.15" customHeight="1">
      <c r="A246" s="42"/>
      <c r="B246" s="43"/>
      <c r="C246" s="216" t="s">
        <v>659</v>
      </c>
      <c r="D246" s="216" t="s">
        <v>184</v>
      </c>
      <c r="E246" s="217" t="s">
        <v>4213</v>
      </c>
      <c r="F246" s="218" t="s">
        <v>4214</v>
      </c>
      <c r="G246" s="219" t="s">
        <v>598</v>
      </c>
      <c r="H246" s="220">
        <v>2</v>
      </c>
      <c r="I246" s="221"/>
      <c r="J246" s="222">
        <f>ROUND(I246*H246,2)</f>
        <v>0</v>
      </c>
      <c r="K246" s="218" t="s">
        <v>19</v>
      </c>
      <c r="L246" s="48"/>
      <c r="M246" s="223" t="s">
        <v>19</v>
      </c>
      <c r="N246" s="224" t="s">
        <v>47</v>
      </c>
      <c r="O246" s="88"/>
      <c r="P246" s="225">
        <f>O246*H246</f>
        <v>0</v>
      </c>
      <c r="Q246" s="225">
        <v>0.01</v>
      </c>
      <c r="R246" s="225">
        <f>Q246*H246</f>
        <v>0.02</v>
      </c>
      <c r="S246" s="225">
        <v>0</v>
      </c>
      <c r="T246" s="226">
        <f>S246*H246</f>
        <v>0</v>
      </c>
      <c r="U246" s="42"/>
      <c r="V246" s="42"/>
      <c r="W246" s="42"/>
      <c r="X246" s="42"/>
      <c r="Y246" s="42"/>
      <c r="Z246" s="42"/>
      <c r="AA246" s="42"/>
      <c r="AB246" s="42"/>
      <c r="AC246" s="42"/>
      <c r="AD246" s="42"/>
      <c r="AE246" s="42"/>
      <c r="AR246" s="227" t="s">
        <v>589</v>
      </c>
      <c r="AT246" s="227" t="s">
        <v>184</v>
      </c>
      <c r="AU246" s="227" t="s">
        <v>86</v>
      </c>
      <c r="AY246" s="21" t="s">
        <v>182</v>
      </c>
      <c r="BE246" s="228">
        <f>IF(N246="základní",J246,0)</f>
        <v>0</v>
      </c>
      <c r="BF246" s="228">
        <f>IF(N246="snížená",J246,0)</f>
        <v>0</v>
      </c>
      <c r="BG246" s="228">
        <f>IF(N246="zákl. přenesená",J246,0)</f>
        <v>0</v>
      </c>
      <c r="BH246" s="228">
        <f>IF(N246="sníž. přenesená",J246,0)</f>
        <v>0</v>
      </c>
      <c r="BI246" s="228">
        <f>IF(N246="nulová",J246,0)</f>
        <v>0</v>
      </c>
      <c r="BJ246" s="21" t="s">
        <v>83</v>
      </c>
      <c r="BK246" s="228">
        <f>ROUND(I246*H246,2)</f>
        <v>0</v>
      </c>
      <c r="BL246" s="21" t="s">
        <v>589</v>
      </c>
      <c r="BM246" s="227" t="s">
        <v>4215</v>
      </c>
    </row>
    <row r="247" s="13" customFormat="1">
      <c r="A247" s="13"/>
      <c r="B247" s="234"/>
      <c r="C247" s="235"/>
      <c r="D247" s="236" t="s">
        <v>193</v>
      </c>
      <c r="E247" s="237" t="s">
        <v>19</v>
      </c>
      <c r="F247" s="238" t="s">
        <v>4135</v>
      </c>
      <c r="G247" s="235"/>
      <c r="H247" s="239">
        <v>2</v>
      </c>
      <c r="I247" s="240"/>
      <c r="J247" s="235"/>
      <c r="K247" s="235"/>
      <c r="L247" s="241"/>
      <c r="M247" s="242"/>
      <c r="N247" s="243"/>
      <c r="O247" s="243"/>
      <c r="P247" s="243"/>
      <c r="Q247" s="243"/>
      <c r="R247" s="243"/>
      <c r="S247" s="243"/>
      <c r="T247" s="244"/>
      <c r="U247" s="13"/>
      <c r="V247" s="13"/>
      <c r="W247" s="13"/>
      <c r="X247" s="13"/>
      <c r="Y247" s="13"/>
      <c r="Z247" s="13"/>
      <c r="AA247" s="13"/>
      <c r="AB247" s="13"/>
      <c r="AC247" s="13"/>
      <c r="AD247" s="13"/>
      <c r="AE247" s="13"/>
      <c r="AT247" s="245" t="s">
        <v>193</v>
      </c>
      <c r="AU247" s="245" t="s">
        <v>86</v>
      </c>
      <c r="AV247" s="13" t="s">
        <v>86</v>
      </c>
      <c r="AW247" s="13" t="s">
        <v>37</v>
      </c>
      <c r="AX247" s="13" t="s">
        <v>83</v>
      </c>
      <c r="AY247" s="245" t="s">
        <v>182</v>
      </c>
    </row>
    <row r="248" s="2" customFormat="1" ht="24.15" customHeight="1">
      <c r="A248" s="42"/>
      <c r="B248" s="43"/>
      <c r="C248" s="216" t="s">
        <v>665</v>
      </c>
      <c r="D248" s="216" t="s">
        <v>184</v>
      </c>
      <c r="E248" s="217" t="s">
        <v>4216</v>
      </c>
      <c r="F248" s="218" t="s">
        <v>4217</v>
      </c>
      <c r="G248" s="219" t="s">
        <v>598</v>
      </c>
      <c r="H248" s="220">
        <v>3</v>
      </c>
      <c r="I248" s="221"/>
      <c r="J248" s="222">
        <f>ROUND(I248*H248,2)</f>
        <v>0</v>
      </c>
      <c r="K248" s="218" t="s">
        <v>19</v>
      </c>
      <c r="L248" s="48"/>
      <c r="M248" s="223" t="s">
        <v>19</v>
      </c>
      <c r="N248" s="224" t="s">
        <v>47</v>
      </c>
      <c r="O248" s="88"/>
      <c r="P248" s="225">
        <f>O248*H248</f>
        <v>0</v>
      </c>
      <c r="Q248" s="225">
        <v>0.029999999999999999</v>
      </c>
      <c r="R248" s="225">
        <f>Q248*H248</f>
        <v>0.089999999999999997</v>
      </c>
      <c r="S248" s="225">
        <v>0</v>
      </c>
      <c r="T248" s="226">
        <f>S248*H248</f>
        <v>0</v>
      </c>
      <c r="U248" s="42"/>
      <c r="V248" s="42"/>
      <c r="W248" s="42"/>
      <c r="X248" s="42"/>
      <c r="Y248" s="42"/>
      <c r="Z248" s="42"/>
      <c r="AA248" s="42"/>
      <c r="AB248" s="42"/>
      <c r="AC248" s="42"/>
      <c r="AD248" s="42"/>
      <c r="AE248" s="42"/>
      <c r="AR248" s="227" t="s">
        <v>589</v>
      </c>
      <c r="AT248" s="227" t="s">
        <v>184</v>
      </c>
      <c r="AU248" s="227" t="s">
        <v>86</v>
      </c>
      <c r="AY248" s="21" t="s">
        <v>182</v>
      </c>
      <c r="BE248" s="228">
        <f>IF(N248="základní",J248,0)</f>
        <v>0</v>
      </c>
      <c r="BF248" s="228">
        <f>IF(N248="snížená",J248,0)</f>
        <v>0</v>
      </c>
      <c r="BG248" s="228">
        <f>IF(N248="zákl. přenesená",J248,0)</f>
        <v>0</v>
      </c>
      <c r="BH248" s="228">
        <f>IF(N248="sníž. přenesená",J248,0)</f>
        <v>0</v>
      </c>
      <c r="BI248" s="228">
        <f>IF(N248="nulová",J248,0)</f>
        <v>0</v>
      </c>
      <c r="BJ248" s="21" t="s">
        <v>83</v>
      </c>
      <c r="BK248" s="228">
        <f>ROUND(I248*H248,2)</f>
        <v>0</v>
      </c>
      <c r="BL248" s="21" t="s">
        <v>589</v>
      </c>
      <c r="BM248" s="227" t="s">
        <v>4218</v>
      </c>
    </row>
    <row r="249" s="13" customFormat="1">
      <c r="A249" s="13"/>
      <c r="B249" s="234"/>
      <c r="C249" s="235"/>
      <c r="D249" s="236" t="s">
        <v>193</v>
      </c>
      <c r="E249" s="237" t="s">
        <v>19</v>
      </c>
      <c r="F249" s="238" t="s">
        <v>4219</v>
      </c>
      <c r="G249" s="235"/>
      <c r="H249" s="239">
        <v>3</v>
      </c>
      <c r="I249" s="240"/>
      <c r="J249" s="235"/>
      <c r="K249" s="235"/>
      <c r="L249" s="241"/>
      <c r="M249" s="242"/>
      <c r="N249" s="243"/>
      <c r="O249" s="243"/>
      <c r="P249" s="243"/>
      <c r="Q249" s="243"/>
      <c r="R249" s="243"/>
      <c r="S249" s="243"/>
      <c r="T249" s="244"/>
      <c r="U249" s="13"/>
      <c r="V249" s="13"/>
      <c r="W249" s="13"/>
      <c r="X249" s="13"/>
      <c r="Y249" s="13"/>
      <c r="Z249" s="13"/>
      <c r="AA249" s="13"/>
      <c r="AB249" s="13"/>
      <c r="AC249" s="13"/>
      <c r="AD249" s="13"/>
      <c r="AE249" s="13"/>
      <c r="AT249" s="245" t="s">
        <v>193</v>
      </c>
      <c r="AU249" s="245" t="s">
        <v>86</v>
      </c>
      <c r="AV249" s="13" t="s">
        <v>86</v>
      </c>
      <c r="AW249" s="13" t="s">
        <v>37</v>
      </c>
      <c r="AX249" s="13" t="s">
        <v>83</v>
      </c>
      <c r="AY249" s="245" t="s">
        <v>182</v>
      </c>
    </row>
    <row r="250" s="2" customFormat="1" ht="24.15" customHeight="1">
      <c r="A250" s="42"/>
      <c r="B250" s="43"/>
      <c r="C250" s="216" t="s">
        <v>671</v>
      </c>
      <c r="D250" s="216" t="s">
        <v>184</v>
      </c>
      <c r="E250" s="217" t="s">
        <v>4220</v>
      </c>
      <c r="F250" s="218" t="s">
        <v>4221</v>
      </c>
      <c r="G250" s="219" t="s">
        <v>598</v>
      </c>
      <c r="H250" s="220">
        <v>2</v>
      </c>
      <c r="I250" s="221"/>
      <c r="J250" s="222">
        <f>ROUND(I250*H250,2)</f>
        <v>0</v>
      </c>
      <c r="K250" s="218" t="s">
        <v>19</v>
      </c>
      <c r="L250" s="48"/>
      <c r="M250" s="223" t="s">
        <v>19</v>
      </c>
      <c r="N250" s="224" t="s">
        <v>47</v>
      </c>
      <c r="O250" s="88"/>
      <c r="P250" s="225">
        <f>O250*H250</f>
        <v>0</v>
      </c>
      <c r="Q250" s="225">
        <v>0.040000000000000001</v>
      </c>
      <c r="R250" s="225">
        <f>Q250*H250</f>
        <v>0.080000000000000002</v>
      </c>
      <c r="S250" s="225">
        <v>0</v>
      </c>
      <c r="T250" s="226">
        <f>S250*H250</f>
        <v>0</v>
      </c>
      <c r="U250" s="42"/>
      <c r="V250" s="42"/>
      <c r="W250" s="42"/>
      <c r="X250" s="42"/>
      <c r="Y250" s="42"/>
      <c r="Z250" s="42"/>
      <c r="AA250" s="42"/>
      <c r="AB250" s="42"/>
      <c r="AC250" s="42"/>
      <c r="AD250" s="42"/>
      <c r="AE250" s="42"/>
      <c r="AR250" s="227" t="s">
        <v>589</v>
      </c>
      <c r="AT250" s="227" t="s">
        <v>184</v>
      </c>
      <c r="AU250" s="227" t="s">
        <v>86</v>
      </c>
      <c r="AY250" s="21" t="s">
        <v>182</v>
      </c>
      <c r="BE250" s="228">
        <f>IF(N250="základní",J250,0)</f>
        <v>0</v>
      </c>
      <c r="BF250" s="228">
        <f>IF(N250="snížená",J250,0)</f>
        <v>0</v>
      </c>
      <c r="BG250" s="228">
        <f>IF(N250="zákl. přenesená",J250,0)</f>
        <v>0</v>
      </c>
      <c r="BH250" s="228">
        <f>IF(N250="sníž. přenesená",J250,0)</f>
        <v>0</v>
      </c>
      <c r="BI250" s="228">
        <f>IF(N250="nulová",J250,0)</f>
        <v>0</v>
      </c>
      <c r="BJ250" s="21" t="s">
        <v>83</v>
      </c>
      <c r="BK250" s="228">
        <f>ROUND(I250*H250,2)</f>
        <v>0</v>
      </c>
      <c r="BL250" s="21" t="s">
        <v>589</v>
      </c>
      <c r="BM250" s="227" t="s">
        <v>4222</v>
      </c>
    </row>
    <row r="251" s="13" customFormat="1">
      <c r="A251" s="13"/>
      <c r="B251" s="234"/>
      <c r="C251" s="235"/>
      <c r="D251" s="236" t="s">
        <v>193</v>
      </c>
      <c r="E251" s="237" t="s">
        <v>19</v>
      </c>
      <c r="F251" s="238" t="s">
        <v>4223</v>
      </c>
      <c r="G251" s="235"/>
      <c r="H251" s="239">
        <v>2</v>
      </c>
      <c r="I251" s="240"/>
      <c r="J251" s="235"/>
      <c r="K251" s="235"/>
      <c r="L251" s="241"/>
      <c r="M251" s="242"/>
      <c r="N251" s="243"/>
      <c r="O251" s="243"/>
      <c r="P251" s="243"/>
      <c r="Q251" s="243"/>
      <c r="R251" s="243"/>
      <c r="S251" s="243"/>
      <c r="T251" s="244"/>
      <c r="U251" s="13"/>
      <c r="V251" s="13"/>
      <c r="W251" s="13"/>
      <c r="X251" s="13"/>
      <c r="Y251" s="13"/>
      <c r="Z251" s="13"/>
      <c r="AA251" s="13"/>
      <c r="AB251" s="13"/>
      <c r="AC251" s="13"/>
      <c r="AD251" s="13"/>
      <c r="AE251" s="13"/>
      <c r="AT251" s="245" t="s">
        <v>193</v>
      </c>
      <c r="AU251" s="245" t="s">
        <v>86</v>
      </c>
      <c r="AV251" s="13" t="s">
        <v>86</v>
      </c>
      <c r="AW251" s="13" t="s">
        <v>37</v>
      </c>
      <c r="AX251" s="13" t="s">
        <v>83</v>
      </c>
      <c r="AY251" s="245" t="s">
        <v>182</v>
      </c>
    </row>
    <row r="252" s="2" customFormat="1" ht="24.15" customHeight="1">
      <c r="A252" s="42"/>
      <c r="B252" s="43"/>
      <c r="C252" s="216" t="s">
        <v>677</v>
      </c>
      <c r="D252" s="216" t="s">
        <v>184</v>
      </c>
      <c r="E252" s="217" t="s">
        <v>4224</v>
      </c>
      <c r="F252" s="218" t="s">
        <v>4225</v>
      </c>
      <c r="G252" s="219" t="s">
        <v>598</v>
      </c>
      <c r="H252" s="220">
        <v>4</v>
      </c>
      <c r="I252" s="221"/>
      <c r="J252" s="222">
        <f>ROUND(I252*H252,2)</f>
        <v>0</v>
      </c>
      <c r="K252" s="218" t="s">
        <v>19</v>
      </c>
      <c r="L252" s="48"/>
      <c r="M252" s="223" t="s">
        <v>19</v>
      </c>
      <c r="N252" s="224" t="s">
        <v>47</v>
      </c>
      <c r="O252" s="88"/>
      <c r="P252" s="225">
        <f>O252*H252</f>
        <v>0</v>
      </c>
      <c r="Q252" s="225">
        <v>0.02</v>
      </c>
      <c r="R252" s="225">
        <f>Q252*H252</f>
        <v>0.080000000000000002</v>
      </c>
      <c r="S252" s="225">
        <v>0</v>
      </c>
      <c r="T252" s="226">
        <f>S252*H252</f>
        <v>0</v>
      </c>
      <c r="U252" s="42"/>
      <c r="V252" s="42"/>
      <c r="W252" s="42"/>
      <c r="X252" s="42"/>
      <c r="Y252" s="42"/>
      <c r="Z252" s="42"/>
      <c r="AA252" s="42"/>
      <c r="AB252" s="42"/>
      <c r="AC252" s="42"/>
      <c r="AD252" s="42"/>
      <c r="AE252" s="42"/>
      <c r="AR252" s="227" t="s">
        <v>589</v>
      </c>
      <c r="AT252" s="227" t="s">
        <v>184</v>
      </c>
      <c r="AU252" s="227" t="s">
        <v>86</v>
      </c>
      <c r="AY252" s="21" t="s">
        <v>182</v>
      </c>
      <c r="BE252" s="228">
        <f>IF(N252="základní",J252,0)</f>
        <v>0</v>
      </c>
      <c r="BF252" s="228">
        <f>IF(N252="snížená",J252,0)</f>
        <v>0</v>
      </c>
      <c r="BG252" s="228">
        <f>IF(N252="zákl. přenesená",J252,0)</f>
        <v>0</v>
      </c>
      <c r="BH252" s="228">
        <f>IF(N252="sníž. přenesená",J252,0)</f>
        <v>0</v>
      </c>
      <c r="BI252" s="228">
        <f>IF(N252="nulová",J252,0)</f>
        <v>0</v>
      </c>
      <c r="BJ252" s="21" t="s">
        <v>83</v>
      </c>
      <c r="BK252" s="228">
        <f>ROUND(I252*H252,2)</f>
        <v>0</v>
      </c>
      <c r="BL252" s="21" t="s">
        <v>589</v>
      </c>
      <c r="BM252" s="227" t="s">
        <v>4226</v>
      </c>
    </row>
    <row r="253" s="13" customFormat="1">
      <c r="A253" s="13"/>
      <c r="B253" s="234"/>
      <c r="C253" s="235"/>
      <c r="D253" s="236" t="s">
        <v>193</v>
      </c>
      <c r="E253" s="237" t="s">
        <v>19</v>
      </c>
      <c r="F253" s="238" t="s">
        <v>4227</v>
      </c>
      <c r="G253" s="235"/>
      <c r="H253" s="239">
        <v>4</v>
      </c>
      <c r="I253" s="240"/>
      <c r="J253" s="235"/>
      <c r="K253" s="235"/>
      <c r="L253" s="241"/>
      <c r="M253" s="242"/>
      <c r="N253" s="243"/>
      <c r="O253" s="243"/>
      <c r="P253" s="243"/>
      <c r="Q253" s="243"/>
      <c r="R253" s="243"/>
      <c r="S253" s="243"/>
      <c r="T253" s="244"/>
      <c r="U253" s="13"/>
      <c r="V253" s="13"/>
      <c r="W253" s="13"/>
      <c r="X253" s="13"/>
      <c r="Y253" s="13"/>
      <c r="Z253" s="13"/>
      <c r="AA253" s="13"/>
      <c r="AB253" s="13"/>
      <c r="AC253" s="13"/>
      <c r="AD253" s="13"/>
      <c r="AE253" s="13"/>
      <c r="AT253" s="245" t="s">
        <v>193</v>
      </c>
      <c r="AU253" s="245" t="s">
        <v>86</v>
      </c>
      <c r="AV253" s="13" t="s">
        <v>86</v>
      </c>
      <c r="AW253" s="13" t="s">
        <v>37</v>
      </c>
      <c r="AX253" s="13" t="s">
        <v>83</v>
      </c>
      <c r="AY253" s="245" t="s">
        <v>182</v>
      </c>
    </row>
    <row r="254" s="2" customFormat="1" ht="16.5" customHeight="1">
      <c r="A254" s="42"/>
      <c r="B254" s="43"/>
      <c r="C254" s="216" t="s">
        <v>682</v>
      </c>
      <c r="D254" s="216" t="s">
        <v>184</v>
      </c>
      <c r="E254" s="217" t="s">
        <v>4228</v>
      </c>
      <c r="F254" s="218" t="s">
        <v>4229</v>
      </c>
      <c r="G254" s="219" t="s">
        <v>598</v>
      </c>
      <c r="H254" s="220">
        <v>8</v>
      </c>
      <c r="I254" s="221"/>
      <c r="J254" s="222">
        <f>ROUND(I254*H254,2)</f>
        <v>0</v>
      </c>
      <c r="K254" s="218" t="s">
        <v>19</v>
      </c>
      <c r="L254" s="48"/>
      <c r="M254" s="223" t="s">
        <v>19</v>
      </c>
      <c r="N254" s="224" t="s">
        <v>47</v>
      </c>
      <c r="O254" s="88"/>
      <c r="P254" s="225">
        <f>O254*H254</f>
        <v>0</v>
      </c>
      <c r="Q254" s="225">
        <v>0.02</v>
      </c>
      <c r="R254" s="225">
        <f>Q254*H254</f>
        <v>0.16</v>
      </c>
      <c r="S254" s="225">
        <v>0</v>
      </c>
      <c r="T254" s="226">
        <f>S254*H254</f>
        <v>0</v>
      </c>
      <c r="U254" s="42"/>
      <c r="V254" s="42"/>
      <c r="W254" s="42"/>
      <c r="X254" s="42"/>
      <c r="Y254" s="42"/>
      <c r="Z254" s="42"/>
      <c r="AA254" s="42"/>
      <c r="AB254" s="42"/>
      <c r="AC254" s="42"/>
      <c r="AD254" s="42"/>
      <c r="AE254" s="42"/>
      <c r="AR254" s="227" t="s">
        <v>589</v>
      </c>
      <c r="AT254" s="227" t="s">
        <v>184</v>
      </c>
      <c r="AU254" s="227" t="s">
        <v>86</v>
      </c>
      <c r="AY254" s="21" t="s">
        <v>182</v>
      </c>
      <c r="BE254" s="228">
        <f>IF(N254="základní",J254,0)</f>
        <v>0</v>
      </c>
      <c r="BF254" s="228">
        <f>IF(N254="snížená",J254,0)</f>
        <v>0</v>
      </c>
      <c r="BG254" s="228">
        <f>IF(N254="zákl. přenesená",J254,0)</f>
        <v>0</v>
      </c>
      <c r="BH254" s="228">
        <f>IF(N254="sníž. přenesená",J254,0)</f>
        <v>0</v>
      </c>
      <c r="BI254" s="228">
        <f>IF(N254="nulová",J254,0)</f>
        <v>0</v>
      </c>
      <c r="BJ254" s="21" t="s">
        <v>83</v>
      </c>
      <c r="BK254" s="228">
        <f>ROUND(I254*H254,2)</f>
        <v>0</v>
      </c>
      <c r="BL254" s="21" t="s">
        <v>589</v>
      </c>
      <c r="BM254" s="227" t="s">
        <v>4230</v>
      </c>
    </row>
    <row r="255" s="13" customFormat="1">
      <c r="A255" s="13"/>
      <c r="B255" s="234"/>
      <c r="C255" s="235"/>
      <c r="D255" s="236" t="s">
        <v>193</v>
      </c>
      <c r="E255" s="237" t="s">
        <v>19</v>
      </c>
      <c r="F255" s="238" t="s">
        <v>4231</v>
      </c>
      <c r="G255" s="235"/>
      <c r="H255" s="239">
        <v>8</v>
      </c>
      <c r="I255" s="240"/>
      <c r="J255" s="235"/>
      <c r="K255" s="235"/>
      <c r="L255" s="241"/>
      <c r="M255" s="242"/>
      <c r="N255" s="243"/>
      <c r="O255" s="243"/>
      <c r="P255" s="243"/>
      <c r="Q255" s="243"/>
      <c r="R255" s="243"/>
      <c r="S255" s="243"/>
      <c r="T255" s="244"/>
      <c r="U255" s="13"/>
      <c r="V255" s="13"/>
      <c r="W255" s="13"/>
      <c r="X255" s="13"/>
      <c r="Y255" s="13"/>
      <c r="Z255" s="13"/>
      <c r="AA255" s="13"/>
      <c r="AB255" s="13"/>
      <c r="AC255" s="13"/>
      <c r="AD255" s="13"/>
      <c r="AE255" s="13"/>
      <c r="AT255" s="245" t="s">
        <v>193</v>
      </c>
      <c r="AU255" s="245" t="s">
        <v>86</v>
      </c>
      <c r="AV255" s="13" t="s">
        <v>86</v>
      </c>
      <c r="AW255" s="13" t="s">
        <v>37</v>
      </c>
      <c r="AX255" s="13" t="s">
        <v>83</v>
      </c>
      <c r="AY255" s="245" t="s">
        <v>182</v>
      </c>
    </row>
    <row r="256" s="2" customFormat="1" ht="16.5" customHeight="1">
      <c r="A256" s="42"/>
      <c r="B256" s="43"/>
      <c r="C256" s="216" t="s">
        <v>692</v>
      </c>
      <c r="D256" s="216" t="s">
        <v>184</v>
      </c>
      <c r="E256" s="217" t="s">
        <v>4232</v>
      </c>
      <c r="F256" s="218" t="s">
        <v>4233</v>
      </c>
      <c r="G256" s="219" t="s">
        <v>598</v>
      </c>
      <c r="H256" s="220">
        <v>4</v>
      </c>
      <c r="I256" s="221"/>
      <c r="J256" s="222">
        <f>ROUND(I256*H256,2)</f>
        <v>0</v>
      </c>
      <c r="K256" s="218" t="s">
        <v>19</v>
      </c>
      <c r="L256" s="48"/>
      <c r="M256" s="223" t="s">
        <v>19</v>
      </c>
      <c r="N256" s="224" t="s">
        <v>47</v>
      </c>
      <c r="O256" s="88"/>
      <c r="P256" s="225">
        <f>O256*H256</f>
        <v>0</v>
      </c>
      <c r="Q256" s="225">
        <v>0</v>
      </c>
      <c r="R256" s="225">
        <f>Q256*H256</f>
        <v>0</v>
      </c>
      <c r="S256" s="225">
        <v>0</v>
      </c>
      <c r="T256" s="226">
        <f>S256*H256</f>
        <v>0</v>
      </c>
      <c r="U256" s="42"/>
      <c r="V256" s="42"/>
      <c r="W256" s="42"/>
      <c r="X256" s="42"/>
      <c r="Y256" s="42"/>
      <c r="Z256" s="42"/>
      <c r="AA256" s="42"/>
      <c r="AB256" s="42"/>
      <c r="AC256" s="42"/>
      <c r="AD256" s="42"/>
      <c r="AE256" s="42"/>
      <c r="AR256" s="227" t="s">
        <v>83</v>
      </c>
      <c r="AT256" s="227" t="s">
        <v>184</v>
      </c>
      <c r="AU256" s="227" t="s">
        <v>86</v>
      </c>
      <c r="AY256" s="21" t="s">
        <v>182</v>
      </c>
      <c r="BE256" s="228">
        <f>IF(N256="základní",J256,0)</f>
        <v>0</v>
      </c>
      <c r="BF256" s="228">
        <f>IF(N256="snížená",J256,0)</f>
        <v>0</v>
      </c>
      <c r="BG256" s="228">
        <f>IF(N256="zákl. přenesená",J256,0)</f>
        <v>0</v>
      </c>
      <c r="BH256" s="228">
        <f>IF(N256="sníž. přenesená",J256,0)</f>
        <v>0</v>
      </c>
      <c r="BI256" s="228">
        <f>IF(N256="nulová",J256,0)</f>
        <v>0</v>
      </c>
      <c r="BJ256" s="21" t="s">
        <v>83</v>
      </c>
      <c r="BK256" s="228">
        <f>ROUND(I256*H256,2)</f>
        <v>0</v>
      </c>
      <c r="BL256" s="21" t="s">
        <v>83</v>
      </c>
      <c r="BM256" s="227" t="s">
        <v>4234</v>
      </c>
    </row>
    <row r="257" s="13" customFormat="1">
      <c r="A257" s="13"/>
      <c r="B257" s="234"/>
      <c r="C257" s="235"/>
      <c r="D257" s="236" t="s">
        <v>193</v>
      </c>
      <c r="E257" s="237" t="s">
        <v>19</v>
      </c>
      <c r="F257" s="238" t="s">
        <v>4235</v>
      </c>
      <c r="G257" s="235"/>
      <c r="H257" s="239">
        <v>4</v>
      </c>
      <c r="I257" s="240"/>
      <c r="J257" s="235"/>
      <c r="K257" s="235"/>
      <c r="L257" s="241"/>
      <c r="M257" s="242"/>
      <c r="N257" s="243"/>
      <c r="O257" s="243"/>
      <c r="P257" s="243"/>
      <c r="Q257" s="243"/>
      <c r="R257" s="243"/>
      <c r="S257" s="243"/>
      <c r="T257" s="244"/>
      <c r="U257" s="13"/>
      <c r="V257" s="13"/>
      <c r="W257" s="13"/>
      <c r="X257" s="13"/>
      <c r="Y257" s="13"/>
      <c r="Z257" s="13"/>
      <c r="AA257" s="13"/>
      <c r="AB257" s="13"/>
      <c r="AC257" s="13"/>
      <c r="AD257" s="13"/>
      <c r="AE257" s="13"/>
      <c r="AT257" s="245" t="s">
        <v>193</v>
      </c>
      <c r="AU257" s="245" t="s">
        <v>86</v>
      </c>
      <c r="AV257" s="13" t="s">
        <v>86</v>
      </c>
      <c r="AW257" s="13" t="s">
        <v>37</v>
      </c>
      <c r="AX257" s="13" t="s">
        <v>83</v>
      </c>
      <c r="AY257" s="245" t="s">
        <v>182</v>
      </c>
    </row>
    <row r="258" s="2" customFormat="1" ht="16.5" customHeight="1">
      <c r="A258" s="42"/>
      <c r="B258" s="43"/>
      <c r="C258" s="216" t="s">
        <v>698</v>
      </c>
      <c r="D258" s="216" t="s">
        <v>184</v>
      </c>
      <c r="E258" s="217" t="s">
        <v>4236</v>
      </c>
      <c r="F258" s="218" t="s">
        <v>4237</v>
      </c>
      <c r="G258" s="219" t="s">
        <v>598</v>
      </c>
      <c r="H258" s="220">
        <v>1</v>
      </c>
      <c r="I258" s="221"/>
      <c r="J258" s="222">
        <f>ROUND(I258*H258,2)</f>
        <v>0</v>
      </c>
      <c r="K258" s="218" t="s">
        <v>19</v>
      </c>
      <c r="L258" s="48"/>
      <c r="M258" s="223" t="s">
        <v>19</v>
      </c>
      <c r="N258" s="224" t="s">
        <v>47</v>
      </c>
      <c r="O258" s="88"/>
      <c r="P258" s="225">
        <f>O258*H258</f>
        <v>0</v>
      </c>
      <c r="Q258" s="225">
        <v>0</v>
      </c>
      <c r="R258" s="225">
        <f>Q258*H258</f>
        <v>0</v>
      </c>
      <c r="S258" s="225">
        <v>0</v>
      </c>
      <c r="T258" s="226">
        <f>S258*H258</f>
        <v>0</v>
      </c>
      <c r="U258" s="42"/>
      <c r="V258" s="42"/>
      <c r="W258" s="42"/>
      <c r="X258" s="42"/>
      <c r="Y258" s="42"/>
      <c r="Z258" s="42"/>
      <c r="AA258" s="42"/>
      <c r="AB258" s="42"/>
      <c r="AC258" s="42"/>
      <c r="AD258" s="42"/>
      <c r="AE258" s="42"/>
      <c r="AR258" s="227" t="s">
        <v>589</v>
      </c>
      <c r="AT258" s="227" t="s">
        <v>184</v>
      </c>
      <c r="AU258" s="227" t="s">
        <v>86</v>
      </c>
      <c r="AY258" s="21" t="s">
        <v>182</v>
      </c>
      <c r="BE258" s="228">
        <f>IF(N258="základní",J258,0)</f>
        <v>0</v>
      </c>
      <c r="BF258" s="228">
        <f>IF(N258="snížená",J258,0)</f>
        <v>0</v>
      </c>
      <c r="BG258" s="228">
        <f>IF(N258="zákl. přenesená",J258,0)</f>
        <v>0</v>
      </c>
      <c r="BH258" s="228">
        <f>IF(N258="sníž. přenesená",J258,0)</f>
        <v>0</v>
      </c>
      <c r="BI258" s="228">
        <f>IF(N258="nulová",J258,0)</f>
        <v>0</v>
      </c>
      <c r="BJ258" s="21" t="s">
        <v>83</v>
      </c>
      <c r="BK258" s="228">
        <f>ROUND(I258*H258,2)</f>
        <v>0</v>
      </c>
      <c r="BL258" s="21" t="s">
        <v>589</v>
      </c>
      <c r="BM258" s="227" t="s">
        <v>4238</v>
      </c>
    </row>
    <row r="259" s="13" customFormat="1">
      <c r="A259" s="13"/>
      <c r="B259" s="234"/>
      <c r="C259" s="235"/>
      <c r="D259" s="236" t="s">
        <v>193</v>
      </c>
      <c r="E259" s="237" t="s">
        <v>19</v>
      </c>
      <c r="F259" s="238" t="s">
        <v>4239</v>
      </c>
      <c r="G259" s="235"/>
      <c r="H259" s="239">
        <v>1</v>
      </c>
      <c r="I259" s="240"/>
      <c r="J259" s="235"/>
      <c r="K259" s="235"/>
      <c r="L259" s="241"/>
      <c r="M259" s="242"/>
      <c r="N259" s="243"/>
      <c r="O259" s="243"/>
      <c r="P259" s="243"/>
      <c r="Q259" s="243"/>
      <c r="R259" s="243"/>
      <c r="S259" s="243"/>
      <c r="T259" s="244"/>
      <c r="U259" s="13"/>
      <c r="V259" s="13"/>
      <c r="W259" s="13"/>
      <c r="X259" s="13"/>
      <c r="Y259" s="13"/>
      <c r="Z259" s="13"/>
      <c r="AA259" s="13"/>
      <c r="AB259" s="13"/>
      <c r="AC259" s="13"/>
      <c r="AD259" s="13"/>
      <c r="AE259" s="13"/>
      <c r="AT259" s="245" t="s">
        <v>193</v>
      </c>
      <c r="AU259" s="245" t="s">
        <v>86</v>
      </c>
      <c r="AV259" s="13" t="s">
        <v>86</v>
      </c>
      <c r="AW259" s="13" t="s">
        <v>37</v>
      </c>
      <c r="AX259" s="13" t="s">
        <v>83</v>
      </c>
      <c r="AY259" s="245" t="s">
        <v>182</v>
      </c>
    </row>
    <row r="260" s="2" customFormat="1" ht="16.5" customHeight="1">
      <c r="A260" s="42"/>
      <c r="B260" s="43"/>
      <c r="C260" s="216" t="s">
        <v>704</v>
      </c>
      <c r="D260" s="216" t="s">
        <v>184</v>
      </c>
      <c r="E260" s="217" t="s">
        <v>4240</v>
      </c>
      <c r="F260" s="218" t="s">
        <v>4241</v>
      </c>
      <c r="G260" s="219" t="s">
        <v>598</v>
      </c>
      <c r="H260" s="220">
        <v>6</v>
      </c>
      <c r="I260" s="221"/>
      <c r="J260" s="222">
        <f>ROUND(I260*H260,2)</f>
        <v>0</v>
      </c>
      <c r="K260" s="218" t="s">
        <v>19</v>
      </c>
      <c r="L260" s="48"/>
      <c r="M260" s="223" t="s">
        <v>19</v>
      </c>
      <c r="N260" s="224" t="s">
        <v>47</v>
      </c>
      <c r="O260" s="88"/>
      <c r="P260" s="225">
        <f>O260*H260</f>
        <v>0</v>
      </c>
      <c r="Q260" s="225">
        <v>0</v>
      </c>
      <c r="R260" s="225">
        <f>Q260*H260</f>
        <v>0</v>
      </c>
      <c r="S260" s="225">
        <v>0</v>
      </c>
      <c r="T260" s="226">
        <f>S260*H260</f>
        <v>0</v>
      </c>
      <c r="U260" s="42"/>
      <c r="V260" s="42"/>
      <c r="W260" s="42"/>
      <c r="X260" s="42"/>
      <c r="Y260" s="42"/>
      <c r="Z260" s="42"/>
      <c r="AA260" s="42"/>
      <c r="AB260" s="42"/>
      <c r="AC260" s="42"/>
      <c r="AD260" s="42"/>
      <c r="AE260" s="42"/>
      <c r="AR260" s="227" t="s">
        <v>589</v>
      </c>
      <c r="AT260" s="227" t="s">
        <v>184</v>
      </c>
      <c r="AU260" s="227" t="s">
        <v>86</v>
      </c>
      <c r="AY260" s="21" t="s">
        <v>182</v>
      </c>
      <c r="BE260" s="228">
        <f>IF(N260="základní",J260,0)</f>
        <v>0</v>
      </c>
      <c r="BF260" s="228">
        <f>IF(N260="snížená",J260,0)</f>
        <v>0</v>
      </c>
      <c r="BG260" s="228">
        <f>IF(N260="zákl. přenesená",J260,0)</f>
        <v>0</v>
      </c>
      <c r="BH260" s="228">
        <f>IF(N260="sníž. přenesená",J260,0)</f>
        <v>0</v>
      </c>
      <c r="BI260" s="228">
        <f>IF(N260="nulová",J260,0)</f>
        <v>0</v>
      </c>
      <c r="BJ260" s="21" t="s">
        <v>83</v>
      </c>
      <c r="BK260" s="228">
        <f>ROUND(I260*H260,2)</f>
        <v>0</v>
      </c>
      <c r="BL260" s="21" t="s">
        <v>589</v>
      </c>
      <c r="BM260" s="227" t="s">
        <v>4242</v>
      </c>
    </row>
    <row r="261" s="13" customFormat="1">
      <c r="A261" s="13"/>
      <c r="B261" s="234"/>
      <c r="C261" s="235"/>
      <c r="D261" s="236" t="s">
        <v>193</v>
      </c>
      <c r="E261" s="237" t="s">
        <v>19</v>
      </c>
      <c r="F261" s="238" t="s">
        <v>4243</v>
      </c>
      <c r="G261" s="235"/>
      <c r="H261" s="239">
        <v>6</v>
      </c>
      <c r="I261" s="240"/>
      <c r="J261" s="235"/>
      <c r="K261" s="235"/>
      <c r="L261" s="241"/>
      <c r="M261" s="242"/>
      <c r="N261" s="243"/>
      <c r="O261" s="243"/>
      <c r="P261" s="243"/>
      <c r="Q261" s="243"/>
      <c r="R261" s="243"/>
      <c r="S261" s="243"/>
      <c r="T261" s="244"/>
      <c r="U261" s="13"/>
      <c r="V261" s="13"/>
      <c r="W261" s="13"/>
      <c r="X261" s="13"/>
      <c r="Y261" s="13"/>
      <c r="Z261" s="13"/>
      <c r="AA261" s="13"/>
      <c r="AB261" s="13"/>
      <c r="AC261" s="13"/>
      <c r="AD261" s="13"/>
      <c r="AE261" s="13"/>
      <c r="AT261" s="245" t="s">
        <v>193</v>
      </c>
      <c r="AU261" s="245" t="s">
        <v>86</v>
      </c>
      <c r="AV261" s="13" t="s">
        <v>86</v>
      </c>
      <c r="AW261" s="13" t="s">
        <v>37</v>
      </c>
      <c r="AX261" s="13" t="s">
        <v>83</v>
      </c>
      <c r="AY261" s="245" t="s">
        <v>182</v>
      </c>
    </row>
    <row r="262" s="2" customFormat="1" ht="16.5" customHeight="1">
      <c r="A262" s="42"/>
      <c r="B262" s="43"/>
      <c r="C262" s="216" t="s">
        <v>710</v>
      </c>
      <c r="D262" s="216" t="s">
        <v>184</v>
      </c>
      <c r="E262" s="217" t="s">
        <v>4244</v>
      </c>
      <c r="F262" s="218" t="s">
        <v>4245</v>
      </c>
      <c r="G262" s="219" t="s">
        <v>598</v>
      </c>
      <c r="H262" s="220">
        <v>18</v>
      </c>
      <c r="I262" s="221"/>
      <c r="J262" s="222">
        <f>ROUND(I262*H262,2)</f>
        <v>0</v>
      </c>
      <c r="K262" s="218" t="s">
        <v>19</v>
      </c>
      <c r="L262" s="48"/>
      <c r="M262" s="223" t="s">
        <v>19</v>
      </c>
      <c r="N262" s="224" t="s">
        <v>47</v>
      </c>
      <c r="O262" s="88"/>
      <c r="P262" s="225">
        <f>O262*H262</f>
        <v>0</v>
      </c>
      <c r="Q262" s="225">
        <v>0</v>
      </c>
      <c r="R262" s="225">
        <f>Q262*H262</f>
        <v>0</v>
      </c>
      <c r="S262" s="225">
        <v>0</v>
      </c>
      <c r="T262" s="226">
        <f>S262*H262</f>
        <v>0</v>
      </c>
      <c r="U262" s="42"/>
      <c r="V262" s="42"/>
      <c r="W262" s="42"/>
      <c r="X262" s="42"/>
      <c r="Y262" s="42"/>
      <c r="Z262" s="42"/>
      <c r="AA262" s="42"/>
      <c r="AB262" s="42"/>
      <c r="AC262" s="42"/>
      <c r="AD262" s="42"/>
      <c r="AE262" s="42"/>
      <c r="AR262" s="227" t="s">
        <v>589</v>
      </c>
      <c r="AT262" s="227" t="s">
        <v>184</v>
      </c>
      <c r="AU262" s="227" t="s">
        <v>86</v>
      </c>
      <c r="AY262" s="21" t="s">
        <v>182</v>
      </c>
      <c r="BE262" s="228">
        <f>IF(N262="základní",J262,0)</f>
        <v>0</v>
      </c>
      <c r="BF262" s="228">
        <f>IF(N262="snížená",J262,0)</f>
        <v>0</v>
      </c>
      <c r="BG262" s="228">
        <f>IF(N262="zákl. přenesená",J262,0)</f>
        <v>0</v>
      </c>
      <c r="BH262" s="228">
        <f>IF(N262="sníž. přenesená",J262,0)</f>
        <v>0</v>
      </c>
      <c r="BI262" s="228">
        <f>IF(N262="nulová",J262,0)</f>
        <v>0</v>
      </c>
      <c r="BJ262" s="21" t="s">
        <v>83</v>
      </c>
      <c r="BK262" s="228">
        <f>ROUND(I262*H262,2)</f>
        <v>0</v>
      </c>
      <c r="BL262" s="21" t="s">
        <v>589</v>
      </c>
      <c r="BM262" s="227" t="s">
        <v>4246</v>
      </c>
    </row>
    <row r="263" s="13" customFormat="1">
      <c r="A263" s="13"/>
      <c r="B263" s="234"/>
      <c r="C263" s="235"/>
      <c r="D263" s="236" t="s">
        <v>193</v>
      </c>
      <c r="E263" s="237" t="s">
        <v>19</v>
      </c>
      <c r="F263" s="238" t="s">
        <v>4247</v>
      </c>
      <c r="G263" s="235"/>
      <c r="H263" s="239">
        <v>18</v>
      </c>
      <c r="I263" s="240"/>
      <c r="J263" s="235"/>
      <c r="K263" s="235"/>
      <c r="L263" s="241"/>
      <c r="M263" s="242"/>
      <c r="N263" s="243"/>
      <c r="O263" s="243"/>
      <c r="P263" s="243"/>
      <c r="Q263" s="243"/>
      <c r="R263" s="243"/>
      <c r="S263" s="243"/>
      <c r="T263" s="244"/>
      <c r="U263" s="13"/>
      <c r="V263" s="13"/>
      <c r="W263" s="13"/>
      <c r="X263" s="13"/>
      <c r="Y263" s="13"/>
      <c r="Z263" s="13"/>
      <c r="AA263" s="13"/>
      <c r="AB263" s="13"/>
      <c r="AC263" s="13"/>
      <c r="AD263" s="13"/>
      <c r="AE263" s="13"/>
      <c r="AT263" s="245" t="s">
        <v>193</v>
      </c>
      <c r="AU263" s="245" t="s">
        <v>86</v>
      </c>
      <c r="AV263" s="13" t="s">
        <v>86</v>
      </c>
      <c r="AW263" s="13" t="s">
        <v>37</v>
      </c>
      <c r="AX263" s="13" t="s">
        <v>83</v>
      </c>
      <c r="AY263" s="245" t="s">
        <v>182</v>
      </c>
    </row>
    <row r="264" s="2" customFormat="1" ht="16.5" customHeight="1">
      <c r="A264" s="42"/>
      <c r="B264" s="43"/>
      <c r="C264" s="216" t="s">
        <v>716</v>
      </c>
      <c r="D264" s="216" t="s">
        <v>184</v>
      </c>
      <c r="E264" s="217" t="s">
        <v>4248</v>
      </c>
      <c r="F264" s="218" t="s">
        <v>4249</v>
      </c>
      <c r="G264" s="219" t="s">
        <v>598</v>
      </c>
      <c r="H264" s="220">
        <v>32</v>
      </c>
      <c r="I264" s="221"/>
      <c r="J264" s="222">
        <f>ROUND(I264*H264,2)</f>
        <v>0</v>
      </c>
      <c r="K264" s="218" t="s">
        <v>19</v>
      </c>
      <c r="L264" s="48"/>
      <c r="M264" s="223" t="s">
        <v>19</v>
      </c>
      <c r="N264" s="224" t="s">
        <v>47</v>
      </c>
      <c r="O264" s="88"/>
      <c r="P264" s="225">
        <f>O264*H264</f>
        <v>0</v>
      </c>
      <c r="Q264" s="225">
        <v>0</v>
      </c>
      <c r="R264" s="225">
        <f>Q264*H264</f>
        <v>0</v>
      </c>
      <c r="S264" s="225">
        <v>0</v>
      </c>
      <c r="T264" s="226">
        <f>S264*H264</f>
        <v>0</v>
      </c>
      <c r="U264" s="42"/>
      <c r="V264" s="42"/>
      <c r="W264" s="42"/>
      <c r="X264" s="42"/>
      <c r="Y264" s="42"/>
      <c r="Z264" s="42"/>
      <c r="AA264" s="42"/>
      <c r="AB264" s="42"/>
      <c r="AC264" s="42"/>
      <c r="AD264" s="42"/>
      <c r="AE264" s="42"/>
      <c r="AR264" s="227" t="s">
        <v>589</v>
      </c>
      <c r="AT264" s="227" t="s">
        <v>184</v>
      </c>
      <c r="AU264" s="227" t="s">
        <v>86</v>
      </c>
      <c r="AY264" s="21" t="s">
        <v>182</v>
      </c>
      <c r="BE264" s="228">
        <f>IF(N264="základní",J264,0)</f>
        <v>0</v>
      </c>
      <c r="BF264" s="228">
        <f>IF(N264="snížená",J264,0)</f>
        <v>0</v>
      </c>
      <c r="BG264" s="228">
        <f>IF(N264="zákl. přenesená",J264,0)</f>
        <v>0</v>
      </c>
      <c r="BH264" s="228">
        <f>IF(N264="sníž. přenesená",J264,0)</f>
        <v>0</v>
      </c>
      <c r="BI264" s="228">
        <f>IF(N264="nulová",J264,0)</f>
        <v>0</v>
      </c>
      <c r="BJ264" s="21" t="s">
        <v>83</v>
      </c>
      <c r="BK264" s="228">
        <f>ROUND(I264*H264,2)</f>
        <v>0</v>
      </c>
      <c r="BL264" s="21" t="s">
        <v>589</v>
      </c>
      <c r="BM264" s="227" t="s">
        <v>4250</v>
      </c>
    </row>
    <row r="265" s="13" customFormat="1">
      <c r="A265" s="13"/>
      <c r="B265" s="234"/>
      <c r="C265" s="235"/>
      <c r="D265" s="236" t="s">
        <v>193</v>
      </c>
      <c r="E265" s="237" t="s">
        <v>19</v>
      </c>
      <c r="F265" s="238" t="s">
        <v>4251</v>
      </c>
      <c r="G265" s="235"/>
      <c r="H265" s="239">
        <v>32</v>
      </c>
      <c r="I265" s="240"/>
      <c r="J265" s="235"/>
      <c r="K265" s="235"/>
      <c r="L265" s="241"/>
      <c r="M265" s="242"/>
      <c r="N265" s="243"/>
      <c r="O265" s="243"/>
      <c r="P265" s="243"/>
      <c r="Q265" s="243"/>
      <c r="R265" s="243"/>
      <c r="S265" s="243"/>
      <c r="T265" s="244"/>
      <c r="U265" s="13"/>
      <c r="V265" s="13"/>
      <c r="W265" s="13"/>
      <c r="X265" s="13"/>
      <c r="Y265" s="13"/>
      <c r="Z265" s="13"/>
      <c r="AA265" s="13"/>
      <c r="AB265" s="13"/>
      <c r="AC265" s="13"/>
      <c r="AD265" s="13"/>
      <c r="AE265" s="13"/>
      <c r="AT265" s="245" t="s">
        <v>193</v>
      </c>
      <c r="AU265" s="245" t="s">
        <v>86</v>
      </c>
      <c r="AV265" s="13" t="s">
        <v>86</v>
      </c>
      <c r="AW265" s="13" t="s">
        <v>37</v>
      </c>
      <c r="AX265" s="13" t="s">
        <v>83</v>
      </c>
      <c r="AY265" s="245" t="s">
        <v>182</v>
      </c>
    </row>
    <row r="266" s="2" customFormat="1" ht="24.15" customHeight="1">
      <c r="A266" s="42"/>
      <c r="B266" s="43"/>
      <c r="C266" s="216" t="s">
        <v>722</v>
      </c>
      <c r="D266" s="216" t="s">
        <v>184</v>
      </c>
      <c r="E266" s="217" t="s">
        <v>4252</v>
      </c>
      <c r="F266" s="218" t="s">
        <v>4253</v>
      </c>
      <c r="G266" s="219" t="s">
        <v>1154</v>
      </c>
      <c r="H266" s="220">
        <v>1</v>
      </c>
      <c r="I266" s="221"/>
      <c r="J266" s="222">
        <f>ROUND(I266*H266,2)</f>
        <v>0</v>
      </c>
      <c r="K266" s="218" t="s">
        <v>19</v>
      </c>
      <c r="L266" s="48"/>
      <c r="M266" s="223" t="s">
        <v>19</v>
      </c>
      <c r="N266" s="224" t="s">
        <v>47</v>
      </c>
      <c r="O266" s="88"/>
      <c r="P266" s="225">
        <f>O266*H266</f>
        <v>0</v>
      </c>
      <c r="Q266" s="225">
        <v>0.10000000000000001</v>
      </c>
      <c r="R266" s="225">
        <f>Q266*H266</f>
        <v>0.10000000000000001</v>
      </c>
      <c r="S266" s="225">
        <v>0</v>
      </c>
      <c r="T266" s="226">
        <f>S266*H266</f>
        <v>0</v>
      </c>
      <c r="U266" s="42"/>
      <c r="V266" s="42"/>
      <c r="W266" s="42"/>
      <c r="X266" s="42"/>
      <c r="Y266" s="42"/>
      <c r="Z266" s="42"/>
      <c r="AA266" s="42"/>
      <c r="AB266" s="42"/>
      <c r="AC266" s="42"/>
      <c r="AD266" s="42"/>
      <c r="AE266" s="42"/>
      <c r="AR266" s="227" t="s">
        <v>589</v>
      </c>
      <c r="AT266" s="227" t="s">
        <v>184</v>
      </c>
      <c r="AU266" s="227" t="s">
        <v>86</v>
      </c>
      <c r="AY266" s="21" t="s">
        <v>182</v>
      </c>
      <c r="BE266" s="228">
        <f>IF(N266="základní",J266,0)</f>
        <v>0</v>
      </c>
      <c r="BF266" s="228">
        <f>IF(N266="snížená",J266,0)</f>
        <v>0</v>
      </c>
      <c r="BG266" s="228">
        <f>IF(N266="zákl. přenesená",J266,0)</f>
        <v>0</v>
      </c>
      <c r="BH266" s="228">
        <f>IF(N266="sníž. přenesená",J266,0)</f>
        <v>0</v>
      </c>
      <c r="BI266" s="228">
        <f>IF(N266="nulová",J266,0)</f>
        <v>0</v>
      </c>
      <c r="BJ266" s="21" t="s">
        <v>83</v>
      </c>
      <c r="BK266" s="228">
        <f>ROUND(I266*H266,2)</f>
        <v>0</v>
      </c>
      <c r="BL266" s="21" t="s">
        <v>589</v>
      </c>
      <c r="BM266" s="227" t="s">
        <v>4254</v>
      </c>
    </row>
    <row r="267" s="2" customFormat="1" ht="24.15" customHeight="1">
      <c r="A267" s="42"/>
      <c r="B267" s="43"/>
      <c r="C267" s="216" t="s">
        <v>729</v>
      </c>
      <c r="D267" s="216" t="s">
        <v>184</v>
      </c>
      <c r="E267" s="217" t="s">
        <v>4255</v>
      </c>
      <c r="F267" s="218" t="s">
        <v>4256</v>
      </c>
      <c r="G267" s="219" t="s">
        <v>1154</v>
      </c>
      <c r="H267" s="220">
        <v>1</v>
      </c>
      <c r="I267" s="221"/>
      <c r="J267" s="222">
        <f>ROUND(I267*H267,2)</f>
        <v>0</v>
      </c>
      <c r="K267" s="218" t="s">
        <v>19</v>
      </c>
      <c r="L267" s="48"/>
      <c r="M267" s="223" t="s">
        <v>19</v>
      </c>
      <c r="N267" s="224" t="s">
        <v>47</v>
      </c>
      <c r="O267" s="88"/>
      <c r="P267" s="225">
        <f>O267*H267</f>
        <v>0</v>
      </c>
      <c r="Q267" s="225">
        <v>0.050000000000000003</v>
      </c>
      <c r="R267" s="225">
        <f>Q267*H267</f>
        <v>0.050000000000000003</v>
      </c>
      <c r="S267" s="225">
        <v>0</v>
      </c>
      <c r="T267" s="226">
        <f>S267*H267</f>
        <v>0</v>
      </c>
      <c r="U267" s="42"/>
      <c r="V267" s="42"/>
      <c r="W267" s="42"/>
      <c r="X267" s="42"/>
      <c r="Y267" s="42"/>
      <c r="Z267" s="42"/>
      <c r="AA267" s="42"/>
      <c r="AB267" s="42"/>
      <c r="AC267" s="42"/>
      <c r="AD267" s="42"/>
      <c r="AE267" s="42"/>
      <c r="AR267" s="227" t="s">
        <v>589</v>
      </c>
      <c r="AT267" s="227" t="s">
        <v>184</v>
      </c>
      <c r="AU267" s="227" t="s">
        <v>86</v>
      </c>
      <c r="AY267" s="21" t="s">
        <v>182</v>
      </c>
      <c r="BE267" s="228">
        <f>IF(N267="základní",J267,0)</f>
        <v>0</v>
      </c>
      <c r="BF267" s="228">
        <f>IF(N267="snížená",J267,0)</f>
        <v>0</v>
      </c>
      <c r="BG267" s="228">
        <f>IF(N267="zákl. přenesená",J267,0)</f>
        <v>0</v>
      </c>
      <c r="BH267" s="228">
        <f>IF(N267="sníž. přenesená",J267,0)</f>
        <v>0</v>
      </c>
      <c r="BI267" s="228">
        <f>IF(N267="nulová",J267,0)</f>
        <v>0</v>
      </c>
      <c r="BJ267" s="21" t="s">
        <v>83</v>
      </c>
      <c r="BK267" s="228">
        <f>ROUND(I267*H267,2)</f>
        <v>0</v>
      </c>
      <c r="BL267" s="21" t="s">
        <v>589</v>
      </c>
      <c r="BM267" s="227" t="s">
        <v>4257</v>
      </c>
    </row>
    <row r="268" s="2" customFormat="1" ht="24.15" customHeight="1">
      <c r="A268" s="42"/>
      <c r="B268" s="43"/>
      <c r="C268" s="216" t="s">
        <v>735</v>
      </c>
      <c r="D268" s="216" t="s">
        <v>184</v>
      </c>
      <c r="E268" s="217" t="s">
        <v>4258</v>
      </c>
      <c r="F268" s="218" t="s">
        <v>4259</v>
      </c>
      <c r="G268" s="219" t="s">
        <v>1154</v>
      </c>
      <c r="H268" s="220">
        <v>1</v>
      </c>
      <c r="I268" s="221"/>
      <c r="J268" s="222">
        <f>ROUND(I268*H268,2)</f>
        <v>0</v>
      </c>
      <c r="K268" s="218" t="s">
        <v>19</v>
      </c>
      <c r="L268" s="48"/>
      <c r="M268" s="223" t="s">
        <v>19</v>
      </c>
      <c r="N268" s="224" t="s">
        <v>47</v>
      </c>
      <c r="O268" s="88"/>
      <c r="P268" s="225">
        <f>O268*H268</f>
        <v>0</v>
      </c>
      <c r="Q268" s="225">
        <v>0.002</v>
      </c>
      <c r="R268" s="225">
        <f>Q268*H268</f>
        <v>0.002</v>
      </c>
      <c r="S268" s="225">
        <v>0</v>
      </c>
      <c r="T268" s="226">
        <f>S268*H268</f>
        <v>0</v>
      </c>
      <c r="U268" s="42"/>
      <c r="V268" s="42"/>
      <c r="W268" s="42"/>
      <c r="X268" s="42"/>
      <c r="Y268" s="42"/>
      <c r="Z268" s="42"/>
      <c r="AA268" s="42"/>
      <c r="AB268" s="42"/>
      <c r="AC268" s="42"/>
      <c r="AD268" s="42"/>
      <c r="AE268" s="42"/>
      <c r="AR268" s="227" t="s">
        <v>589</v>
      </c>
      <c r="AT268" s="227" t="s">
        <v>184</v>
      </c>
      <c r="AU268" s="227" t="s">
        <v>86</v>
      </c>
      <c r="AY268" s="21" t="s">
        <v>182</v>
      </c>
      <c r="BE268" s="228">
        <f>IF(N268="základní",J268,0)</f>
        <v>0</v>
      </c>
      <c r="BF268" s="228">
        <f>IF(N268="snížená",J268,0)</f>
        <v>0</v>
      </c>
      <c r="BG268" s="228">
        <f>IF(N268="zákl. přenesená",J268,0)</f>
        <v>0</v>
      </c>
      <c r="BH268" s="228">
        <f>IF(N268="sníž. přenesená",J268,0)</f>
        <v>0</v>
      </c>
      <c r="BI268" s="228">
        <f>IF(N268="nulová",J268,0)</f>
        <v>0</v>
      </c>
      <c r="BJ268" s="21" t="s">
        <v>83</v>
      </c>
      <c r="BK268" s="228">
        <f>ROUND(I268*H268,2)</f>
        <v>0</v>
      </c>
      <c r="BL268" s="21" t="s">
        <v>589</v>
      </c>
      <c r="BM268" s="227" t="s">
        <v>4260</v>
      </c>
    </row>
    <row r="269" s="13" customFormat="1">
      <c r="A269" s="13"/>
      <c r="B269" s="234"/>
      <c r="C269" s="235"/>
      <c r="D269" s="236" t="s">
        <v>193</v>
      </c>
      <c r="E269" s="237" t="s">
        <v>19</v>
      </c>
      <c r="F269" s="238" t="s">
        <v>4261</v>
      </c>
      <c r="G269" s="235"/>
      <c r="H269" s="239">
        <v>1</v>
      </c>
      <c r="I269" s="240"/>
      <c r="J269" s="235"/>
      <c r="K269" s="235"/>
      <c r="L269" s="241"/>
      <c r="M269" s="242"/>
      <c r="N269" s="243"/>
      <c r="O269" s="243"/>
      <c r="P269" s="243"/>
      <c r="Q269" s="243"/>
      <c r="R269" s="243"/>
      <c r="S269" s="243"/>
      <c r="T269" s="244"/>
      <c r="U269" s="13"/>
      <c r="V269" s="13"/>
      <c r="W269" s="13"/>
      <c r="X269" s="13"/>
      <c r="Y269" s="13"/>
      <c r="Z269" s="13"/>
      <c r="AA269" s="13"/>
      <c r="AB269" s="13"/>
      <c r="AC269" s="13"/>
      <c r="AD269" s="13"/>
      <c r="AE269" s="13"/>
      <c r="AT269" s="245" t="s">
        <v>193</v>
      </c>
      <c r="AU269" s="245" t="s">
        <v>86</v>
      </c>
      <c r="AV269" s="13" t="s">
        <v>86</v>
      </c>
      <c r="AW269" s="13" t="s">
        <v>37</v>
      </c>
      <c r="AX269" s="13" t="s">
        <v>83</v>
      </c>
      <c r="AY269" s="245" t="s">
        <v>182</v>
      </c>
    </row>
    <row r="270" s="2" customFormat="1" ht="24.15" customHeight="1">
      <c r="A270" s="42"/>
      <c r="B270" s="43"/>
      <c r="C270" s="216" t="s">
        <v>739</v>
      </c>
      <c r="D270" s="216" t="s">
        <v>184</v>
      </c>
      <c r="E270" s="217" t="s">
        <v>4262</v>
      </c>
      <c r="F270" s="218" t="s">
        <v>4263</v>
      </c>
      <c r="G270" s="219" t="s">
        <v>1154</v>
      </c>
      <c r="H270" s="220">
        <v>3</v>
      </c>
      <c r="I270" s="221"/>
      <c r="J270" s="222">
        <f>ROUND(I270*H270,2)</f>
        <v>0</v>
      </c>
      <c r="K270" s="218" t="s">
        <v>19</v>
      </c>
      <c r="L270" s="48"/>
      <c r="M270" s="223" t="s">
        <v>19</v>
      </c>
      <c r="N270" s="224" t="s">
        <v>47</v>
      </c>
      <c r="O270" s="88"/>
      <c r="P270" s="225">
        <f>O270*H270</f>
        <v>0</v>
      </c>
      <c r="Q270" s="225">
        <v>0.0050000000000000001</v>
      </c>
      <c r="R270" s="225">
        <f>Q270*H270</f>
        <v>0.014999999999999999</v>
      </c>
      <c r="S270" s="225">
        <v>0</v>
      </c>
      <c r="T270" s="226">
        <f>S270*H270</f>
        <v>0</v>
      </c>
      <c r="U270" s="42"/>
      <c r="V270" s="42"/>
      <c r="W270" s="42"/>
      <c r="X270" s="42"/>
      <c r="Y270" s="42"/>
      <c r="Z270" s="42"/>
      <c r="AA270" s="42"/>
      <c r="AB270" s="42"/>
      <c r="AC270" s="42"/>
      <c r="AD270" s="42"/>
      <c r="AE270" s="42"/>
      <c r="AR270" s="227" t="s">
        <v>589</v>
      </c>
      <c r="AT270" s="227" t="s">
        <v>184</v>
      </c>
      <c r="AU270" s="227" t="s">
        <v>86</v>
      </c>
      <c r="AY270" s="21" t="s">
        <v>182</v>
      </c>
      <c r="BE270" s="228">
        <f>IF(N270="základní",J270,0)</f>
        <v>0</v>
      </c>
      <c r="BF270" s="228">
        <f>IF(N270="snížená",J270,0)</f>
        <v>0</v>
      </c>
      <c r="BG270" s="228">
        <f>IF(N270="zákl. přenesená",J270,0)</f>
        <v>0</v>
      </c>
      <c r="BH270" s="228">
        <f>IF(N270="sníž. přenesená",J270,0)</f>
        <v>0</v>
      </c>
      <c r="BI270" s="228">
        <f>IF(N270="nulová",J270,0)</f>
        <v>0</v>
      </c>
      <c r="BJ270" s="21" t="s">
        <v>83</v>
      </c>
      <c r="BK270" s="228">
        <f>ROUND(I270*H270,2)</f>
        <v>0</v>
      </c>
      <c r="BL270" s="21" t="s">
        <v>589</v>
      </c>
      <c r="BM270" s="227" t="s">
        <v>4264</v>
      </c>
    </row>
    <row r="271" s="13" customFormat="1">
      <c r="A271" s="13"/>
      <c r="B271" s="234"/>
      <c r="C271" s="235"/>
      <c r="D271" s="236" t="s">
        <v>193</v>
      </c>
      <c r="E271" s="237" t="s">
        <v>19</v>
      </c>
      <c r="F271" s="238" t="s">
        <v>4265</v>
      </c>
      <c r="G271" s="235"/>
      <c r="H271" s="239">
        <v>3</v>
      </c>
      <c r="I271" s="240"/>
      <c r="J271" s="235"/>
      <c r="K271" s="235"/>
      <c r="L271" s="241"/>
      <c r="M271" s="242"/>
      <c r="N271" s="243"/>
      <c r="O271" s="243"/>
      <c r="P271" s="243"/>
      <c r="Q271" s="243"/>
      <c r="R271" s="243"/>
      <c r="S271" s="243"/>
      <c r="T271" s="244"/>
      <c r="U271" s="13"/>
      <c r="V271" s="13"/>
      <c r="W271" s="13"/>
      <c r="X271" s="13"/>
      <c r="Y271" s="13"/>
      <c r="Z271" s="13"/>
      <c r="AA271" s="13"/>
      <c r="AB271" s="13"/>
      <c r="AC271" s="13"/>
      <c r="AD271" s="13"/>
      <c r="AE271" s="13"/>
      <c r="AT271" s="245" t="s">
        <v>193</v>
      </c>
      <c r="AU271" s="245" t="s">
        <v>86</v>
      </c>
      <c r="AV271" s="13" t="s">
        <v>86</v>
      </c>
      <c r="AW271" s="13" t="s">
        <v>37</v>
      </c>
      <c r="AX271" s="13" t="s">
        <v>83</v>
      </c>
      <c r="AY271" s="245" t="s">
        <v>182</v>
      </c>
    </row>
    <row r="272" s="2" customFormat="1" ht="16.5" customHeight="1">
      <c r="A272" s="42"/>
      <c r="B272" s="43"/>
      <c r="C272" s="216" t="s">
        <v>743</v>
      </c>
      <c r="D272" s="216" t="s">
        <v>184</v>
      </c>
      <c r="E272" s="217" t="s">
        <v>4266</v>
      </c>
      <c r="F272" s="218" t="s">
        <v>4267</v>
      </c>
      <c r="G272" s="219" t="s">
        <v>4268</v>
      </c>
      <c r="H272" s="220">
        <v>2</v>
      </c>
      <c r="I272" s="221"/>
      <c r="J272" s="222">
        <f>ROUND(I272*H272,2)</f>
        <v>0</v>
      </c>
      <c r="K272" s="218" t="s">
        <v>188</v>
      </c>
      <c r="L272" s="48"/>
      <c r="M272" s="223" t="s">
        <v>19</v>
      </c>
      <c r="N272" s="224" t="s">
        <v>47</v>
      </c>
      <c r="O272" s="88"/>
      <c r="P272" s="225">
        <f>O272*H272</f>
        <v>0</v>
      </c>
      <c r="Q272" s="225">
        <v>0</v>
      </c>
      <c r="R272" s="225">
        <f>Q272*H272</f>
        <v>0</v>
      </c>
      <c r="S272" s="225">
        <v>0</v>
      </c>
      <c r="T272" s="226">
        <f>S272*H272</f>
        <v>0</v>
      </c>
      <c r="U272" s="42"/>
      <c r="V272" s="42"/>
      <c r="W272" s="42"/>
      <c r="X272" s="42"/>
      <c r="Y272" s="42"/>
      <c r="Z272" s="42"/>
      <c r="AA272" s="42"/>
      <c r="AB272" s="42"/>
      <c r="AC272" s="42"/>
      <c r="AD272" s="42"/>
      <c r="AE272" s="42"/>
      <c r="AR272" s="227" t="s">
        <v>589</v>
      </c>
      <c r="AT272" s="227" t="s">
        <v>184</v>
      </c>
      <c r="AU272" s="227" t="s">
        <v>86</v>
      </c>
      <c r="AY272" s="21" t="s">
        <v>182</v>
      </c>
      <c r="BE272" s="228">
        <f>IF(N272="základní",J272,0)</f>
        <v>0</v>
      </c>
      <c r="BF272" s="228">
        <f>IF(N272="snížená",J272,0)</f>
        <v>0</v>
      </c>
      <c r="BG272" s="228">
        <f>IF(N272="zákl. přenesená",J272,0)</f>
        <v>0</v>
      </c>
      <c r="BH272" s="228">
        <f>IF(N272="sníž. přenesená",J272,0)</f>
        <v>0</v>
      </c>
      <c r="BI272" s="228">
        <f>IF(N272="nulová",J272,0)</f>
        <v>0</v>
      </c>
      <c r="BJ272" s="21" t="s">
        <v>83</v>
      </c>
      <c r="BK272" s="228">
        <f>ROUND(I272*H272,2)</f>
        <v>0</v>
      </c>
      <c r="BL272" s="21" t="s">
        <v>589</v>
      </c>
      <c r="BM272" s="227" t="s">
        <v>4269</v>
      </c>
    </row>
    <row r="273" s="2" customFormat="1">
      <c r="A273" s="42"/>
      <c r="B273" s="43"/>
      <c r="C273" s="44"/>
      <c r="D273" s="229" t="s">
        <v>191</v>
      </c>
      <c r="E273" s="44"/>
      <c r="F273" s="230" t="s">
        <v>4270</v>
      </c>
      <c r="G273" s="44"/>
      <c r="H273" s="44"/>
      <c r="I273" s="231"/>
      <c r="J273" s="44"/>
      <c r="K273" s="44"/>
      <c r="L273" s="48"/>
      <c r="M273" s="232"/>
      <c r="N273" s="233"/>
      <c r="O273" s="88"/>
      <c r="P273" s="88"/>
      <c r="Q273" s="88"/>
      <c r="R273" s="88"/>
      <c r="S273" s="88"/>
      <c r="T273" s="89"/>
      <c r="U273" s="42"/>
      <c r="V273" s="42"/>
      <c r="W273" s="42"/>
      <c r="X273" s="42"/>
      <c r="Y273" s="42"/>
      <c r="Z273" s="42"/>
      <c r="AA273" s="42"/>
      <c r="AB273" s="42"/>
      <c r="AC273" s="42"/>
      <c r="AD273" s="42"/>
      <c r="AE273" s="42"/>
      <c r="AT273" s="21" t="s">
        <v>191</v>
      </c>
      <c r="AU273" s="21" t="s">
        <v>86</v>
      </c>
    </row>
    <row r="274" s="2" customFormat="1" ht="16.5" customHeight="1">
      <c r="A274" s="42"/>
      <c r="B274" s="43"/>
      <c r="C274" s="216" t="s">
        <v>747</v>
      </c>
      <c r="D274" s="216" t="s">
        <v>184</v>
      </c>
      <c r="E274" s="217" t="s">
        <v>4271</v>
      </c>
      <c r="F274" s="218" t="s">
        <v>4272</v>
      </c>
      <c r="G274" s="219" t="s">
        <v>4268</v>
      </c>
      <c r="H274" s="220">
        <v>2</v>
      </c>
      <c r="I274" s="221"/>
      <c r="J274" s="222">
        <f>ROUND(I274*H274,2)</f>
        <v>0</v>
      </c>
      <c r="K274" s="218" t="s">
        <v>188</v>
      </c>
      <c r="L274" s="48"/>
      <c r="M274" s="223" t="s">
        <v>19</v>
      </c>
      <c r="N274" s="224" t="s">
        <v>47</v>
      </c>
      <c r="O274" s="88"/>
      <c r="P274" s="225">
        <f>O274*H274</f>
        <v>0</v>
      </c>
      <c r="Q274" s="225">
        <v>0</v>
      </c>
      <c r="R274" s="225">
        <f>Q274*H274</f>
        <v>0</v>
      </c>
      <c r="S274" s="225">
        <v>0</v>
      </c>
      <c r="T274" s="226">
        <f>S274*H274</f>
        <v>0</v>
      </c>
      <c r="U274" s="42"/>
      <c r="V274" s="42"/>
      <c r="W274" s="42"/>
      <c r="X274" s="42"/>
      <c r="Y274" s="42"/>
      <c r="Z274" s="42"/>
      <c r="AA274" s="42"/>
      <c r="AB274" s="42"/>
      <c r="AC274" s="42"/>
      <c r="AD274" s="42"/>
      <c r="AE274" s="42"/>
      <c r="AR274" s="227" t="s">
        <v>589</v>
      </c>
      <c r="AT274" s="227" t="s">
        <v>184</v>
      </c>
      <c r="AU274" s="227" t="s">
        <v>86</v>
      </c>
      <c r="AY274" s="21" t="s">
        <v>182</v>
      </c>
      <c r="BE274" s="228">
        <f>IF(N274="základní",J274,0)</f>
        <v>0</v>
      </c>
      <c r="BF274" s="228">
        <f>IF(N274="snížená",J274,0)</f>
        <v>0</v>
      </c>
      <c r="BG274" s="228">
        <f>IF(N274="zákl. přenesená",J274,0)</f>
        <v>0</v>
      </c>
      <c r="BH274" s="228">
        <f>IF(N274="sníž. přenesená",J274,0)</f>
        <v>0</v>
      </c>
      <c r="BI274" s="228">
        <f>IF(N274="nulová",J274,0)</f>
        <v>0</v>
      </c>
      <c r="BJ274" s="21" t="s">
        <v>83</v>
      </c>
      <c r="BK274" s="228">
        <f>ROUND(I274*H274,2)</f>
        <v>0</v>
      </c>
      <c r="BL274" s="21" t="s">
        <v>589</v>
      </c>
      <c r="BM274" s="227" t="s">
        <v>4273</v>
      </c>
    </row>
    <row r="275" s="2" customFormat="1">
      <c r="A275" s="42"/>
      <c r="B275" s="43"/>
      <c r="C275" s="44"/>
      <c r="D275" s="229" t="s">
        <v>191</v>
      </c>
      <c r="E275" s="44"/>
      <c r="F275" s="230" t="s">
        <v>4274</v>
      </c>
      <c r="G275" s="44"/>
      <c r="H275" s="44"/>
      <c r="I275" s="231"/>
      <c r="J275" s="44"/>
      <c r="K275" s="44"/>
      <c r="L275" s="48"/>
      <c r="M275" s="232"/>
      <c r="N275" s="233"/>
      <c r="O275" s="88"/>
      <c r="P275" s="88"/>
      <c r="Q275" s="88"/>
      <c r="R275" s="88"/>
      <c r="S275" s="88"/>
      <c r="T275" s="89"/>
      <c r="U275" s="42"/>
      <c r="V275" s="42"/>
      <c r="W275" s="42"/>
      <c r="X275" s="42"/>
      <c r="Y275" s="42"/>
      <c r="Z275" s="42"/>
      <c r="AA275" s="42"/>
      <c r="AB275" s="42"/>
      <c r="AC275" s="42"/>
      <c r="AD275" s="42"/>
      <c r="AE275" s="42"/>
      <c r="AT275" s="21" t="s">
        <v>191</v>
      </c>
      <c r="AU275" s="21" t="s">
        <v>86</v>
      </c>
    </row>
    <row r="276" s="2" customFormat="1" ht="16.5" customHeight="1">
      <c r="A276" s="42"/>
      <c r="B276" s="43"/>
      <c r="C276" s="216" t="s">
        <v>753</v>
      </c>
      <c r="D276" s="216" t="s">
        <v>184</v>
      </c>
      <c r="E276" s="217" t="s">
        <v>4275</v>
      </c>
      <c r="F276" s="218" t="s">
        <v>4276</v>
      </c>
      <c r="G276" s="219" t="s">
        <v>4268</v>
      </c>
      <c r="H276" s="220">
        <v>2</v>
      </c>
      <c r="I276" s="221"/>
      <c r="J276" s="222">
        <f>ROUND(I276*H276,2)</f>
        <v>0</v>
      </c>
      <c r="K276" s="218" t="s">
        <v>188</v>
      </c>
      <c r="L276" s="48"/>
      <c r="M276" s="223" t="s">
        <v>19</v>
      </c>
      <c r="N276" s="224" t="s">
        <v>47</v>
      </c>
      <c r="O276" s="88"/>
      <c r="P276" s="225">
        <f>O276*H276</f>
        <v>0</v>
      </c>
      <c r="Q276" s="225">
        <v>0</v>
      </c>
      <c r="R276" s="225">
        <f>Q276*H276</f>
        <v>0</v>
      </c>
      <c r="S276" s="225">
        <v>0</v>
      </c>
      <c r="T276" s="226">
        <f>S276*H276</f>
        <v>0</v>
      </c>
      <c r="U276" s="42"/>
      <c r="V276" s="42"/>
      <c r="W276" s="42"/>
      <c r="X276" s="42"/>
      <c r="Y276" s="42"/>
      <c r="Z276" s="42"/>
      <c r="AA276" s="42"/>
      <c r="AB276" s="42"/>
      <c r="AC276" s="42"/>
      <c r="AD276" s="42"/>
      <c r="AE276" s="42"/>
      <c r="AR276" s="227" t="s">
        <v>589</v>
      </c>
      <c r="AT276" s="227" t="s">
        <v>184</v>
      </c>
      <c r="AU276" s="227" t="s">
        <v>86</v>
      </c>
      <c r="AY276" s="21" t="s">
        <v>182</v>
      </c>
      <c r="BE276" s="228">
        <f>IF(N276="základní",J276,0)</f>
        <v>0</v>
      </c>
      <c r="BF276" s="228">
        <f>IF(N276="snížená",J276,0)</f>
        <v>0</v>
      </c>
      <c r="BG276" s="228">
        <f>IF(N276="zákl. přenesená",J276,0)</f>
        <v>0</v>
      </c>
      <c r="BH276" s="228">
        <f>IF(N276="sníž. přenesená",J276,0)</f>
        <v>0</v>
      </c>
      <c r="BI276" s="228">
        <f>IF(N276="nulová",J276,0)</f>
        <v>0</v>
      </c>
      <c r="BJ276" s="21" t="s">
        <v>83</v>
      </c>
      <c r="BK276" s="228">
        <f>ROUND(I276*H276,2)</f>
        <v>0</v>
      </c>
      <c r="BL276" s="21" t="s">
        <v>589</v>
      </c>
      <c r="BM276" s="227" t="s">
        <v>4277</v>
      </c>
    </row>
    <row r="277" s="2" customFormat="1">
      <c r="A277" s="42"/>
      <c r="B277" s="43"/>
      <c r="C277" s="44"/>
      <c r="D277" s="229" t="s">
        <v>191</v>
      </c>
      <c r="E277" s="44"/>
      <c r="F277" s="230" t="s">
        <v>4278</v>
      </c>
      <c r="G277" s="44"/>
      <c r="H277" s="44"/>
      <c r="I277" s="231"/>
      <c r="J277" s="44"/>
      <c r="K277" s="44"/>
      <c r="L277" s="48"/>
      <c r="M277" s="232"/>
      <c r="N277" s="233"/>
      <c r="O277" s="88"/>
      <c r="P277" s="88"/>
      <c r="Q277" s="88"/>
      <c r="R277" s="88"/>
      <c r="S277" s="88"/>
      <c r="T277" s="89"/>
      <c r="U277" s="42"/>
      <c r="V277" s="42"/>
      <c r="W277" s="42"/>
      <c r="X277" s="42"/>
      <c r="Y277" s="42"/>
      <c r="Z277" s="42"/>
      <c r="AA277" s="42"/>
      <c r="AB277" s="42"/>
      <c r="AC277" s="42"/>
      <c r="AD277" s="42"/>
      <c r="AE277" s="42"/>
      <c r="AT277" s="21" t="s">
        <v>191</v>
      </c>
      <c r="AU277" s="21" t="s">
        <v>86</v>
      </c>
    </row>
    <row r="278" s="2" customFormat="1" ht="16.5" customHeight="1">
      <c r="A278" s="42"/>
      <c r="B278" s="43"/>
      <c r="C278" s="216" t="s">
        <v>757</v>
      </c>
      <c r="D278" s="216" t="s">
        <v>184</v>
      </c>
      <c r="E278" s="217" t="s">
        <v>4279</v>
      </c>
      <c r="F278" s="218" t="s">
        <v>4280</v>
      </c>
      <c r="G278" s="219" t="s">
        <v>560</v>
      </c>
      <c r="H278" s="220">
        <v>1</v>
      </c>
      <c r="I278" s="221"/>
      <c r="J278" s="222">
        <f>ROUND(I278*H278,2)</f>
        <v>0</v>
      </c>
      <c r="K278" s="218" t="s">
        <v>188</v>
      </c>
      <c r="L278" s="48"/>
      <c r="M278" s="223" t="s">
        <v>19</v>
      </c>
      <c r="N278" s="224" t="s">
        <v>47</v>
      </c>
      <c r="O278" s="88"/>
      <c r="P278" s="225">
        <f>O278*H278</f>
        <v>0</v>
      </c>
      <c r="Q278" s="225">
        <v>0</v>
      </c>
      <c r="R278" s="225">
        <f>Q278*H278</f>
        <v>0</v>
      </c>
      <c r="S278" s="225">
        <v>0</v>
      </c>
      <c r="T278" s="226">
        <f>S278*H278</f>
        <v>0</v>
      </c>
      <c r="U278" s="42"/>
      <c r="V278" s="42"/>
      <c r="W278" s="42"/>
      <c r="X278" s="42"/>
      <c r="Y278" s="42"/>
      <c r="Z278" s="42"/>
      <c r="AA278" s="42"/>
      <c r="AB278" s="42"/>
      <c r="AC278" s="42"/>
      <c r="AD278" s="42"/>
      <c r="AE278" s="42"/>
      <c r="AR278" s="227" t="s">
        <v>589</v>
      </c>
      <c r="AT278" s="227" t="s">
        <v>184</v>
      </c>
      <c r="AU278" s="227" t="s">
        <v>86</v>
      </c>
      <c r="AY278" s="21" t="s">
        <v>182</v>
      </c>
      <c r="BE278" s="228">
        <f>IF(N278="základní",J278,0)</f>
        <v>0</v>
      </c>
      <c r="BF278" s="228">
        <f>IF(N278="snížená",J278,0)</f>
        <v>0</v>
      </c>
      <c r="BG278" s="228">
        <f>IF(N278="zákl. přenesená",J278,0)</f>
        <v>0</v>
      </c>
      <c r="BH278" s="228">
        <f>IF(N278="sníž. přenesená",J278,0)</f>
        <v>0</v>
      </c>
      <c r="BI278" s="228">
        <f>IF(N278="nulová",J278,0)</f>
        <v>0</v>
      </c>
      <c r="BJ278" s="21" t="s">
        <v>83</v>
      </c>
      <c r="BK278" s="228">
        <f>ROUND(I278*H278,2)</f>
        <v>0</v>
      </c>
      <c r="BL278" s="21" t="s">
        <v>589</v>
      </c>
      <c r="BM278" s="227" t="s">
        <v>4281</v>
      </c>
    </row>
    <row r="279" s="2" customFormat="1">
      <c r="A279" s="42"/>
      <c r="B279" s="43"/>
      <c r="C279" s="44"/>
      <c r="D279" s="229" t="s">
        <v>191</v>
      </c>
      <c r="E279" s="44"/>
      <c r="F279" s="230" t="s">
        <v>4282</v>
      </c>
      <c r="G279" s="44"/>
      <c r="H279" s="44"/>
      <c r="I279" s="231"/>
      <c r="J279" s="44"/>
      <c r="K279" s="44"/>
      <c r="L279" s="48"/>
      <c r="M279" s="232"/>
      <c r="N279" s="233"/>
      <c r="O279" s="88"/>
      <c r="P279" s="88"/>
      <c r="Q279" s="88"/>
      <c r="R279" s="88"/>
      <c r="S279" s="88"/>
      <c r="T279" s="89"/>
      <c r="U279" s="42"/>
      <c r="V279" s="42"/>
      <c r="W279" s="42"/>
      <c r="X279" s="42"/>
      <c r="Y279" s="42"/>
      <c r="Z279" s="42"/>
      <c r="AA279" s="42"/>
      <c r="AB279" s="42"/>
      <c r="AC279" s="42"/>
      <c r="AD279" s="42"/>
      <c r="AE279" s="42"/>
      <c r="AT279" s="21" t="s">
        <v>191</v>
      </c>
      <c r="AU279" s="21" t="s">
        <v>86</v>
      </c>
    </row>
    <row r="280" s="13" customFormat="1">
      <c r="A280" s="13"/>
      <c r="B280" s="234"/>
      <c r="C280" s="235"/>
      <c r="D280" s="236" t="s">
        <v>193</v>
      </c>
      <c r="E280" s="237" t="s">
        <v>19</v>
      </c>
      <c r="F280" s="238" t="s">
        <v>4089</v>
      </c>
      <c r="G280" s="235"/>
      <c r="H280" s="239">
        <v>1</v>
      </c>
      <c r="I280" s="240"/>
      <c r="J280" s="235"/>
      <c r="K280" s="235"/>
      <c r="L280" s="241"/>
      <c r="M280" s="242"/>
      <c r="N280" s="243"/>
      <c r="O280" s="243"/>
      <c r="P280" s="243"/>
      <c r="Q280" s="243"/>
      <c r="R280" s="243"/>
      <c r="S280" s="243"/>
      <c r="T280" s="244"/>
      <c r="U280" s="13"/>
      <c r="V280" s="13"/>
      <c r="W280" s="13"/>
      <c r="X280" s="13"/>
      <c r="Y280" s="13"/>
      <c r="Z280" s="13"/>
      <c r="AA280" s="13"/>
      <c r="AB280" s="13"/>
      <c r="AC280" s="13"/>
      <c r="AD280" s="13"/>
      <c r="AE280" s="13"/>
      <c r="AT280" s="245" t="s">
        <v>193</v>
      </c>
      <c r="AU280" s="245" t="s">
        <v>86</v>
      </c>
      <c r="AV280" s="13" t="s">
        <v>86</v>
      </c>
      <c r="AW280" s="13" t="s">
        <v>37</v>
      </c>
      <c r="AX280" s="13" t="s">
        <v>83</v>
      </c>
      <c r="AY280" s="245" t="s">
        <v>182</v>
      </c>
    </row>
    <row r="281" s="2" customFormat="1" ht="16.5" customHeight="1">
      <c r="A281" s="42"/>
      <c r="B281" s="43"/>
      <c r="C281" s="216" t="s">
        <v>763</v>
      </c>
      <c r="D281" s="216" t="s">
        <v>184</v>
      </c>
      <c r="E281" s="217" t="s">
        <v>4283</v>
      </c>
      <c r="F281" s="218" t="s">
        <v>4284</v>
      </c>
      <c r="G281" s="219" t="s">
        <v>560</v>
      </c>
      <c r="H281" s="220">
        <v>23</v>
      </c>
      <c r="I281" s="221"/>
      <c r="J281" s="222">
        <f>ROUND(I281*H281,2)</f>
        <v>0</v>
      </c>
      <c r="K281" s="218" t="s">
        <v>188</v>
      </c>
      <c r="L281" s="48"/>
      <c r="M281" s="223" t="s">
        <v>19</v>
      </c>
      <c r="N281" s="224" t="s">
        <v>47</v>
      </c>
      <c r="O281" s="88"/>
      <c r="P281" s="225">
        <f>O281*H281</f>
        <v>0</v>
      </c>
      <c r="Q281" s="225">
        <v>0</v>
      </c>
      <c r="R281" s="225">
        <f>Q281*H281</f>
        <v>0</v>
      </c>
      <c r="S281" s="225">
        <v>0</v>
      </c>
      <c r="T281" s="226">
        <f>S281*H281</f>
        <v>0</v>
      </c>
      <c r="U281" s="42"/>
      <c r="V281" s="42"/>
      <c r="W281" s="42"/>
      <c r="X281" s="42"/>
      <c r="Y281" s="42"/>
      <c r="Z281" s="42"/>
      <c r="AA281" s="42"/>
      <c r="AB281" s="42"/>
      <c r="AC281" s="42"/>
      <c r="AD281" s="42"/>
      <c r="AE281" s="42"/>
      <c r="AR281" s="227" t="s">
        <v>589</v>
      </c>
      <c r="AT281" s="227" t="s">
        <v>184</v>
      </c>
      <c r="AU281" s="227" t="s">
        <v>86</v>
      </c>
      <c r="AY281" s="21" t="s">
        <v>182</v>
      </c>
      <c r="BE281" s="228">
        <f>IF(N281="základní",J281,0)</f>
        <v>0</v>
      </c>
      <c r="BF281" s="228">
        <f>IF(N281="snížená",J281,0)</f>
        <v>0</v>
      </c>
      <c r="BG281" s="228">
        <f>IF(N281="zákl. přenesená",J281,0)</f>
        <v>0</v>
      </c>
      <c r="BH281" s="228">
        <f>IF(N281="sníž. přenesená",J281,0)</f>
        <v>0</v>
      </c>
      <c r="BI281" s="228">
        <f>IF(N281="nulová",J281,0)</f>
        <v>0</v>
      </c>
      <c r="BJ281" s="21" t="s">
        <v>83</v>
      </c>
      <c r="BK281" s="228">
        <f>ROUND(I281*H281,2)</f>
        <v>0</v>
      </c>
      <c r="BL281" s="21" t="s">
        <v>589</v>
      </c>
      <c r="BM281" s="227" t="s">
        <v>4285</v>
      </c>
    </row>
    <row r="282" s="2" customFormat="1">
      <c r="A282" s="42"/>
      <c r="B282" s="43"/>
      <c r="C282" s="44"/>
      <c r="D282" s="229" t="s">
        <v>191</v>
      </c>
      <c r="E282" s="44"/>
      <c r="F282" s="230" t="s">
        <v>4286</v>
      </c>
      <c r="G282" s="44"/>
      <c r="H282" s="44"/>
      <c r="I282" s="231"/>
      <c r="J282" s="44"/>
      <c r="K282" s="44"/>
      <c r="L282" s="48"/>
      <c r="M282" s="232"/>
      <c r="N282" s="233"/>
      <c r="O282" s="88"/>
      <c r="P282" s="88"/>
      <c r="Q282" s="88"/>
      <c r="R282" s="88"/>
      <c r="S282" s="88"/>
      <c r="T282" s="89"/>
      <c r="U282" s="42"/>
      <c r="V282" s="42"/>
      <c r="W282" s="42"/>
      <c r="X282" s="42"/>
      <c r="Y282" s="42"/>
      <c r="Z282" s="42"/>
      <c r="AA282" s="42"/>
      <c r="AB282" s="42"/>
      <c r="AC282" s="42"/>
      <c r="AD282" s="42"/>
      <c r="AE282" s="42"/>
      <c r="AT282" s="21" t="s">
        <v>191</v>
      </c>
      <c r="AU282" s="21" t="s">
        <v>86</v>
      </c>
    </row>
    <row r="283" s="13" customFormat="1">
      <c r="A283" s="13"/>
      <c r="B283" s="234"/>
      <c r="C283" s="235"/>
      <c r="D283" s="236" t="s">
        <v>193</v>
      </c>
      <c r="E283" s="237" t="s">
        <v>19</v>
      </c>
      <c r="F283" s="238" t="s">
        <v>4094</v>
      </c>
      <c r="G283" s="235"/>
      <c r="H283" s="239">
        <v>23</v>
      </c>
      <c r="I283" s="240"/>
      <c r="J283" s="235"/>
      <c r="K283" s="235"/>
      <c r="L283" s="241"/>
      <c r="M283" s="242"/>
      <c r="N283" s="243"/>
      <c r="O283" s="243"/>
      <c r="P283" s="243"/>
      <c r="Q283" s="243"/>
      <c r="R283" s="243"/>
      <c r="S283" s="243"/>
      <c r="T283" s="244"/>
      <c r="U283" s="13"/>
      <c r="V283" s="13"/>
      <c r="W283" s="13"/>
      <c r="X283" s="13"/>
      <c r="Y283" s="13"/>
      <c r="Z283" s="13"/>
      <c r="AA283" s="13"/>
      <c r="AB283" s="13"/>
      <c r="AC283" s="13"/>
      <c r="AD283" s="13"/>
      <c r="AE283" s="13"/>
      <c r="AT283" s="245" t="s">
        <v>193</v>
      </c>
      <c r="AU283" s="245" t="s">
        <v>86</v>
      </c>
      <c r="AV283" s="13" t="s">
        <v>86</v>
      </c>
      <c r="AW283" s="13" t="s">
        <v>37</v>
      </c>
      <c r="AX283" s="13" t="s">
        <v>83</v>
      </c>
      <c r="AY283" s="245" t="s">
        <v>182</v>
      </c>
    </row>
    <row r="284" s="2" customFormat="1" ht="16.5" customHeight="1">
      <c r="A284" s="42"/>
      <c r="B284" s="43"/>
      <c r="C284" s="216" t="s">
        <v>772</v>
      </c>
      <c r="D284" s="216" t="s">
        <v>184</v>
      </c>
      <c r="E284" s="217" t="s">
        <v>4287</v>
      </c>
      <c r="F284" s="218" t="s">
        <v>4288</v>
      </c>
      <c r="G284" s="219" t="s">
        <v>560</v>
      </c>
      <c r="H284" s="220">
        <v>97</v>
      </c>
      <c r="I284" s="221"/>
      <c r="J284" s="222">
        <f>ROUND(I284*H284,2)</f>
        <v>0</v>
      </c>
      <c r="K284" s="218" t="s">
        <v>188</v>
      </c>
      <c r="L284" s="48"/>
      <c r="M284" s="223" t="s">
        <v>19</v>
      </c>
      <c r="N284" s="224" t="s">
        <v>47</v>
      </c>
      <c r="O284" s="88"/>
      <c r="P284" s="225">
        <f>O284*H284</f>
        <v>0</v>
      </c>
      <c r="Q284" s="225">
        <v>0</v>
      </c>
      <c r="R284" s="225">
        <f>Q284*H284</f>
        <v>0</v>
      </c>
      <c r="S284" s="225">
        <v>0</v>
      </c>
      <c r="T284" s="226">
        <f>S284*H284</f>
        <v>0</v>
      </c>
      <c r="U284" s="42"/>
      <c r="V284" s="42"/>
      <c r="W284" s="42"/>
      <c r="X284" s="42"/>
      <c r="Y284" s="42"/>
      <c r="Z284" s="42"/>
      <c r="AA284" s="42"/>
      <c r="AB284" s="42"/>
      <c r="AC284" s="42"/>
      <c r="AD284" s="42"/>
      <c r="AE284" s="42"/>
      <c r="AR284" s="227" t="s">
        <v>589</v>
      </c>
      <c r="AT284" s="227" t="s">
        <v>184</v>
      </c>
      <c r="AU284" s="227" t="s">
        <v>86</v>
      </c>
      <c r="AY284" s="21" t="s">
        <v>182</v>
      </c>
      <c r="BE284" s="228">
        <f>IF(N284="základní",J284,0)</f>
        <v>0</v>
      </c>
      <c r="BF284" s="228">
        <f>IF(N284="snížená",J284,0)</f>
        <v>0</v>
      </c>
      <c r="BG284" s="228">
        <f>IF(N284="zákl. přenesená",J284,0)</f>
        <v>0</v>
      </c>
      <c r="BH284" s="228">
        <f>IF(N284="sníž. přenesená",J284,0)</f>
        <v>0</v>
      </c>
      <c r="BI284" s="228">
        <f>IF(N284="nulová",J284,0)</f>
        <v>0</v>
      </c>
      <c r="BJ284" s="21" t="s">
        <v>83</v>
      </c>
      <c r="BK284" s="228">
        <f>ROUND(I284*H284,2)</f>
        <v>0</v>
      </c>
      <c r="BL284" s="21" t="s">
        <v>589</v>
      </c>
      <c r="BM284" s="227" t="s">
        <v>4289</v>
      </c>
    </row>
    <row r="285" s="2" customFormat="1">
      <c r="A285" s="42"/>
      <c r="B285" s="43"/>
      <c r="C285" s="44"/>
      <c r="D285" s="229" t="s">
        <v>191</v>
      </c>
      <c r="E285" s="44"/>
      <c r="F285" s="230" t="s">
        <v>4290</v>
      </c>
      <c r="G285" s="44"/>
      <c r="H285" s="44"/>
      <c r="I285" s="231"/>
      <c r="J285" s="44"/>
      <c r="K285" s="44"/>
      <c r="L285" s="48"/>
      <c r="M285" s="232"/>
      <c r="N285" s="233"/>
      <c r="O285" s="88"/>
      <c r="P285" s="88"/>
      <c r="Q285" s="88"/>
      <c r="R285" s="88"/>
      <c r="S285" s="88"/>
      <c r="T285" s="89"/>
      <c r="U285" s="42"/>
      <c r="V285" s="42"/>
      <c r="W285" s="42"/>
      <c r="X285" s="42"/>
      <c r="Y285" s="42"/>
      <c r="Z285" s="42"/>
      <c r="AA285" s="42"/>
      <c r="AB285" s="42"/>
      <c r="AC285" s="42"/>
      <c r="AD285" s="42"/>
      <c r="AE285" s="42"/>
      <c r="AT285" s="21" t="s">
        <v>191</v>
      </c>
      <c r="AU285" s="21" t="s">
        <v>86</v>
      </c>
    </row>
    <row r="286" s="13" customFormat="1">
      <c r="A286" s="13"/>
      <c r="B286" s="234"/>
      <c r="C286" s="235"/>
      <c r="D286" s="236" t="s">
        <v>193</v>
      </c>
      <c r="E286" s="237" t="s">
        <v>19</v>
      </c>
      <c r="F286" s="238" t="s">
        <v>4099</v>
      </c>
      <c r="G286" s="235"/>
      <c r="H286" s="239">
        <v>97</v>
      </c>
      <c r="I286" s="240"/>
      <c r="J286" s="235"/>
      <c r="K286" s="235"/>
      <c r="L286" s="241"/>
      <c r="M286" s="242"/>
      <c r="N286" s="243"/>
      <c r="O286" s="243"/>
      <c r="P286" s="243"/>
      <c r="Q286" s="243"/>
      <c r="R286" s="243"/>
      <c r="S286" s="243"/>
      <c r="T286" s="244"/>
      <c r="U286" s="13"/>
      <c r="V286" s="13"/>
      <c r="W286" s="13"/>
      <c r="X286" s="13"/>
      <c r="Y286" s="13"/>
      <c r="Z286" s="13"/>
      <c r="AA286" s="13"/>
      <c r="AB286" s="13"/>
      <c r="AC286" s="13"/>
      <c r="AD286" s="13"/>
      <c r="AE286" s="13"/>
      <c r="AT286" s="245" t="s">
        <v>193</v>
      </c>
      <c r="AU286" s="245" t="s">
        <v>86</v>
      </c>
      <c r="AV286" s="13" t="s">
        <v>86</v>
      </c>
      <c r="AW286" s="13" t="s">
        <v>37</v>
      </c>
      <c r="AX286" s="13" t="s">
        <v>83</v>
      </c>
      <c r="AY286" s="245" t="s">
        <v>182</v>
      </c>
    </row>
    <row r="287" s="2" customFormat="1" ht="16.5" customHeight="1">
      <c r="A287" s="42"/>
      <c r="B287" s="43"/>
      <c r="C287" s="216" t="s">
        <v>780</v>
      </c>
      <c r="D287" s="216" t="s">
        <v>184</v>
      </c>
      <c r="E287" s="217" t="s">
        <v>4291</v>
      </c>
      <c r="F287" s="218" t="s">
        <v>4292</v>
      </c>
      <c r="G287" s="219" t="s">
        <v>560</v>
      </c>
      <c r="H287" s="220">
        <v>1</v>
      </c>
      <c r="I287" s="221"/>
      <c r="J287" s="222">
        <f>ROUND(I287*H287,2)</f>
        <v>0</v>
      </c>
      <c r="K287" s="218" t="s">
        <v>19</v>
      </c>
      <c r="L287" s="48"/>
      <c r="M287" s="223" t="s">
        <v>19</v>
      </c>
      <c r="N287" s="224" t="s">
        <v>47</v>
      </c>
      <c r="O287" s="88"/>
      <c r="P287" s="225">
        <f>O287*H287</f>
        <v>0</v>
      </c>
      <c r="Q287" s="225">
        <v>0</v>
      </c>
      <c r="R287" s="225">
        <f>Q287*H287</f>
        <v>0</v>
      </c>
      <c r="S287" s="225">
        <v>0</v>
      </c>
      <c r="T287" s="226">
        <f>S287*H287</f>
        <v>0</v>
      </c>
      <c r="U287" s="42"/>
      <c r="V287" s="42"/>
      <c r="W287" s="42"/>
      <c r="X287" s="42"/>
      <c r="Y287" s="42"/>
      <c r="Z287" s="42"/>
      <c r="AA287" s="42"/>
      <c r="AB287" s="42"/>
      <c r="AC287" s="42"/>
      <c r="AD287" s="42"/>
      <c r="AE287" s="42"/>
      <c r="AR287" s="227" t="s">
        <v>589</v>
      </c>
      <c r="AT287" s="227" t="s">
        <v>184</v>
      </c>
      <c r="AU287" s="227" t="s">
        <v>86</v>
      </c>
      <c r="AY287" s="21" t="s">
        <v>182</v>
      </c>
      <c r="BE287" s="228">
        <f>IF(N287="základní",J287,0)</f>
        <v>0</v>
      </c>
      <c r="BF287" s="228">
        <f>IF(N287="snížená",J287,0)</f>
        <v>0</v>
      </c>
      <c r="BG287" s="228">
        <f>IF(N287="zákl. přenesená",J287,0)</f>
        <v>0</v>
      </c>
      <c r="BH287" s="228">
        <f>IF(N287="sníž. přenesená",J287,0)</f>
        <v>0</v>
      </c>
      <c r="BI287" s="228">
        <f>IF(N287="nulová",J287,0)</f>
        <v>0</v>
      </c>
      <c r="BJ287" s="21" t="s">
        <v>83</v>
      </c>
      <c r="BK287" s="228">
        <f>ROUND(I287*H287,2)</f>
        <v>0</v>
      </c>
      <c r="BL287" s="21" t="s">
        <v>589</v>
      </c>
      <c r="BM287" s="227" t="s">
        <v>4293</v>
      </c>
    </row>
    <row r="288" s="13" customFormat="1">
      <c r="A288" s="13"/>
      <c r="B288" s="234"/>
      <c r="C288" s="235"/>
      <c r="D288" s="236" t="s">
        <v>193</v>
      </c>
      <c r="E288" s="237" t="s">
        <v>19</v>
      </c>
      <c r="F288" s="238" t="s">
        <v>4089</v>
      </c>
      <c r="G288" s="235"/>
      <c r="H288" s="239">
        <v>1</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193</v>
      </c>
      <c r="AU288" s="245" t="s">
        <v>86</v>
      </c>
      <c r="AV288" s="13" t="s">
        <v>86</v>
      </c>
      <c r="AW288" s="13" t="s">
        <v>37</v>
      </c>
      <c r="AX288" s="13" t="s">
        <v>83</v>
      </c>
      <c r="AY288" s="245" t="s">
        <v>182</v>
      </c>
    </row>
    <row r="289" s="2" customFormat="1" ht="16.5" customHeight="1">
      <c r="A289" s="42"/>
      <c r="B289" s="43"/>
      <c r="C289" s="216" t="s">
        <v>786</v>
      </c>
      <c r="D289" s="216" t="s">
        <v>184</v>
      </c>
      <c r="E289" s="217" t="s">
        <v>4294</v>
      </c>
      <c r="F289" s="218" t="s">
        <v>4295</v>
      </c>
      <c r="G289" s="219" t="s">
        <v>560</v>
      </c>
      <c r="H289" s="220">
        <v>23</v>
      </c>
      <c r="I289" s="221"/>
      <c r="J289" s="222">
        <f>ROUND(I289*H289,2)</f>
        <v>0</v>
      </c>
      <c r="K289" s="218" t="s">
        <v>19</v>
      </c>
      <c r="L289" s="48"/>
      <c r="M289" s="223" t="s">
        <v>19</v>
      </c>
      <c r="N289" s="224" t="s">
        <v>47</v>
      </c>
      <c r="O289" s="88"/>
      <c r="P289" s="225">
        <f>O289*H289</f>
        <v>0</v>
      </c>
      <c r="Q289" s="225">
        <v>0</v>
      </c>
      <c r="R289" s="225">
        <f>Q289*H289</f>
        <v>0</v>
      </c>
      <c r="S289" s="225">
        <v>0</v>
      </c>
      <c r="T289" s="226">
        <f>S289*H289</f>
        <v>0</v>
      </c>
      <c r="U289" s="42"/>
      <c r="V289" s="42"/>
      <c r="W289" s="42"/>
      <c r="X289" s="42"/>
      <c r="Y289" s="42"/>
      <c r="Z289" s="42"/>
      <c r="AA289" s="42"/>
      <c r="AB289" s="42"/>
      <c r="AC289" s="42"/>
      <c r="AD289" s="42"/>
      <c r="AE289" s="42"/>
      <c r="AR289" s="227" t="s">
        <v>589</v>
      </c>
      <c r="AT289" s="227" t="s">
        <v>184</v>
      </c>
      <c r="AU289" s="227" t="s">
        <v>86</v>
      </c>
      <c r="AY289" s="21" t="s">
        <v>182</v>
      </c>
      <c r="BE289" s="228">
        <f>IF(N289="základní",J289,0)</f>
        <v>0</v>
      </c>
      <c r="BF289" s="228">
        <f>IF(N289="snížená",J289,0)</f>
        <v>0</v>
      </c>
      <c r="BG289" s="228">
        <f>IF(N289="zákl. přenesená",J289,0)</f>
        <v>0</v>
      </c>
      <c r="BH289" s="228">
        <f>IF(N289="sníž. přenesená",J289,0)</f>
        <v>0</v>
      </c>
      <c r="BI289" s="228">
        <f>IF(N289="nulová",J289,0)</f>
        <v>0</v>
      </c>
      <c r="BJ289" s="21" t="s">
        <v>83</v>
      </c>
      <c r="BK289" s="228">
        <f>ROUND(I289*H289,2)</f>
        <v>0</v>
      </c>
      <c r="BL289" s="21" t="s">
        <v>589</v>
      </c>
      <c r="BM289" s="227" t="s">
        <v>4296</v>
      </c>
    </row>
    <row r="290" s="13" customFormat="1">
      <c r="A290" s="13"/>
      <c r="B290" s="234"/>
      <c r="C290" s="235"/>
      <c r="D290" s="236" t="s">
        <v>193</v>
      </c>
      <c r="E290" s="237" t="s">
        <v>19</v>
      </c>
      <c r="F290" s="238" t="s">
        <v>4094</v>
      </c>
      <c r="G290" s="235"/>
      <c r="H290" s="239">
        <v>23</v>
      </c>
      <c r="I290" s="240"/>
      <c r="J290" s="235"/>
      <c r="K290" s="235"/>
      <c r="L290" s="241"/>
      <c r="M290" s="242"/>
      <c r="N290" s="243"/>
      <c r="O290" s="243"/>
      <c r="P290" s="243"/>
      <c r="Q290" s="243"/>
      <c r="R290" s="243"/>
      <c r="S290" s="243"/>
      <c r="T290" s="244"/>
      <c r="U290" s="13"/>
      <c r="V290" s="13"/>
      <c r="W290" s="13"/>
      <c r="X290" s="13"/>
      <c r="Y290" s="13"/>
      <c r="Z290" s="13"/>
      <c r="AA290" s="13"/>
      <c r="AB290" s="13"/>
      <c r="AC290" s="13"/>
      <c r="AD290" s="13"/>
      <c r="AE290" s="13"/>
      <c r="AT290" s="245" t="s">
        <v>193</v>
      </c>
      <c r="AU290" s="245" t="s">
        <v>86</v>
      </c>
      <c r="AV290" s="13" t="s">
        <v>86</v>
      </c>
      <c r="AW290" s="13" t="s">
        <v>37</v>
      </c>
      <c r="AX290" s="13" t="s">
        <v>83</v>
      </c>
      <c r="AY290" s="245" t="s">
        <v>182</v>
      </c>
    </row>
    <row r="291" s="2" customFormat="1" ht="16.5" customHeight="1">
      <c r="A291" s="42"/>
      <c r="B291" s="43"/>
      <c r="C291" s="216" t="s">
        <v>793</v>
      </c>
      <c r="D291" s="216" t="s">
        <v>184</v>
      </c>
      <c r="E291" s="217" t="s">
        <v>4297</v>
      </c>
      <c r="F291" s="218" t="s">
        <v>4298</v>
      </c>
      <c r="G291" s="219" t="s">
        <v>560</v>
      </c>
      <c r="H291" s="220">
        <v>97</v>
      </c>
      <c r="I291" s="221"/>
      <c r="J291" s="222">
        <f>ROUND(I291*H291,2)</f>
        <v>0</v>
      </c>
      <c r="K291" s="218" t="s">
        <v>19</v>
      </c>
      <c r="L291" s="48"/>
      <c r="M291" s="223" t="s">
        <v>19</v>
      </c>
      <c r="N291" s="224" t="s">
        <v>47</v>
      </c>
      <c r="O291" s="88"/>
      <c r="P291" s="225">
        <f>O291*H291</f>
        <v>0</v>
      </c>
      <c r="Q291" s="225">
        <v>0</v>
      </c>
      <c r="R291" s="225">
        <f>Q291*H291</f>
        <v>0</v>
      </c>
      <c r="S291" s="225">
        <v>0</v>
      </c>
      <c r="T291" s="226">
        <f>S291*H291</f>
        <v>0</v>
      </c>
      <c r="U291" s="42"/>
      <c r="V291" s="42"/>
      <c r="W291" s="42"/>
      <c r="X291" s="42"/>
      <c r="Y291" s="42"/>
      <c r="Z291" s="42"/>
      <c r="AA291" s="42"/>
      <c r="AB291" s="42"/>
      <c r="AC291" s="42"/>
      <c r="AD291" s="42"/>
      <c r="AE291" s="42"/>
      <c r="AR291" s="227" t="s">
        <v>589</v>
      </c>
      <c r="AT291" s="227" t="s">
        <v>184</v>
      </c>
      <c r="AU291" s="227" t="s">
        <v>86</v>
      </c>
      <c r="AY291" s="21" t="s">
        <v>182</v>
      </c>
      <c r="BE291" s="228">
        <f>IF(N291="základní",J291,0)</f>
        <v>0</v>
      </c>
      <c r="BF291" s="228">
        <f>IF(N291="snížená",J291,0)</f>
        <v>0</v>
      </c>
      <c r="BG291" s="228">
        <f>IF(N291="zákl. přenesená",J291,0)</f>
        <v>0</v>
      </c>
      <c r="BH291" s="228">
        <f>IF(N291="sníž. přenesená",J291,0)</f>
        <v>0</v>
      </c>
      <c r="BI291" s="228">
        <f>IF(N291="nulová",J291,0)</f>
        <v>0</v>
      </c>
      <c r="BJ291" s="21" t="s">
        <v>83</v>
      </c>
      <c r="BK291" s="228">
        <f>ROUND(I291*H291,2)</f>
        <v>0</v>
      </c>
      <c r="BL291" s="21" t="s">
        <v>589</v>
      </c>
      <c r="BM291" s="227" t="s">
        <v>4299</v>
      </c>
    </row>
    <row r="292" s="13" customFormat="1">
      <c r="A292" s="13"/>
      <c r="B292" s="234"/>
      <c r="C292" s="235"/>
      <c r="D292" s="236" t="s">
        <v>193</v>
      </c>
      <c r="E292" s="237" t="s">
        <v>19</v>
      </c>
      <c r="F292" s="238" t="s">
        <v>4099</v>
      </c>
      <c r="G292" s="235"/>
      <c r="H292" s="239">
        <v>97</v>
      </c>
      <c r="I292" s="240"/>
      <c r="J292" s="235"/>
      <c r="K292" s="235"/>
      <c r="L292" s="241"/>
      <c r="M292" s="242"/>
      <c r="N292" s="243"/>
      <c r="O292" s="243"/>
      <c r="P292" s="243"/>
      <c r="Q292" s="243"/>
      <c r="R292" s="243"/>
      <c r="S292" s="243"/>
      <c r="T292" s="244"/>
      <c r="U292" s="13"/>
      <c r="V292" s="13"/>
      <c r="W292" s="13"/>
      <c r="X292" s="13"/>
      <c r="Y292" s="13"/>
      <c r="Z292" s="13"/>
      <c r="AA292" s="13"/>
      <c r="AB292" s="13"/>
      <c r="AC292" s="13"/>
      <c r="AD292" s="13"/>
      <c r="AE292" s="13"/>
      <c r="AT292" s="245" t="s">
        <v>193</v>
      </c>
      <c r="AU292" s="245" t="s">
        <v>86</v>
      </c>
      <c r="AV292" s="13" t="s">
        <v>86</v>
      </c>
      <c r="AW292" s="13" t="s">
        <v>37</v>
      </c>
      <c r="AX292" s="13" t="s">
        <v>83</v>
      </c>
      <c r="AY292" s="245" t="s">
        <v>182</v>
      </c>
    </row>
    <row r="293" s="12" customFormat="1" ht="22.8" customHeight="1">
      <c r="A293" s="12"/>
      <c r="B293" s="200"/>
      <c r="C293" s="201"/>
      <c r="D293" s="202" t="s">
        <v>75</v>
      </c>
      <c r="E293" s="214" t="s">
        <v>4300</v>
      </c>
      <c r="F293" s="214" t="s">
        <v>4301</v>
      </c>
      <c r="G293" s="201"/>
      <c r="H293" s="201"/>
      <c r="I293" s="204"/>
      <c r="J293" s="215">
        <f>BK293</f>
        <v>0</v>
      </c>
      <c r="K293" s="201"/>
      <c r="L293" s="206"/>
      <c r="M293" s="207"/>
      <c r="N293" s="208"/>
      <c r="O293" s="208"/>
      <c r="P293" s="209">
        <f>SUM(P294:P298)</f>
        <v>0</v>
      </c>
      <c r="Q293" s="208"/>
      <c r="R293" s="209">
        <f>SUM(R294:R298)</f>
        <v>0.13400000000000001</v>
      </c>
      <c r="S293" s="208"/>
      <c r="T293" s="210">
        <f>SUM(T294:T298)</f>
        <v>0.14000000000000001</v>
      </c>
      <c r="U293" s="12"/>
      <c r="V293" s="12"/>
      <c r="W293" s="12"/>
      <c r="X293" s="12"/>
      <c r="Y293" s="12"/>
      <c r="Z293" s="12"/>
      <c r="AA293" s="12"/>
      <c r="AB293" s="12"/>
      <c r="AC293" s="12"/>
      <c r="AD293" s="12"/>
      <c r="AE293" s="12"/>
      <c r="AR293" s="211" t="s">
        <v>203</v>
      </c>
      <c r="AT293" s="212" t="s">
        <v>75</v>
      </c>
      <c r="AU293" s="212" t="s">
        <v>83</v>
      </c>
      <c r="AY293" s="211" t="s">
        <v>182</v>
      </c>
      <c r="BK293" s="213">
        <f>SUM(BK294:BK298)</f>
        <v>0</v>
      </c>
    </row>
    <row r="294" s="2" customFormat="1" ht="24.15" customHeight="1">
      <c r="A294" s="42"/>
      <c r="B294" s="43"/>
      <c r="C294" s="216" t="s">
        <v>798</v>
      </c>
      <c r="D294" s="216" t="s">
        <v>184</v>
      </c>
      <c r="E294" s="217" t="s">
        <v>4302</v>
      </c>
      <c r="F294" s="218" t="s">
        <v>4303</v>
      </c>
      <c r="G294" s="219" t="s">
        <v>1154</v>
      </c>
      <c r="H294" s="220">
        <v>1</v>
      </c>
      <c r="I294" s="221"/>
      <c r="J294" s="222">
        <f>ROUND(I294*H294,2)</f>
        <v>0</v>
      </c>
      <c r="K294" s="218" t="s">
        <v>19</v>
      </c>
      <c r="L294" s="48"/>
      <c r="M294" s="223" t="s">
        <v>19</v>
      </c>
      <c r="N294" s="224" t="s">
        <v>47</v>
      </c>
      <c r="O294" s="88"/>
      <c r="P294" s="225">
        <f>O294*H294</f>
        <v>0</v>
      </c>
      <c r="Q294" s="225">
        <v>0</v>
      </c>
      <c r="R294" s="225">
        <f>Q294*H294</f>
        <v>0</v>
      </c>
      <c r="S294" s="225">
        <v>0.14000000000000001</v>
      </c>
      <c r="T294" s="226">
        <f>S294*H294</f>
        <v>0.14000000000000001</v>
      </c>
      <c r="U294" s="42"/>
      <c r="V294" s="42"/>
      <c r="W294" s="42"/>
      <c r="X294" s="42"/>
      <c r="Y294" s="42"/>
      <c r="Z294" s="42"/>
      <c r="AA294" s="42"/>
      <c r="AB294" s="42"/>
      <c r="AC294" s="42"/>
      <c r="AD294" s="42"/>
      <c r="AE294" s="42"/>
      <c r="AR294" s="227" t="s">
        <v>589</v>
      </c>
      <c r="AT294" s="227" t="s">
        <v>184</v>
      </c>
      <c r="AU294" s="227" t="s">
        <v>86</v>
      </c>
      <c r="AY294" s="21" t="s">
        <v>182</v>
      </c>
      <c r="BE294" s="228">
        <f>IF(N294="základní",J294,0)</f>
        <v>0</v>
      </c>
      <c r="BF294" s="228">
        <f>IF(N294="snížená",J294,0)</f>
        <v>0</v>
      </c>
      <c r="BG294" s="228">
        <f>IF(N294="zákl. přenesená",J294,0)</f>
        <v>0</v>
      </c>
      <c r="BH294" s="228">
        <f>IF(N294="sníž. přenesená",J294,0)</f>
        <v>0</v>
      </c>
      <c r="BI294" s="228">
        <f>IF(N294="nulová",J294,0)</f>
        <v>0</v>
      </c>
      <c r="BJ294" s="21" t="s">
        <v>83</v>
      </c>
      <c r="BK294" s="228">
        <f>ROUND(I294*H294,2)</f>
        <v>0</v>
      </c>
      <c r="BL294" s="21" t="s">
        <v>589</v>
      </c>
      <c r="BM294" s="227" t="s">
        <v>4304</v>
      </c>
    </row>
    <row r="295" s="2" customFormat="1" ht="55.5" customHeight="1">
      <c r="A295" s="42"/>
      <c r="B295" s="43"/>
      <c r="C295" s="216" t="s">
        <v>803</v>
      </c>
      <c r="D295" s="216" t="s">
        <v>184</v>
      </c>
      <c r="E295" s="217" t="s">
        <v>4305</v>
      </c>
      <c r="F295" s="218" t="s">
        <v>4306</v>
      </c>
      <c r="G295" s="219" t="s">
        <v>1154</v>
      </c>
      <c r="H295" s="220">
        <v>1</v>
      </c>
      <c r="I295" s="221"/>
      <c r="J295" s="222">
        <f>ROUND(I295*H295,2)</f>
        <v>0</v>
      </c>
      <c r="K295" s="218" t="s">
        <v>19</v>
      </c>
      <c r="L295" s="48"/>
      <c r="M295" s="223" t="s">
        <v>19</v>
      </c>
      <c r="N295" s="224" t="s">
        <v>47</v>
      </c>
      <c r="O295" s="88"/>
      <c r="P295" s="225">
        <f>O295*H295</f>
        <v>0</v>
      </c>
      <c r="Q295" s="225">
        <v>0</v>
      </c>
      <c r="R295" s="225">
        <f>Q295*H295</f>
        <v>0</v>
      </c>
      <c r="S295" s="225">
        <v>0</v>
      </c>
      <c r="T295" s="226">
        <f>S295*H295</f>
        <v>0</v>
      </c>
      <c r="U295" s="42"/>
      <c r="V295" s="42"/>
      <c r="W295" s="42"/>
      <c r="X295" s="42"/>
      <c r="Y295" s="42"/>
      <c r="Z295" s="42"/>
      <c r="AA295" s="42"/>
      <c r="AB295" s="42"/>
      <c r="AC295" s="42"/>
      <c r="AD295" s="42"/>
      <c r="AE295" s="42"/>
      <c r="AR295" s="227" t="s">
        <v>589</v>
      </c>
      <c r="AT295" s="227" t="s">
        <v>184</v>
      </c>
      <c r="AU295" s="227" t="s">
        <v>86</v>
      </c>
      <c r="AY295" s="21" t="s">
        <v>182</v>
      </c>
      <c r="BE295" s="228">
        <f>IF(N295="základní",J295,0)</f>
        <v>0</v>
      </c>
      <c r="BF295" s="228">
        <f>IF(N295="snížená",J295,0)</f>
        <v>0</v>
      </c>
      <c r="BG295" s="228">
        <f>IF(N295="zákl. přenesená",J295,0)</f>
        <v>0</v>
      </c>
      <c r="BH295" s="228">
        <f>IF(N295="sníž. přenesená",J295,0)</f>
        <v>0</v>
      </c>
      <c r="BI295" s="228">
        <f>IF(N295="nulová",J295,0)</f>
        <v>0</v>
      </c>
      <c r="BJ295" s="21" t="s">
        <v>83</v>
      </c>
      <c r="BK295" s="228">
        <f>ROUND(I295*H295,2)</f>
        <v>0</v>
      </c>
      <c r="BL295" s="21" t="s">
        <v>589</v>
      </c>
      <c r="BM295" s="227" t="s">
        <v>4307</v>
      </c>
    </row>
    <row r="296" s="13" customFormat="1">
      <c r="A296" s="13"/>
      <c r="B296" s="234"/>
      <c r="C296" s="235"/>
      <c r="D296" s="236" t="s">
        <v>193</v>
      </c>
      <c r="E296" s="237" t="s">
        <v>19</v>
      </c>
      <c r="F296" s="238" t="s">
        <v>4199</v>
      </c>
      <c r="G296" s="235"/>
      <c r="H296" s="239">
        <v>1</v>
      </c>
      <c r="I296" s="240"/>
      <c r="J296" s="235"/>
      <c r="K296" s="235"/>
      <c r="L296" s="241"/>
      <c r="M296" s="242"/>
      <c r="N296" s="243"/>
      <c r="O296" s="243"/>
      <c r="P296" s="243"/>
      <c r="Q296" s="243"/>
      <c r="R296" s="243"/>
      <c r="S296" s="243"/>
      <c r="T296" s="244"/>
      <c r="U296" s="13"/>
      <c r="V296" s="13"/>
      <c r="W296" s="13"/>
      <c r="X296" s="13"/>
      <c r="Y296" s="13"/>
      <c r="Z296" s="13"/>
      <c r="AA296" s="13"/>
      <c r="AB296" s="13"/>
      <c r="AC296" s="13"/>
      <c r="AD296" s="13"/>
      <c r="AE296" s="13"/>
      <c r="AT296" s="245" t="s">
        <v>193</v>
      </c>
      <c r="AU296" s="245" t="s">
        <v>86</v>
      </c>
      <c r="AV296" s="13" t="s">
        <v>86</v>
      </c>
      <c r="AW296" s="13" t="s">
        <v>37</v>
      </c>
      <c r="AX296" s="13" t="s">
        <v>83</v>
      </c>
      <c r="AY296" s="245" t="s">
        <v>182</v>
      </c>
    </row>
    <row r="297" s="2" customFormat="1" ht="55.5" customHeight="1">
      <c r="A297" s="42"/>
      <c r="B297" s="43"/>
      <c r="C297" s="267" t="s">
        <v>809</v>
      </c>
      <c r="D297" s="267" t="s">
        <v>349</v>
      </c>
      <c r="E297" s="268" t="s">
        <v>4308</v>
      </c>
      <c r="F297" s="269" t="s">
        <v>4309</v>
      </c>
      <c r="G297" s="270" t="s">
        <v>1154</v>
      </c>
      <c r="H297" s="271">
        <v>1</v>
      </c>
      <c r="I297" s="272"/>
      <c r="J297" s="273">
        <f>ROUND(I297*H297,2)</f>
        <v>0</v>
      </c>
      <c r="K297" s="269" t="s">
        <v>19</v>
      </c>
      <c r="L297" s="274"/>
      <c r="M297" s="275" t="s">
        <v>19</v>
      </c>
      <c r="N297" s="276" t="s">
        <v>47</v>
      </c>
      <c r="O297" s="88"/>
      <c r="P297" s="225">
        <f>O297*H297</f>
        <v>0</v>
      </c>
      <c r="Q297" s="225">
        <v>0.13400000000000001</v>
      </c>
      <c r="R297" s="225">
        <f>Q297*H297</f>
        <v>0.13400000000000001</v>
      </c>
      <c r="S297" s="225">
        <v>0</v>
      </c>
      <c r="T297" s="226">
        <f>S297*H297</f>
        <v>0</v>
      </c>
      <c r="U297" s="42"/>
      <c r="V297" s="42"/>
      <c r="W297" s="42"/>
      <c r="X297" s="42"/>
      <c r="Y297" s="42"/>
      <c r="Z297" s="42"/>
      <c r="AA297" s="42"/>
      <c r="AB297" s="42"/>
      <c r="AC297" s="42"/>
      <c r="AD297" s="42"/>
      <c r="AE297" s="42"/>
      <c r="AR297" s="227" t="s">
        <v>1794</v>
      </c>
      <c r="AT297" s="227" t="s">
        <v>349</v>
      </c>
      <c r="AU297" s="227" t="s">
        <v>86</v>
      </c>
      <c r="AY297" s="21" t="s">
        <v>182</v>
      </c>
      <c r="BE297" s="228">
        <f>IF(N297="základní",J297,0)</f>
        <v>0</v>
      </c>
      <c r="BF297" s="228">
        <f>IF(N297="snížená",J297,0)</f>
        <v>0</v>
      </c>
      <c r="BG297" s="228">
        <f>IF(N297="zákl. přenesená",J297,0)</f>
        <v>0</v>
      </c>
      <c r="BH297" s="228">
        <f>IF(N297="sníž. přenesená",J297,0)</f>
        <v>0</v>
      </c>
      <c r="BI297" s="228">
        <f>IF(N297="nulová",J297,0)</f>
        <v>0</v>
      </c>
      <c r="BJ297" s="21" t="s">
        <v>83</v>
      </c>
      <c r="BK297" s="228">
        <f>ROUND(I297*H297,2)</f>
        <v>0</v>
      </c>
      <c r="BL297" s="21" t="s">
        <v>589</v>
      </c>
      <c r="BM297" s="227" t="s">
        <v>4310</v>
      </c>
    </row>
    <row r="298" s="2" customFormat="1" ht="16.5" customHeight="1">
      <c r="A298" s="42"/>
      <c r="B298" s="43"/>
      <c r="C298" s="216" t="s">
        <v>815</v>
      </c>
      <c r="D298" s="216" t="s">
        <v>184</v>
      </c>
      <c r="E298" s="217" t="s">
        <v>4311</v>
      </c>
      <c r="F298" s="218" t="s">
        <v>4312</v>
      </c>
      <c r="G298" s="219" t="s">
        <v>598</v>
      </c>
      <c r="H298" s="220">
        <v>1</v>
      </c>
      <c r="I298" s="221"/>
      <c r="J298" s="222">
        <f>ROUND(I298*H298,2)</f>
        <v>0</v>
      </c>
      <c r="K298" s="218" t="s">
        <v>19</v>
      </c>
      <c r="L298" s="48"/>
      <c r="M298" s="291" t="s">
        <v>19</v>
      </c>
      <c r="N298" s="292" t="s">
        <v>47</v>
      </c>
      <c r="O298" s="293"/>
      <c r="P298" s="294">
        <f>O298*H298</f>
        <v>0</v>
      </c>
      <c r="Q298" s="294">
        <v>0</v>
      </c>
      <c r="R298" s="294">
        <f>Q298*H298</f>
        <v>0</v>
      </c>
      <c r="S298" s="294">
        <v>0</v>
      </c>
      <c r="T298" s="295">
        <f>S298*H298</f>
        <v>0</v>
      </c>
      <c r="U298" s="42"/>
      <c r="V298" s="42"/>
      <c r="W298" s="42"/>
      <c r="X298" s="42"/>
      <c r="Y298" s="42"/>
      <c r="Z298" s="42"/>
      <c r="AA298" s="42"/>
      <c r="AB298" s="42"/>
      <c r="AC298" s="42"/>
      <c r="AD298" s="42"/>
      <c r="AE298" s="42"/>
      <c r="AR298" s="227" t="s">
        <v>589</v>
      </c>
      <c r="AT298" s="227" t="s">
        <v>184</v>
      </c>
      <c r="AU298" s="227" t="s">
        <v>86</v>
      </c>
      <c r="AY298" s="21" t="s">
        <v>182</v>
      </c>
      <c r="BE298" s="228">
        <f>IF(N298="základní",J298,0)</f>
        <v>0</v>
      </c>
      <c r="BF298" s="228">
        <f>IF(N298="snížená",J298,0)</f>
        <v>0</v>
      </c>
      <c r="BG298" s="228">
        <f>IF(N298="zákl. přenesená",J298,0)</f>
        <v>0</v>
      </c>
      <c r="BH298" s="228">
        <f>IF(N298="sníž. přenesená",J298,0)</f>
        <v>0</v>
      </c>
      <c r="BI298" s="228">
        <f>IF(N298="nulová",J298,0)</f>
        <v>0</v>
      </c>
      <c r="BJ298" s="21" t="s">
        <v>83</v>
      </c>
      <c r="BK298" s="228">
        <f>ROUND(I298*H298,2)</f>
        <v>0</v>
      </c>
      <c r="BL298" s="21" t="s">
        <v>589</v>
      </c>
      <c r="BM298" s="227" t="s">
        <v>4313</v>
      </c>
    </row>
    <row r="299" s="2" customFormat="1" ht="6.96" customHeight="1">
      <c r="A299" s="42"/>
      <c r="B299" s="63"/>
      <c r="C299" s="64"/>
      <c r="D299" s="64"/>
      <c r="E299" s="64"/>
      <c r="F299" s="64"/>
      <c r="G299" s="64"/>
      <c r="H299" s="64"/>
      <c r="I299" s="64"/>
      <c r="J299" s="64"/>
      <c r="K299" s="64"/>
      <c r="L299" s="48"/>
      <c r="M299" s="42"/>
      <c r="O299" s="42"/>
      <c r="P299" s="42"/>
      <c r="Q299" s="42"/>
      <c r="R299" s="42"/>
      <c r="S299" s="42"/>
      <c r="T299" s="42"/>
      <c r="U299" s="42"/>
      <c r="V299" s="42"/>
      <c r="W299" s="42"/>
      <c r="X299" s="42"/>
      <c r="Y299" s="42"/>
      <c r="Z299" s="42"/>
      <c r="AA299" s="42"/>
      <c r="AB299" s="42"/>
      <c r="AC299" s="42"/>
      <c r="AD299" s="42"/>
      <c r="AE299" s="42"/>
    </row>
  </sheetData>
  <sheetProtection sheet="1" autoFilter="0" formatColumns="0" formatRows="0" objects="1" scenarios="1" spinCount="100000" saltValue="9QIwdGo559Gk+U/ds6jWb56tZrU97JYYhA0U3G86rrLbXuXhepaV007J6qLQp3jEOygBPBqkHNuVDfrEG8HvTQ==" hashValue="3mT01IFIVZAH9N9bvUp7kR3oeFwwAa6wm6qqcVKOJZun9VRG9/77VavaHL9Kin2SzjyVm7FtkVXQq5sji4MzYw==" algorithmName="SHA-512" password="CC35"/>
  <autoFilter ref="C87:K298"/>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1/997006002"/>
    <hyperlink ref="F95" r:id="rId2" display="https://podminky.urs.cz/item/CS_URS_2024_01/997006012"/>
    <hyperlink ref="F98" r:id="rId3" display="https://podminky.urs.cz/item/CS_URS_2024_01/997013151"/>
    <hyperlink ref="F100" r:id="rId4" display="https://podminky.urs.cz/item/CS_URS_2024_01/997013501"/>
    <hyperlink ref="F102" r:id="rId5" display="https://podminky.urs.cz/item/CS_URS_2024_01/997013509"/>
    <hyperlink ref="F105" r:id="rId6" display="https://podminky.urs.cz/item/CS_URS_2024_01/997013871"/>
    <hyperlink ref="F109" r:id="rId7" display="https://podminky.urs.cz/item/CS_URS_2024_01/721174025"/>
    <hyperlink ref="F112" r:id="rId8" display="https://podminky.urs.cz/item/CS_URS_2024_01/721174042"/>
    <hyperlink ref="F115" r:id="rId9" display="https://podminky.urs.cz/item/CS_URS_2024_01/721174043"/>
    <hyperlink ref="F118" r:id="rId10" display="https://podminky.urs.cz/item/CS_URS_2024_01/721194105"/>
    <hyperlink ref="F121" r:id="rId11" display="https://podminky.urs.cz/item/CS_URS_2024_01/721211913"/>
    <hyperlink ref="F125" r:id="rId12" display="https://podminky.urs.cz/item/CS_URS_2024_01/721229111"/>
    <hyperlink ref="F129" r:id="rId13" display="https://podminky.urs.cz/item/CS_URS_2024_01/721290111"/>
    <hyperlink ref="F132" r:id="rId14" display="https://podminky.urs.cz/item/CS_URS_2024_01/998721101"/>
    <hyperlink ref="F135" r:id="rId15" display="https://podminky.urs.cz/item/CS_URS_2024_01/722110811"/>
    <hyperlink ref="F137" r:id="rId16" display="https://podminky.urs.cz/item/CS_URS_2024_01/722110815"/>
    <hyperlink ref="F139" r:id="rId17" display="https://podminky.urs.cz/item/CS_URS_2024_01/722110818"/>
    <hyperlink ref="F143" r:id="rId18" display="https://podminky.urs.cz/item/CS_URS_2024_01/722181232"/>
    <hyperlink ref="F146" r:id="rId19" display="https://podminky.urs.cz/item/CS_URS_2024_01/722190401"/>
    <hyperlink ref="F148" r:id="rId20" display="https://podminky.urs.cz/item/CS_URS_2024_01/722211814"/>
    <hyperlink ref="F150" r:id="rId21" display="https://podminky.urs.cz/item/CS_URS_2024_01/722211818"/>
    <hyperlink ref="F152" r:id="rId22" display="https://podminky.urs.cz/item/CS_URS_2024_01/722229101"/>
    <hyperlink ref="F156" r:id="rId23" display="https://podminky.urs.cz/item/CS_URS_2024_01/722239102"/>
    <hyperlink ref="F160" r:id="rId24" display="https://podminky.urs.cz/item/CS_URS_2024_01/722290226"/>
    <hyperlink ref="F162" r:id="rId25" display="https://podminky.urs.cz/item/CS_URS_2024_01/722290234"/>
    <hyperlink ref="F165" r:id="rId26" display="https://podminky.urs.cz/item/CS_URS_2024_01/998722101"/>
    <hyperlink ref="F168" r:id="rId27" display="https://podminky.urs.cz/item/CS_URS_2024_01/725319111"/>
    <hyperlink ref="F172" r:id="rId28" display="https://podminky.urs.cz/item/CS_URS_2024_01/725819201"/>
    <hyperlink ref="F176" r:id="rId29" display="https://podminky.urs.cz/item/CS_URS_2024_01/725869204"/>
    <hyperlink ref="F180" r:id="rId30" display="https://podminky.urs.cz/item/CS_URS_2024_01/998725101"/>
    <hyperlink ref="F185" r:id="rId31" display="https://podminky.urs.cz/item/CS_URS_2024_01/230120045"/>
    <hyperlink ref="F188" r:id="rId32" display="https://podminky.urs.cz/item/CS_URS_2024_01/230120046"/>
    <hyperlink ref="F191" r:id="rId33" display="https://podminky.urs.cz/item/CS_URS_2024_01/230120049"/>
    <hyperlink ref="F198" r:id="rId34" display="https://podminky.urs.cz/item/CS_URS_2024_01/230140048"/>
    <hyperlink ref="F202" r:id="rId35" display="https://podminky.urs.cz/item/CS_URS_2024_01/230140054"/>
    <hyperlink ref="F206" r:id="rId36" display="https://podminky.urs.cz/item/CS_URS_2024_01/230140080"/>
    <hyperlink ref="F210" r:id="rId37" display="https://podminky.urs.cz/item/CS_URS_2024_01/230140167"/>
    <hyperlink ref="F214" r:id="rId38" display="https://podminky.urs.cz/item/CS_URS_2024_01/230140178"/>
    <hyperlink ref="F219" r:id="rId39" display="https://podminky.urs.cz/item/CS_URS_2024_01/230140184"/>
    <hyperlink ref="F227" r:id="rId40" display="https://podminky.urs.cz/item/CS_URS_2024_01/230140210"/>
    <hyperlink ref="F273" r:id="rId41" display="https://podminky.urs.cz/item/CS_URS_2024_01/230170002"/>
    <hyperlink ref="F275" r:id="rId42" display="https://podminky.urs.cz/item/CS_URS_2024_01/230170003"/>
    <hyperlink ref="F277" r:id="rId43" display="https://podminky.urs.cz/item/CS_URS_2024_01/230170004"/>
    <hyperlink ref="F279" r:id="rId44" display="https://podminky.urs.cz/item/CS_URS_2024_01/230170012"/>
    <hyperlink ref="F282" r:id="rId45" display="https://podminky.urs.cz/item/CS_URS_2024_01/230170013"/>
    <hyperlink ref="F285" r:id="rId46" display="https://podminky.urs.cz/item/CS_URS_2024_01/230170014"/>
  </hyperlinks>
  <pageMargins left="0.39375" right="0.39375" top="0.39375" bottom="0.39375" header="0" footer="0"/>
  <pageSetup paperSize="9" orientation="landscape" blackAndWhite="1" fitToHeight="100"/>
  <headerFooter>
    <oddFooter>&amp;CStrana &amp;P z &amp;N</oddFooter>
  </headerFooter>
  <drawing r:id="rId47"/>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124</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4314</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ROUND(J96,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ROUND((SUM(BE96:BE220)),  2)</f>
        <v>0</v>
      </c>
      <c r="G33" s="42"/>
      <c r="H33" s="42"/>
      <c r="I33" s="161">
        <v>0.20999999999999999</v>
      </c>
      <c r="J33" s="160">
        <f>ROUND(((SUM(BE96:BE220))*I33),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ROUND((SUM(BF96:BF220)),  2)</f>
        <v>0</v>
      </c>
      <c r="G34" s="42"/>
      <c r="H34" s="42"/>
      <c r="I34" s="161">
        <v>0.12</v>
      </c>
      <c r="J34" s="160">
        <f>ROUND(((SUM(BF96:BF220))*I34),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ROUND((SUM(BG96:BG220)),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ROUND((SUM(BH96:BH220)),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ROUND((SUM(BI96:BI220)),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PS 02 - Elektrotechnologická část + MaR (technologické elektro)</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J96</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156</v>
      </c>
      <c r="E60" s="181"/>
      <c r="F60" s="181"/>
      <c r="G60" s="181"/>
      <c r="H60" s="181"/>
      <c r="I60" s="181"/>
      <c r="J60" s="182">
        <f>J97</f>
        <v>0</v>
      </c>
      <c r="K60" s="179"/>
      <c r="L60" s="183"/>
      <c r="S60" s="9"/>
      <c r="T60" s="9"/>
      <c r="U60" s="9"/>
      <c r="V60" s="9"/>
      <c r="W60" s="9"/>
      <c r="X60" s="9"/>
      <c r="Y60" s="9"/>
      <c r="Z60" s="9"/>
      <c r="AA60" s="9"/>
      <c r="AB60" s="9"/>
      <c r="AC60" s="9"/>
      <c r="AD60" s="9"/>
      <c r="AE60" s="9"/>
    </row>
    <row r="61" s="10" customFormat="1" ht="19.92" customHeight="1">
      <c r="A61" s="10"/>
      <c r="B61" s="184"/>
      <c r="C61" s="129"/>
      <c r="D61" s="185" t="s">
        <v>4315</v>
      </c>
      <c r="E61" s="186"/>
      <c r="F61" s="186"/>
      <c r="G61" s="186"/>
      <c r="H61" s="186"/>
      <c r="I61" s="186"/>
      <c r="J61" s="187">
        <f>J98</f>
        <v>0</v>
      </c>
      <c r="K61" s="129"/>
      <c r="L61" s="188"/>
      <c r="S61" s="10"/>
      <c r="T61" s="10"/>
      <c r="U61" s="10"/>
      <c r="V61" s="10"/>
      <c r="W61" s="10"/>
      <c r="X61" s="10"/>
      <c r="Y61" s="10"/>
      <c r="Z61" s="10"/>
      <c r="AA61" s="10"/>
      <c r="AB61" s="10"/>
      <c r="AC61" s="10"/>
      <c r="AD61" s="10"/>
      <c r="AE61" s="10"/>
    </row>
    <row r="62" s="10" customFormat="1" ht="14.88" customHeight="1">
      <c r="A62" s="10"/>
      <c r="B62" s="184"/>
      <c r="C62" s="129"/>
      <c r="D62" s="185" t="s">
        <v>4316</v>
      </c>
      <c r="E62" s="186"/>
      <c r="F62" s="186"/>
      <c r="G62" s="186"/>
      <c r="H62" s="186"/>
      <c r="I62" s="186"/>
      <c r="J62" s="187">
        <f>J99</f>
        <v>0</v>
      </c>
      <c r="K62" s="129"/>
      <c r="L62" s="188"/>
      <c r="S62" s="10"/>
      <c r="T62" s="10"/>
      <c r="U62" s="10"/>
      <c r="V62" s="10"/>
      <c r="W62" s="10"/>
      <c r="X62" s="10"/>
      <c r="Y62" s="10"/>
      <c r="Z62" s="10"/>
      <c r="AA62" s="10"/>
      <c r="AB62" s="10"/>
      <c r="AC62" s="10"/>
      <c r="AD62" s="10"/>
      <c r="AE62" s="10"/>
    </row>
    <row r="63" s="10" customFormat="1" ht="21.84" customHeight="1">
      <c r="A63" s="10"/>
      <c r="B63" s="184"/>
      <c r="C63" s="129"/>
      <c r="D63" s="185" t="s">
        <v>4317</v>
      </c>
      <c r="E63" s="186"/>
      <c r="F63" s="186"/>
      <c r="G63" s="186"/>
      <c r="H63" s="186"/>
      <c r="I63" s="186"/>
      <c r="J63" s="187">
        <f>J100</f>
        <v>0</v>
      </c>
      <c r="K63" s="129"/>
      <c r="L63" s="188"/>
      <c r="S63" s="10"/>
      <c r="T63" s="10"/>
      <c r="U63" s="10"/>
      <c r="V63" s="10"/>
      <c r="W63" s="10"/>
      <c r="X63" s="10"/>
      <c r="Y63" s="10"/>
      <c r="Z63" s="10"/>
      <c r="AA63" s="10"/>
      <c r="AB63" s="10"/>
      <c r="AC63" s="10"/>
      <c r="AD63" s="10"/>
      <c r="AE63" s="10"/>
    </row>
    <row r="64" s="10" customFormat="1" ht="21.84" customHeight="1">
      <c r="A64" s="10"/>
      <c r="B64" s="184"/>
      <c r="C64" s="129"/>
      <c r="D64" s="185" t="s">
        <v>4318</v>
      </c>
      <c r="E64" s="186"/>
      <c r="F64" s="186"/>
      <c r="G64" s="186"/>
      <c r="H64" s="186"/>
      <c r="I64" s="186"/>
      <c r="J64" s="187">
        <f>J101</f>
        <v>0</v>
      </c>
      <c r="K64" s="129"/>
      <c r="L64" s="188"/>
      <c r="S64" s="10"/>
      <c r="T64" s="10"/>
      <c r="U64" s="10"/>
      <c r="V64" s="10"/>
      <c r="W64" s="10"/>
      <c r="X64" s="10"/>
      <c r="Y64" s="10"/>
      <c r="Z64" s="10"/>
      <c r="AA64" s="10"/>
      <c r="AB64" s="10"/>
      <c r="AC64" s="10"/>
      <c r="AD64" s="10"/>
      <c r="AE64" s="10"/>
    </row>
    <row r="65" s="10" customFormat="1" ht="21.84" customHeight="1">
      <c r="A65" s="10"/>
      <c r="B65" s="184"/>
      <c r="C65" s="129"/>
      <c r="D65" s="185" t="s">
        <v>4319</v>
      </c>
      <c r="E65" s="186"/>
      <c r="F65" s="186"/>
      <c r="G65" s="186"/>
      <c r="H65" s="186"/>
      <c r="I65" s="186"/>
      <c r="J65" s="187">
        <f>J113</f>
        <v>0</v>
      </c>
      <c r="K65" s="129"/>
      <c r="L65" s="188"/>
      <c r="S65" s="10"/>
      <c r="T65" s="10"/>
      <c r="U65" s="10"/>
      <c r="V65" s="10"/>
      <c r="W65" s="10"/>
      <c r="X65" s="10"/>
      <c r="Y65" s="10"/>
      <c r="Z65" s="10"/>
      <c r="AA65" s="10"/>
      <c r="AB65" s="10"/>
      <c r="AC65" s="10"/>
      <c r="AD65" s="10"/>
      <c r="AE65" s="10"/>
    </row>
    <row r="66" s="10" customFormat="1" ht="21.84" customHeight="1">
      <c r="A66" s="10"/>
      <c r="B66" s="184"/>
      <c r="C66" s="129"/>
      <c r="D66" s="185" t="s">
        <v>4320</v>
      </c>
      <c r="E66" s="186"/>
      <c r="F66" s="186"/>
      <c r="G66" s="186"/>
      <c r="H66" s="186"/>
      <c r="I66" s="186"/>
      <c r="J66" s="187">
        <f>J126</f>
        <v>0</v>
      </c>
      <c r="K66" s="129"/>
      <c r="L66" s="188"/>
      <c r="S66" s="10"/>
      <c r="T66" s="10"/>
      <c r="U66" s="10"/>
      <c r="V66" s="10"/>
      <c r="W66" s="10"/>
      <c r="X66" s="10"/>
      <c r="Y66" s="10"/>
      <c r="Z66" s="10"/>
      <c r="AA66" s="10"/>
      <c r="AB66" s="10"/>
      <c r="AC66" s="10"/>
      <c r="AD66" s="10"/>
      <c r="AE66" s="10"/>
    </row>
    <row r="67" s="10" customFormat="1" ht="21.84" customHeight="1">
      <c r="A67" s="10"/>
      <c r="B67" s="184"/>
      <c r="C67" s="129"/>
      <c r="D67" s="185" t="s">
        <v>4321</v>
      </c>
      <c r="E67" s="186"/>
      <c r="F67" s="186"/>
      <c r="G67" s="186"/>
      <c r="H67" s="186"/>
      <c r="I67" s="186"/>
      <c r="J67" s="187">
        <f>J127</f>
        <v>0</v>
      </c>
      <c r="K67" s="129"/>
      <c r="L67" s="188"/>
      <c r="S67" s="10"/>
      <c r="T67" s="10"/>
      <c r="U67" s="10"/>
      <c r="V67" s="10"/>
      <c r="W67" s="10"/>
      <c r="X67" s="10"/>
      <c r="Y67" s="10"/>
      <c r="Z67" s="10"/>
      <c r="AA67" s="10"/>
      <c r="AB67" s="10"/>
      <c r="AC67" s="10"/>
      <c r="AD67" s="10"/>
      <c r="AE67" s="10"/>
    </row>
    <row r="68" s="10" customFormat="1" ht="21.84" customHeight="1">
      <c r="A68" s="10"/>
      <c r="B68" s="184"/>
      <c r="C68" s="129"/>
      <c r="D68" s="185" t="s">
        <v>4322</v>
      </c>
      <c r="E68" s="186"/>
      <c r="F68" s="186"/>
      <c r="G68" s="186"/>
      <c r="H68" s="186"/>
      <c r="I68" s="186"/>
      <c r="J68" s="187">
        <f>J145</f>
        <v>0</v>
      </c>
      <c r="K68" s="129"/>
      <c r="L68" s="188"/>
      <c r="S68" s="10"/>
      <c r="T68" s="10"/>
      <c r="U68" s="10"/>
      <c r="V68" s="10"/>
      <c r="W68" s="10"/>
      <c r="X68" s="10"/>
      <c r="Y68" s="10"/>
      <c r="Z68" s="10"/>
      <c r="AA68" s="10"/>
      <c r="AB68" s="10"/>
      <c r="AC68" s="10"/>
      <c r="AD68" s="10"/>
      <c r="AE68" s="10"/>
    </row>
    <row r="69" s="10" customFormat="1" ht="14.88" customHeight="1">
      <c r="A69" s="10"/>
      <c r="B69" s="184"/>
      <c r="C69" s="129"/>
      <c r="D69" s="185" t="s">
        <v>4323</v>
      </c>
      <c r="E69" s="186"/>
      <c r="F69" s="186"/>
      <c r="G69" s="186"/>
      <c r="H69" s="186"/>
      <c r="I69" s="186"/>
      <c r="J69" s="187">
        <f>J163</f>
        <v>0</v>
      </c>
      <c r="K69" s="129"/>
      <c r="L69" s="188"/>
      <c r="S69" s="10"/>
      <c r="T69" s="10"/>
      <c r="U69" s="10"/>
      <c r="V69" s="10"/>
      <c r="W69" s="10"/>
      <c r="X69" s="10"/>
      <c r="Y69" s="10"/>
      <c r="Z69" s="10"/>
      <c r="AA69" s="10"/>
      <c r="AB69" s="10"/>
      <c r="AC69" s="10"/>
      <c r="AD69" s="10"/>
      <c r="AE69" s="10"/>
    </row>
    <row r="70" s="10" customFormat="1" ht="21.84" customHeight="1">
      <c r="A70" s="10"/>
      <c r="B70" s="184"/>
      <c r="C70" s="129"/>
      <c r="D70" s="185" t="s">
        <v>4324</v>
      </c>
      <c r="E70" s="186"/>
      <c r="F70" s="186"/>
      <c r="G70" s="186"/>
      <c r="H70" s="186"/>
      <c r="I70" s="186"/>
      <c r="J70" s="187">
        <f>J164</f>
        <v>0</v>
      </c>
      <c r="K70" s="129"/>
      <c r="L70" s="188"/>
      <c r="S70" s="10"/>
      <c r="T70" s="10"/>
      <c r="U70" s="10"/>
      <c r="V70" s="10"/>
      <c r="W70" s="10"/>
      <c r="X70" s="10"/>
      <c r="Y70" s="10"/>
      <c r="Z70" s="10"/>
      <c r="AA70" s="10"/>
      <c r="AB70" s="10"/>
      <c r="AC70" s="10"/>
      <c r="AD70" s="10"/>
      <c r="AE70" s="10"/>
    </row>
    <row r="71" s="10" customFormat="1" ht="21.84" customHeight="1">
      <c r="A71" s="10"/>
      <c r="B71" s="184"/>
      <c r="C71" s="129"/>
      <c r="D71" s="185" t="s">
        <v>4325</v>
      </c>
      <c r="E71" s="186"/>
      <c r="F71" s="186"/>
      <c r="G71" s="186"/>
      <c r="H71" s="186"/>
      <c r="I71" s="186"/>
      <c r="J71" s="187">
        <f>J165</f>
        <v>0</v>
      </c>
      <c r="K71" s="129"/>
      <c r="L71" s="188"/>
      <c r="S71" s="10"/>
      <c r="T71" s="10"/>
      <c r="U71" s="10"/>
      <c r="V71" s="10"/>
      <c r="W71" s="10"/>
      <c r="X71" s="10"/>
      <c r="Y71" s="10"/>
      <c r="Z71" s="10"/>
      <c r="AA71" s="10"/>
      <c r="AB71" s="10"/>
      <c r="AC71" s="10"/>
      <c r="AD71" s="10"/>
      <c r="AE71" s="10"/>
    </row>
    <row r="72" s="10" customFormat="1" ht="21.84" customHeight="1">
      <c r="A72" s="10"/>
      <c r="B72" s="184"/>
      <c r="C72" s="129"/>
      <c r="D72" s="185" t="s">
        <v>4326</v>
      </c>
      <c r="E72" s="186"/>
      <c r="F72" s="186"/>
      <c r="G72" s="186"/>
      <c r="H72" s="186"/>
      <c r="I72" s="186"/>
      <c r="J72" s="187">
        <f>J176</f>
        <v>0</v>
      </c>
      <c r="K72" s="129"/>
      <c r="L72" s="188"/>
      <c r="S72" s="10"/>
      <c r="T72" s="10"/>
      <c r="U72" s="10"/>
      <c r="V72" s="10"/>
      <c r="W72" s="10"/>
      <c r="X72" s="10"/>
      <c r="Y72" s="10"/>
      <c r="Z72" s="10"/>
      <c r="AA72" s="10"/>
      <c r="AB72" s="10"/>
      <c r="AC72" s="10"/>
      <c r="AD72" s="10"/>
      <c r="AE72" s="10"/>
    </row>
    <row r="73" s="10" customFormat="1" ht="21.84" customHeight="1">
      <c r="A73" s="10"/>
      <c r="B73" s="184"/>
      <c r="C73" s="129"/>
      <c r="D73" s="185" t="s">
        <v>4327</v>
      </c>
      <c r="E73" s="186"/>
      <c r="F73" s="186"/>
      <c r="G73" s="186"/>
      <c r="H73" s="186"/>
      <c r="I73" s="186"/>
      <c r="J73" s="187">
        <f>J195</f>
        <v>0</v>
      </c>
      <c r="K73" s="129"/>
      <c r="L73" s="188"/>
      <c r="S73" s="10"/>
      <c r="T73" s="10"/>
      <c r="U73" s="10"/>
      <c r="V73" s="10"/>
      <c r="W73" s="10"/>
      <c r="X73" s="10"/>
      <c r="Y73" s="10"/>
      <c r="Z73" s="10"/>
      <c r="AA73" s="10"/>
      <c r="AB73" s="10"/>
      <c r="AC73" s="10"/>
      <c r="AD73" s="10"/>
      <c r="AE73" s="10"/>
    </row>
    <row r="74" s="10" customFormat="1" ht="21.84" customHeight="1">
      <c r="A74" s="10"/>
      <c r="B74" s="184"/>
      <c r="C74" s="129"/>
      <c r="D74" s="185" t="s">
        <v>4328</v>
      </c>
      <c r="E74" s="186"/>
      <c r="F74" s="186"/>
      <c r="G74" s="186"/>
      <c r="H74" s="186"/>
      <c r="I74" s="186"/>
      <c r="J74" s="187">
        <f>J196</f>
        <v>0</v>
      </c>
      <c r="K74" s="129"/>
      <c r="L74" s="188"/>
      <c r="S74" s="10"/>
      <c r="T74" s="10"/>
      <c r="U74" s="10"/>
      <c r="V74" s="10"/>
      <c r="W74" s="10"/>
      <c r="X74" s="10"/>
      <c r="Y74" s="10"/>
      <c r="Z74" s="10"/>
      <c r="AA74" s="10"/>
      <c r="AB74" s="10"/>
      <c r="AC74" s="10"/>
      <c r="AD74" s="10"/>
      <c r="AE74" s="10"/>
    </row>
    <row r="75" s="10" customFormat="1" ht="21.84" customHeight="1">
      <c r="A75" s="10"/>
      <c r="B75" s="184"/>
      <c r="C75" s="129"/>
      <c r="D75" s="185" t="s">
        <v>4329</v>
      </c>
      <c r="E75" s="186"/>
      <c r="F75" s="186"/>
      <c r="G75" s="186"/>
      <c r="H75" s="186"/>
      <c r="I75" s="186"/>
      <c r="J75" s="187">
        <f>J210</f>
        <v>0</v>
      </c>
      <c r="K75" s="129"/>
      <c r="L75" s="188"/>
      <c r="S75" s="10"/>
      <c r="T75" s="10"/>
      <c r="U75" s="10"/>
      <c r="V75" s="10"/>
      <c r="W75" s="10"/>
      <c r="X75" s="10"/>
      <c r="Y75" s="10"/>
      <c r="Z75" s="10"/>
      <c r="AA75" s="10"/>
      <c r="AB75" s="10"/>
      <c r="AC75" s="10"/>
      <c r="AD75" s="10"/>
      <c r="AE75" s="10"/>
    </row>
    <row r="76" s="10" customFormat="1" ht="21.84" customHeight="1">
      <c r="A76" s="10"/>
      <c r="B76" s="184"/>
      <c r="C76" s="129"/>
      <c r="D76" s="185" t="s">
        <v>4330</v>
      </c>
      <c r="E76" s="186"/>
      <c r="F76" s="186"/>
      <c r="G76" s="186"/>
      <c r="H76" s="186"/>
      <c r="I76" s="186"/>
      <c r="J76" s="187">
        <f>J219</f>
        <v>0</v>
      </c>
      <c r="K76" s="129"/>
      <c r="L76" s="188"/>
      <c r="S76" s="10"/>
      <c r="T76" s="10"/>
      <c r="U76" s="10"/>
      <c r="V76" s="10"/>
      <c r="W76" s="10"/>
      <c r="X76" s="10"/>
      <c r="Y76" s="10"/>
      <c r="Z76" s="10"/>
      <c r="AA76" s="10"/>
      <c r="AB76" s="10"/>
      <c r="AC76" s="10"/>
      <c r="AD76" s="10"/>
      <c r="AE76" s="10"/>
    </row>
    <row r="77" s="2" customFormat="1" ht="21.84"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63"/>
      <c r="C78" s="64"/>
      <c r="D78" s="64"/>
      <c r="E78" s="64"/>
      <c r="F78" s="64"/>
      <c r="G78" s="64"/>
      <c r="H78" s="64"/>
      <c r="I78" s="64"/>
      <c r="J78" s="64"/>
      <c r="K78" s="64"/>
      <c r="L78" s="148"/>
      <c r="S78" s="42"/>
      <c r="T78" s="42"/>
      <c r="U78" s="42"/>
      <c r="V78" s="42"/>
      <c r="W78" s="42"/>
      <c r="X78" s="42"/>
      <c r="Y78" s="42"/>
      <c r="Z78" s="42"/>
      <c r="AA78" s="42"/>
      <c r="AB78" s="42"/>
      <c r="AC78" s="42"/>
      <c r="AD78" s="42"/>
      <c r="AE78" s="42"/>
    </row>
    <row r="82" s="2" customFormat="1" ht="6.96" customHeight="1">
      <c r="A82" s="42"/>
      <c r="B82" s="65"/>
      <c r="C82" s="66"/>
      <c r="D82" s="66"/>
      <c r="E82" s="66"/>
      <c r="F82" s="66"/>
      <c r="G82" s="66"/>
      <c r="H82" s="66"/>
      <c r="I82" s="66"/>
      <c r="J82" s="66"/>
      <c r="K82" s="66"/>
      <c r="L82" s="148"/>
      <c r="S82" s="42"/>
      <c r="T82" s="42"/>
      <c r="U82" s="42"/>
      <c r="V82" s="42"/>
      <c r="W82" s="42"/>
      <c r="X82" s="42"/>
      <c r="Y82" s="42"/>
      <c r="Z82" s="42"/>
      <c r="AA82" s="42"/>
      <c r="AB82" s="42"/>
      <c r="AC82" s="42"/>
      <c r="AD82" s="42"/>
      <c r="AE82" s="42"/>
    </row>
    <row r="83" s="2" customFormat="1" ht="24.96" customHeight="1">
      <c r="A83" s="42"/>
      <c r="B83" s="43"/>
      <c r="C83" s="27" t="s">
        <v>167</v>
      </c>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6" t="s">
        <v>16</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6.5" customHeight="1">
      <c r="A86" s="42"/>
      <c r="B86" s="43"/>
      <c r="C86" s="44"/>
      <c r="D86" s="44"/>
      <c r="E86" s="173" t="str">
        <f>E7</f>
        <v>Oprava VDJ Koudelka I. p.č. 3596/4, 3596/2, k.ú.Holice v Čechách Holice</v>
      </c>
      <c r="F86" s="36"/>
      <c r="G86" s="36"/>
      <c r="H86" s="36"/>
      <c r="I86" s="44"/>
      <c r="J86" s="44"/>
      <c r="K86" s="44"/>
      <c r="L86" s="148"/>
      <c r="S86" s="42"/>
      <c r="T86" s="42"/>
      <c r="U86" s="42"/>
      <c r="V86" s="42"/>
      <c r="W86" s="42"/>
      <c r="X86" s="42"/>
      <c r="Y86" s="42"/>
      <c r="Z86" s="42"/>
      <c r="AA86" s="42"/>
      <c r="AB86" s="42"/>
      <c r="AC86" s="42"/>
      <c r="AD86" s="42"/>
      <c r="AE86" s="42"/>
    </row>
    <row r="87" s="2" customFormat="1" ht="12" customHeight="1">
      <c r="A87" s="42"/>
      <c r="B87" s="43"/>
      <c r="C87" s="36" t="s">
        <v>132</v>
      </c>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6.5" customHeight="1">
      <c r="A88" s="42"/>
      <c r="B88" s="43"/>
      <c r="C88" s="44"/>
      <c r="D88" s="44"/>
      <c r="E88" s="73" t="str">
        <f>E9</f>
        <v>PS 02 - Elektrotechnologická část + MaR (technologické elektro)</v>
      </c>
      <c r="F88" s="44"/>
      <c r="G88" s="44"/>
      <c r="H88" s="44"/>
      <c r="I88" s="44"/>
      <c r="J88" s="44"/>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2" customHeight="1">
      <c r="A90" s="42"/>
      <c r="B90" s="43"/>
      <c r="C90" s="36" t="s">
        <v>21</v>
      </c>
      <c r="D90" s="44"/>
      <c r="E90" s="44"/>
      <c r="F90" s="31" t="str">
        <f>F12</f>
        <v>k.ú. Holice v Čechách p.č.3596/4 3596/2</v>
      </c>
      <c r="G90" s="44"/>
      <c r="H90" s="44"/>
      <c r="I90" s="36" t="s">
        <v>23</v>
      </c>
      <c r="J90" s="76" t="str">
        <f>IF(J12="","",J12)</f>
        <v>22. 2. 2024</v>
      </c>
      <c r="K90" s="44"/>
      <c r="L90" s="148"/>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48"/>
      <c r="S91" s="42"/>
      <c r="T91" s="42"/>
      <c r="U91" s="42"/>
      <c r="V91" s="42"/>
      <c r="W91" s="42"/>
      <c r="X91" s="42"/>
      <c r="Y91" s="42"/>
      <c r="Z91" s="42"/>
      <c r="AA91" s="42"/>
      <c r="AB91" s="42"/>
      <c r="AC91" s="42"/>
      <c r="AD91" s="42"/>
      <c r="AE91" s="42"/>
    </row>
    <row r="92" s="2" customFormat="1" ht="40.05" customHeight="1">
      <c r="A92" s="42"/>
      <c r="B92" s="43"/>
      <c r="C92" s="36" t="s">
        <v>25</v>
      </c>
      <c r="D92" s="44"/>
      <c r="E92" s="44"/>
      <c r="F92" s="31" t="str">
        <f>E15</f>
        <v>Vodovody a kanalizace Pardubice, a.s.</v>
      </c>
      <c r="G92" s="44"/>
      <c r="H92" s="44"/>
      <c r="I92" s="36" t="s">
        <v>33</v>
      </c>
      <c r="J92" s="40" t="str">
        <f>E21</f>
        <v>BKN spol.s r.o., Vladislavova 29 56601 Vysoké Mýto</v>
      </c>
      <c r="K92" s="44"/>
      <c r="L92" s="148"/>
      <c r="S92" s="42"/>
      <c r="T92" s="42"/>
      <c r="U92" s="42"/>
      <c r="V92" s="42"/>
      <c r="W92" s="42"/>
      <c r="X92" s="42"/>
      <c r="Y92" s="42"/>
      <c r="Z92" s="42"/>
      <c r="AA92" s="42"/>
      <c r="AB92" s="42"/>
      <c r="AC92" s="42"/>
      <c r="AD92" s="42"/>
      <c r="AE92" s="42"/>
    </row>
    <row r="93" s="2" customFormat="1" ht="15.15" customHeight="1">
      <c r="A93" s="42"/>
      <c r="B93" s="43"/>
      <c r="C93" s="36" t="s">
        <v>31</v>
      </c>
      <c r="D93" s="44"/>
      <c r="E93" s="44"/>
      <c r="F93" s="31" t="str">
        <f>IF(E18="","",E18)</f>
        <v>Vyplň údaj</v>
      </c>
      <c r="G93" s="44"/>
      <c r="H93" s="44"/>
      <c r="I93" s="36" t="s">
        <v>38</v>
      </c>
      <c r="J93" s="40" t="str">
        <f>E24</f>
        <v xml:space="preserve"> </v>
      </c>
      <c r="K93" s="44"/>
      <c r="L93" s="148"/>
      <c r="S93" s="42"/>
      <c r="T93" s="42"/>
      <c r="U93" s="42"/>
      <c r="V93" s="42"/>
      <c r="W93" s="42"/>
      <c r="X93" s="42"/>
      <c r="Y93" s="42"/>
      <c r="Z93" s="42"/>
      <c r="AA93" s="42"/>
      <c r="AB93" s="42"/>
      <c r="AC93" s="42"/>
      <c r="AD93" s="42"/>
      <c r="AE93" s="42"/>
    </row>
    <row r="94" s="2" customFormat="1" ht="10.32" customHeight="1">
      <c r="A94" s="42"/>
      <c r="B94" s="43"/>
      <c r="C94" s="44"/>
      <c r="D94" s="44"/>
      <c r="E94" s="44"/>
      <c r="F94" s="44"/>
      <c r="G94" s="44"/>
      <c r="H94" s="44"/>
      <c r="I94" s="44"/>
      <c r="J94" s="44"/>
      <c r="K94" s="44"/>
      <c r="L94" s="148"/>
      <c r="S94" s="42"/>
      <c r="T94" s="42"/>
      <c r="U94" s="42"/>
      <c r="V94" s="42"/>
      <c r="W94" s="42"/>
      <c r="X94" s="42"/>
      <c r="Y94" s="42"/>
      <c r="Z94" s="42"/>
      <c r="AA94" s="42"/>
      <c r="AB94" s="42"/>
      <c r="AC94" s="42"/>
      <c r="AD94" s="42"/>
      <c r="AE94" s="42"/>
    </row>
    <row r="95" s="11" customFormat="1" ht="29.28" customHeight="1">
      <c r="A95" s="189"/>
      <c r="B95" s="190"/>
      <c r="C95" s="191" t="s">
        <v>168</v>
      </c>
      <c r="D95" s="192" t="s">
        <v>61</v>
      </c>
      <c r="E95" s="192" t="s">
        <v>57</v>
      </c>
      <c r="F95" s="192" t="s">
        <v>58</v>
      </c>
      <c r="G95" s="192" t="s">
        <v>169</v>
      </c>
      <c r="H95" s="192" t="s">
        <v>170</v>
      </c>
      <c r="I95" s="192" t="s">
        <v>171</v>
      </c>
      <c r="J95" s="192" t="s">
        <v>141</v>
      </c>
      <c r="K95" s="193" t="s">
        <v>172</v>
      </c>
      <c r="L95" s="194"/>
      <c r="M95" s="96" t="s">
        <v>19</v>
      </c>
      <c r="N95" s="97" t="s">
        <v>46</v>
      </c>
      <c r="O95" s="97" t="s">
        <v>173</v>
      </c>
      <c r="P95" s="97" t="s">
        <v>174</v>
      </c>
      <c r="Q95" s="97" t="s">
        <v>175</v>
      </c>
      <c r="R95" s="97" t="s">
        <v>176</v>
      </c>
      <c r="S95" s="97" t="s">
        <v>177</v>
      </c>
      <c r="T95" s="98" t="s">
        <v>178</v>
      </c>
      <c r="U95" s="189"/>
      <c r="V95" s="189"/>
      <c r="W95" s="189"/>
      <c r="X95" s="189"/>
      <c r="Y95" s="189"/>
      <c r="Z95" s="189"/>
      <c r="AA95" s="189"/>
      <c r="AB95" s="189"/>
      <c r="AC95" s="189"/>
      <c r="AD95" s="189"/>
      <c r="AE95" s="189"/>
    </row>
    <row r="96" s="2" customFormat="1" ht="22.8" customHeight="1">
      <c r="A96" s="42"/>
      <c r="B96" s="43"/>
      <c r="C96" s="103" t="s">
        <v>179</v>
      </c>
      <c r="D96" s="44"/>
      <c r="E96" s="44"/>
      <c r="F96" s="44"/>
      <c r="G96" s="44"/>
      <c r="H96" s="44"/>
      <c r="I96" s="44"/>
      <c r="J96" s="195">
        <f>BK96</f>
        <v>0</v>
      </c>
      <c r="K96" s="44"/>
      <c r="L96" s="48"/>
      <c r="M96" s="99"/>
      <c r="N96" s="196"/>
      <c r="O96" s="100"/>
      <c r="P96" s="197">
        <f>P97</f>
        <v>0</v>
      </c>
      <c r="Q96" s="100"/>
      <c r="R96" s="197">
        <f>R97</f>
        <v>0</v>
      </c>
      <c r="S96" s="100"/>
      <c r="T96" s="198">
        <f>T97</f>
        <v>0</v>
      </c>
      <c r="U96" s="42"/>
      <c r="V96" s="42"/>
      <c r="W96" s="42"/>
      <c r="X96" s="42"/>
      <c r="Y96" s="42"/>
      <c r="Z96" s="42"/>
      <c r="AA96" s="42"/>
      <c r="AB96" s="42"/>
      <c r="AC96" s="42"/>
      <c r="AD96" s="42"/>
      <c r="AE96" s="42"/>
      <c r="AT96" s="21" t="s">
        <v>75</v>
      </c>
      <c r="AU96" s="21" t="s">
        <v>142</v>
      </c>
      <c r="BK96" s="199">
        <f>BK97</f>
        <v>0</v>
      </c>
    </row>
    <row r="97" s="12" customFormat="1" ht="25.92" customHeight="1">
      <c r="A97" s="12"/>
      <c r="B97" s="200"/>
      <c r="C97" s="201"/>
      <c r="D97" s="202" t="s">
        <v>75</v>
      </c>
      <c r="E97" s="203" t="s">
        <v>1698</v>
      </c>
      <c r="F97" s="203" t="s">
        <v>1699</v>
      </c>
      <c r="G97" s="201"/>
      <c r="H97" s="201"/>
      <c r="I97" s="204"/>
      <c r="J97" s="205">
        <f>BK97</f>
        <v>0</v>
      </c>
      <c r="K97" s="201"/>
      <c r="L97" s="206"/>
      <c r="M97" s="207"/>
      <c r="N97" s="208"/>
      <c r="O97" s="208"/>
      <c r="P97" s="209">
        <f>P98</f>
        <v>0</v>
      </c>
      <c r="Q97" s="208"/>
      <c r="R97" s="209">
        <f>R98</f>
        <v>0</v>
      </c>
      <c r="S97" s="208"/>
      <c r="T97" s="210">
        <f>T98</f>
        <v>0</v>
      </c>
      <c r="U97" s="12"/>
      <c r="V97" s="12"/>
      <c r="W97" s="12"/>
      <c r="X97" s="12"/>
      <c r="Y97" s="12"/>
      <c r="Z97" s="12"/>
      <c r="AA97" s="12"/>
      <c r="AB97" s="12"/>
      <c r="AC97" s="12"/>
      <c r="AD97" s="12"/>
      <c r="AE97" s="12"/>
      <c r="AR97" s="211" t="s">
        <v>86</v>
      </c>
      <c r="AT97" s="212" t="s">
        <v>75</v>
      </c>
      <c r="AU97" s="212" t="s">
        <v>76</v>
      </c>
      <c r="AY97" s="211" t="s">
        <v>182</v>
      </c>
      <c r="BK97" s="213">
        <f>BK98</f>
        <v>0</v>
      </c>
    </row>
    <row r="98" s="12" customFormat="1" ht="22.8" customHeight="1">
      <c r="A98" s="12"/>
      <c r="B98" s="200"/>
      <c r="C98" s="201"/>
      <c r="D98" s="202" t="s">
        <v>75</v>
      </c>
      <c r="E98" s="214" t="s">
        <v>122</v>
      </c>
      <c r="F98" s="214" t="s">
        <v>4331</v>
      </c>
      <c r="G98" s="201"/>
      <c r="H98" s="201"/>
      <c r="I98" s="204"/>
      <c r="J98" s="215">
        <f>BK98</f>
        <v>0</v>
      </c>
      <c r="K98" s="201"/>
      <c r="L98" s="206"/>
      <c r="M98" s="207"/>
      <c r="N98" s="208"/>
      <c r="O98" s="208"/>
      <c r="P98" s="209">
        <f>P99+P163</f>
        <v>0</v>
      </c>
      <c r="Q98" s="208"/>
      <c r="R98" s="209">
        <f>R99+R163</f>
        <v>0</v>
      </c>
      <c r="S98" s="208"/>
      <c r="T98" s="210">
        <f>T99+T163</f>
        <v>0</v>
      </c>
      <c r="U98" s="12"/>
      <c r="V98" s="12"/>
      <c r="W98" s="12"/>
      <c r="X98" s="12"/>
      <c r="Y98" s="12"/>
      <c r="Z98" s="12"/>
      <c r="AA98" s="12"/>
      <c r="AB98" s="12"/>
      <c r="AC98" s="12"/>
      <c r="AD98" s="12"/>
      <c r="AE98" s="12"/>
      <c r="AR98" s="211" t="s">
        <v>86</v>
      </c>
      <c r="AT98" s="212" t="s">
        <v>75</v>
      </c>
      <c r="AU98" s="212" t="s">
        <v>83</v>
      </c>
      <c r="AY98" s="211" t="s">
        <v>182</v>
      </c>
      <c r="BK98" s="213">
        <f>BK99+BK163</f>
        <v>0</v>
      </c>
    </row>
    <row r="99" s="12" customFormat="1" ht="20.88" customHeight="1">
      <c r="A99" s="12"/>
      <c r="B99" s="200"/>
      <c r="C99" s="201"/>
      <c r="D99" s="202" t="s">
        <v>75</v>
      </c>
      <c r="E99" s="214" t="s">
        <v>2712</v>
      </c>
      <c r="F99" s="214" t="s">
        <v>2713</v>
      </c>
      <c r="G99" s="201"/>
      <c r="H99" s="201"/>
      <c r="I99" s="204"/>
      <c r="J99" s="215">
        <f>BK99</f>
        <v>0</v>
      </c>
      <c r="K99" s="201"/>
      <c r="L99" s="206"/>
      <c r="M99" s="207"/>
      <c r="N99" s="208"/>
      <c r="O99" s="208"/>
      <c r="P99" s="209">
        <f>P100+P126</f>
        <v>0</v>
      </c>
      <c r="Q99" s="208"/>
      <c r="R99" s="209">
        <f>R100+R126</f>
        <v>0</v>
      </c>
      <c r="S99" s="208"/>
      <c r="T99" s="210">
        <f>T100+T126</f>
        <v>0</v>
      </c>
      <c r="U99" s="12"/>
      <c r="V99" s="12"/>
      <c r="W99" s="12"/>
      <c r="X99" s="12"/>
      <c r="Y99" s="12"/>
      <c r="Z99" s="12"/>
      <c r="AA99" s="12"/>
      <c r="AB99" s="12"/>
      <c r="AC99" s="12"/>
      <c r="AD99" s="12"/>
      <c r="AE99" s="12"/>
      <c r="AR99" s="211" t="s">
        <v>86</v>
      </c>
      <c r="AT99" s="212" t="s">
        <v>75</v>
      </c>
      <c r="AU99" s="212" t="s">
        <v>86</v>
      </c>
      <c r="AY99" s="211" t="s">
        <v>182</v>
      </c>
      <c r="BK99" s="213">
        <f>BK100+BK126</f>
        <v>0</v>
      </c>
    </row>
    <row r="100" s="17" customFormat="1" ht="20.88" customHeight="1">
      <c r="A100" s="17"/>
      <c r="B100" s="296"/>
      <c r="C100" s="297"/>
      <c r="D100" s="298" t="s">
        <v>75</v>
      </c>
      <c r="E100" s="298" t="s">
        <v>4332</v>
      </c>
      <c r="F100" s="298" t="s">
        <v>4333</v>
      </c>
      <c r="G100" s="297"/>
      <c r="H100" s="297"/>
      <c r="I100" s="299"/>
      <c r="J100" s="300">
        <f>BK100</f>
        <v>0</v>
      </c>
      <c r="K100" s="297"/>
      <c r="L100" s="301"/>
      <c r="M100" s="302"/>
      <c r="N100" s="303"/>
      <c r="O100" s="303"/>
      <c r="P100" s="304">
        <f>P101+P113</f>
        <v>0</v>
      </c>
      <c r="Q100" s="303"/>
      <c r="R100" s="304">
        <f>R101+R113</f>
        <v>0</v>
      </c>
      <c r="S100" s="303"/>
      <c r="T100" s="305">
        <f>T101+T113</f>
        <v>0</v>
      </c>
      <c r="U100" s="17"/>
      <c r="V100" s="17"/>
      <c r="W100" s="17"/>
      <c r="X100" s="17"/>
      <c r="Y100" s="17"/>
      <c r="Z100" s="17"/>
      <c r="AA100" s="17"/>
      <c r="AB100" s="17"/>
      <c r="AC100" s="17"/>
      <c r="AD100" s="17"/>
      <c r="AE100" s="17"/>
      <c r="AR100" s="306" t="s">
        <v>86</v>
      </c>
      <c r="AT100" s="307" t="s">
        <v>75</v>
      </c>
      <c r="AU100" s="307" t="s">
        <v>203</v>
      </c>
      <c r="AY100" s="306" t="s">
        <v>182</v>
      </c>
      <c r="BK100" s="308">
        <f>BK101+BK113</f>
        <v>0</v>
      </c>
    </row>
    <row r="101" s="17" customFormat="1" ht="20.88" customHeight="1">
      <c r="A101" s="17"/>
      <c r="B101" s="296"/>
      <c r="C101" s="297"/>
      <c r="D101" s="298" t="s">
        <v>75</v>
      </c>
      <c r="E101" s="298" t="s">
        <v>4334</v>
      </c>
      <c r="F101" s="298" t="s">
        <v>4335</v>
      </c>
      <c r="G101" s="297"/>
      <c r="H101" s="297"/>
      <c r="I101" s="299"/>
      <c r="J101" s="300">
        <f>BK101</f>
        <v>0</v>
      </c>
      <c r="K101" s="297"/>
      <c r="L101" s="301"/>
      <c r="M101" s="302"/>
      <c r="N101" s="303"/>
      <c r="O101" s="303"/>
      <c r="P101" s="304">
        <f>SUM(P102:P112)</f>
        <v>0</v>
      </c>
      <c r="Q101" s="303"/>
      <c r="R101" s="304">
        <f>SUM(R102:R112)</f>
        <v>0</v>
      </c>
      <c r="S101" s="303"/>
      <c r="T101" s="305">
        <f>SUM(T102:T112)</f>
        <v>0</v>
      </c>
      <c r="U101" s="17"/>
      <c r="V101" s="17"/>
      <c r="W101" s="17"/>
      <c r="X101" s="17"/>
      <c r="Y101" s="17"/>
      <c r="Z101" s="17"/>
      <c r="AA101" s="17"/>
      <c r="AB101" s="17"/>
      <c r="AC101" s="17"/>
      <c r="AD101" s="17"/>
      <c r="AE101" s="17"/>
      <c r="AR101" s="306" t="s">
        <v>86</v>
      </c>
      <c r="AT101" s="307" t="s">
        <v>75</v>
      </c>
      <c r="AU101" s="307" t="s">
        <v>189</v>
      </c>
      <c r="AY101" s="306" t="s">
        <v>182</v>
      </c>
      <c r="BK101" s="308">
        <f>SUM(BK102:BK112)</f>
        <v>0</v>
      </c>
    </row>
    <row r="102" s="2" customFormat="1">
      <c r="A102" s="42"/>
      <c r="B102" s="43"/>
      <c r="C102" s="267" t="s">
        <v>83</v>
      </c>
      <c r="D102" s="267" t="s">
        <v>349</v>
      </c>
      <c r="E102" s="268" t="s">
        <v>83</v>
      </c>
      <c r="F102" s="315" t="s">
        <v>4336</v>
      </c>
      <c r="G102" s="270" t="s">
        <v>1154</v>
      </c>
      <c r="H102" s="271">
        <v>1</v>
      </c>
      <c r="I102" s="272"/>
      <c r="J102" s="273">
        <f>ROUND(I102*H102,2)</f>
        <v>0</v>
      </c>
      <c r="K102" s="269" t="s">
        <v>19</v>
      </c>
      <c r="L102" s="274"/>
      <c r="M102" s="275" t="s">
        <v>19</v>
      </c>
      <c r="N102" s="276"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398</v>
      </c>
      <c r="AT102" s="227" t="s">
        <v>349</v>
      </c>
      <c r="AU102" s="227" t="s">
        <v>218</v>
      </c>
      <c r="AY102" s="21" t="s">
        <v>182</v>
      </c>
      <c r="BE102" s="228">
        <f>IF(N102="základní",J102,0)</f>
        <v>0</v>
      </c>
      <c r="BF102" s="228">
        <f>IF(N102="snížená",J102,0)</f>
        <v>0</v>
      </c>
      <c r="BG102" s="228">
        <f>IF(N102="zákl. přenesená",J102,0)</f>
        <v>0</v>
      </c>
      <c r="BH102" s="228">
        <f>IF(N102="sníž. přenesená",J102,0)</f>
        <v>0</v>
      </c>
      <c r="BI102" s="228">
        <f>IF(N102="nulová",J102,0)</f>
        <v>0</v>
      </c>
      <c r="BJ102" s="21" t="s">
        <v>83</v>
      </c>
      <c r="BK102" s="228">
        <f>ROUND(I102*H102,2)</f>
        <v>0</v>
      </c>
      <c r="BL102" s="21" t="s">
        <v>299</v>
      </c>
      <c r="BM102" s="227" t="s">
        <v>4337</v>
      </c>
    </row>
    <row r="103" s="2" customFormat="1" ht="16.5" customHeight="1">
      <c r="A103" s="42"/>
      <c r="B103" s="43"/>
      <c r="C103" s="267" t="s">
        <v>86</v>
      </c>
      <c r="D103" s="267" t="s">
        <v>349</v>
      </c>
      <c r="E103" s="268" t="s">
        <v>86</v>
      </c>
      <c r="F103" s="269" t="s">
        <v>4338</v>
      </c>
      <c r="G103" s="270" t="s">
        <v>2491</v>
      </c>
      <c r="H103" s="271">
        <v>4</v>
      </c>
      <c r="I103" s="272"/>
      <c r="J103" s="273">
        <f>ROUND(I103*H103,2)</f>
        <v>0</v>
      </c>
      <c r="K103" s="269" t="s">
        <v>19</v>
      </c>
      <c r="L103" s="274"/>
      <c r="M103" s="275" t="s">
        <v>19</v>
      </c>
      <c r="N103" s="276" t="s">
        <v>47</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398</v>
      </c>
      <c r="AT103" s="227" t="s">
        <v>349</v>
      </c>
      <c r="AU103" s="227" t="s">
        <v>218</v>
      </c>
      <c r="AY103" s="21" t="s">
        <v>182</v>
      </c>
      <c r="BE103" s="228">
        <f>IF(N103="základní",J103,0)</f>
        <v>0</v>
      </c>
      <c r="BF103" s="228">
        <f>IF(N103="snížená",J103,0)</f>
        <v>0</v>
      </c>
      <c r="BG103" s="228">
        <f>IF(N103="zákl. přenesená",J103,0)</f>
        <v>0</v>
      </c>
      <c r="BH103" s="228">
        <f>IF(N103="sníž. přenesená",J103,0)</f>
        <v>0</v>
      </c>
      <c r="BI103" s="228">
        <f>IF(N103="nulová",J103,0)</f>
        <v>0</v>
      </c>
      <c r="BJ103" s="21" t="s">
        <v>83</v>
      </c>
      <c r="BK103" s="228">
        <f>ROUND(I103*H103,2)</f>
        <v>0</v>
      </c>
      <c r="BL103" s="21" t="s">
        <v>299</v>
      </c>
      <c r="BM103" s="227" t="s">
        <v>4339</v>
      </c>
    </row>
    <row r="104" s="2" customFormat="1" ht="16.5" customHeight="1">
      <c r="A104" s="42"/>
      <c r="B104" s="43"/>
      <c r="C104" s="267" t="s">
        <v>203</v>
      </c>
      <c r="D104" s="267" t="s">
        <v>349</v>
      </c>
      <c r="E104" s="268" t="s">
        <v>203</v>
      </c>
      <c r="F104" s="269" t="s">
        <v>4340</v>
      </c>
      <c r="G104" s="270" t="s">
        <v>2491</v>
      </c>
      <c r="H104" s="271">
        <v>2</v>
      </c>
      <c r="I104" s="272"/>
      <c r="J104" s="273">
        <f>ROUND(I104*H104,2)</f>
        <v>0</v>
      </c>
      <c r="K104" s="269" t="s">
        <v>19</v>
      </c>
      <c r="L104" s="274"/>
      <c r="M104" s="275" t="s">
        <v>19</v>
      </c>
      <c r="N104" s="276"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398</v>
      </c>
      <c r="AT104" s="227" t="s">
        <v>349</v>
      </c>
      <c r="AU104" s="227" t="s">
        <v>218</v>
      </c>
      <c r="AY104" s="21" t="s">
        <v>182</v>
      </c>
      <c r="BE104" s="228">
        <f>IF(N104="základní",J104,0)</f>
        <v>0</v>
      </c>
      <c r="BF104" s="228">
        <f>IF(N104="snížená",J104,0)</f>
        <v>0</v>
      </c>
      <c r="BG104" s="228">
        <f>IF(N104="zákl. přenesená",J104,0)</f>
        <v>0</v>
      </c>
      <c r="BH104" s="228">
        <f>IF(N104="sníž. přenesená",J104,0)</f>
        <v>0</v>
      </c>
      <c r="BI104" s="228">
        <f>IF(N104="nulová",J104,0)</f>
        <v>0</v>
      </c>
      <c r="BJ104" s="21" t="s">
        <v>83</v>
      </c>
      <c r="BK104" s="228">
        <f>ROUND(I104*H104,2)</f>
        <v>0</v>
      </c>
      <c r="BL104" s="21" t="s">
        <v>299</v>
      </c>
      <c r="BM104" s="227" t="s">
        <v>4341</v>
      </c>
    </row>
    <row r="105" s="2" customFormat="1" ht="24.15" customHeight="1">
      <c r="A105" s="42"/>
      <c r="B105" s="43"/>
      <c r="C105" s="267" t="s">
        <v>189</v>
      </c>
      <c r="D105" s="267" t="s">
        <v>349</v>
      </c>
      <c r="E105" s="268" t="s">
        <v>243</v>
      </c>
      <c r="F105" s="269" t="s">
        <v>4342</v>
      </c>
      <c r="G105" s="270" t="s">
        <v>1154</v>
      </c>
      <c r="H105" s="271">
        <v>1</v>
      </c>
      <c r="I105" s="272"/>
      <c r="J105" s="273">
        <f>ROUND(I105*H105,2)</f>
        <v>0</v>
      </c>
      <c r="K105" s="269" t="s">
        <v>19</v>
      </c>
      <c r="L105" s="274"/>
      <c r="M105" s="275" t="s">
        <v>19</v>
      </c>
      <c r="N105" s="276"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398</v>
      </c>
      <c r="AT105" s="227" t="s">
        <v>349</v>
      </c>
      <c r="AU105" s="227" t="s">
        <v>218</v>
      </c>
      <c r="AY105" s="21" t="s">
        <v>182</v>
      </c>
      <c r="BE105" s="228">
        <f>IF(N105="základní",J105,0)</f>
        <v>0</v>
      </c>
      <c r="BF105" s="228">
        <f>IF(N105="snížená",J105,0)</f>
        <v>0</v>
      </c>
      <c r="BG105" s="228">
        <f>IF(N105="zákl. přenesená",J105,0)</f>
        <v>0</v>
      </c>
      <c r="BH105" s="228">
        <f>IF(N105="sníž. přenesená",J105,0)</f>
        <v>0</v>
      </c>
      <c r="BI105" s="228">
        <f>IF(N105="nulová",J105,0)</f>
        <v>0</v>
      </c>
      <c r="BJ105" s="21" t="s">
        <v>83</v>
      </c>
      <c r="BK105" s="228">
        <f>ROUND(I105*H105,2)</f>
        <v>0</v>
      </c>
      <c r="BL105" s="21" t="s">
        <v>299</v>
      </c>
      <c r="BM105" s="227" t="s">
        <v>4343</v>
      </c>
    </row>
    <row r="106" s="2" customFormat="1" ht="24.15" customHeight="1">
      <c r="A106" s="42"/>
      <c r="B106" s="43"/>
      <c r="C106" s="267" t="s">
        <v>218</v>
      </c>
      <c r="D106" s="267" t="s">
        <v>349</v>
      </c>
      <c r="E106" s="268" t="s">
        <v>261</v>
      </c>
      <c r="F106" s="269" t="s">
        <v>4344</v>
      </c>
      <c r="G106" s="270" t="s">
        <v>1154</v>
      </c>
      <c r="H106" s="271">
        <v>1</v>
      </c>
      <c r="I106" s="272"/>
      <c r="J106" s="273">
        <f>ROUND(I106*H106,2)</f>
        <v>0</v>
      </c>
      <c r="K106" s="269" t="s">
        <v>19</v>
      </c>
      <c r="L106" s="274"/>
      <c r="M106" s="275" t="s">
        <v>19</v>
      </c>
      <c r="N106" s="276"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398</v>
      </c>
      <c r="AT106" s="227" t="s">
        <v>349</v>
      </c>
      <c r="AU106" s="227" t="s">
        <v>218</v>
      </c>
      <c r="AY106" s="21" t="s">
        <v>182</v>
      </c>
      <c r="BE106" s="228">
        <f>IF(N106="základní",J106,0)</f>
        <v>0</v>
      </c>
      <c r="BF106" s="228">
        <f>IF(N106="snížená",J106,0)</f>
        <v>0</v>
      </c>
      <c r="BG106" s="228">
        <f>IF(N106="zákl. přenesená",J106,0)</f>
        <v>0</v>
      </c>
      <c r="BH106" s="228">
        <f>IF(N106="sníž. přenesená",J106,0)</f>
        <v>0</v>
      </c>
      <c r="BI106" s="228">
        <f>IF(N106="nulová",J106,0)</f>
        <v>0</v>
      </c>
      <c r="BJ106" s="21" t="s">
        <v>83</v>
      </c>
      <c r="BK106" s="228">
        <f>ROUND(I106*H106,2)</f>
        <v>0</v>
      </c>
      <c r="BL106" s="21" t="s">
        <v>299</v>
      </c>
      <c r="BM106" s="227" t="s">
        <v>4345</v>
      </c>
    </row>
    <row r="107" s="2" customFormat="1">
      <c r="A107" s="42"/>
      <c r="B107" s="43"/>
      <c r="C107" s="267" t="s">
        <v>226</v>
      </c>
      <c r="D107" s="267" t="s">
        <v>349</v>
      </c>
      <c r="E107" s="268" t="s">
        <v>8</v>
      </c>
      <c r="F107" s="269" t="s">
        <v>4346</v>
      </c>
      <c r="G107" s="270" t="s">
        <v>1154</v>
      </c>
      <c r="H107" s="271">
        <v>1</v>
      </c>
      <c r="I107" s="272"/>
      <c r="J107" s="273">
        <f>ROUND(I107*H107,2)</f>
        <v>0</v>
      </c>
      <c r="K107" s="269" t="s">
        <v>19</v>
      </c>
      <c r="L107" s="274"/>
      <c r="M107" s="275" t="s">
        <v>19</v>
      </c>
      <c r="N107" s="276"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398</v>
      </c>
      <c r="AT107" s="227" t="s">
        <v>349</v>
      </c>
      <c r="AU107" s="227" t="s">
        <v>218</v>
      </c>
      <c r="AY107" s="21" t="s">
        <v>182</v>
      </c>
      <c r="BE107" s="228">
        <f>IF(N107="základní",J107,0)</f>
        <v>0</v>
      </c>
      <c r="BF107" s="228">
        <f>IF(N107="snížená",J107,0)</f>
        <v>0</v>
      </c>
      <c r="BG107" s="228">
        <f>IF(N107="zákl. přenesená",J107,0)</f>
        <v>0</v>
      </c>
      <c r="BH107" s="228">
        <f>IF(N107="sníž. přenesená",J107,0)</f>
        <v>0</v>
      </c>
      <c r="BI107" s="228">
        <f>IF(N107="nulová",J107,0)</f>
        <v>0</v>
      </c>
      <c r="BJ107" s="21" t="s">
        <v>83</v>
      </c>
      <c r="BK107" s="228">
        <f>ROUND(I107*H107,2)</f>
        <v>0</v>
      </c>
      <c r="BL107" s="21" t="s">
        <v>299</v>
      </c>
      <c r="BM107" s="227" t="s">
        <v>4347</v>
      </c>
    </row>
    <row r="108" s="2" customFormat="1" ht="24.15" customHeight="1">
      <c r="A108" s="42"/>
      <c r="B108" s="43"/>
      <c r="C108" s="267" t="s">
        <v>236</v>
      </c>
      <c r="D108" s="267" t="s">
        <v>349</v>
      </c>
      <c r="E108" s="268" t="s">
        <v>272</v>
      </c>
      <c r="F108" s="269" t="s">
        <v>4348</v>
      </c>
      <c r="G108" s="270" t="s">
        <v>1154</v>
      </c>
      <c r="H108" s="271">
        <v>1</v>
      </c>
      <c r="I108" s="272"/>
      <c r="J108" s="273">
        <f>ROUND(I108*H108,2)</f>
        <v>0</v>
      </c>
      <c r="K108" s="269" t="s">
        <v>19</v>
      </c>
      <c r="L108" s="274"/>
      <c r="M108" s="275" t="s">
        <v>19</v>
      </c>
      <c r="N108" s="276"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398</v>
      </c>
      <c r="AT108" s="227" t="s">
        <v>349</v>
      </c>
      <c r="AU108" s="227" t="s">
        <v>218</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299</v>
      </c>
      <c r="BM108" s="227" t="s">
        <v>4349</v>
      </c>
    </row>
    <row r="109" s="2" customFormat="1" ht="24.15" customHeight="1">
      <c r="A109" s="42"/>
      <c r="B109" s="43"/>
      <c r="C109" s="267" t="s">
        <v>243</v>
      </c>
      <c r="D109" s="267" t="s">
        <v>349</v>
      </c>
      <c r="E109" s="268" t="s">
        <v>282</v>
      </c>
      <c r="F109" s="269" t="s">
        <v>4350</v>
      </c>
      <c r="G109" s="270" t="s">
        <v>1154</v>
      </c>
      <c r="H109" s="271">
        <v>1</v>
      </c>
      <c r="I109" s="272"/>
      <c r="J109" s="273">
        <f>ROUND(I109*H109,2)</f>
        <v>0</v>
      </c>
      <c r="K109" s="269" t="s">
        <v>19</v>
      </c>
      <c r="L109" s="274"/>
      <c r="M109" s="275" t="s">
        <v>19</v>
      </c>
      <c r="N109" s="276"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398</v>
      </c>
      <c r="AT109" s="227" t="s">
        <v>349</v>
      </c>
      <c r="AU109" s="227" t="s">
        <v>218</v>
      </c>
      <c r="AY109" s="21" t="s">
        <v>182</v>
      </c>
      <c r="BE109" s="228">
        <f>IF(N109="základní",J109,0)</f>
        <v>0</v>
      </c>
      <c r="BF109" s="228">
        <f>IF(N109="snížená",J109,0)</f>
        <v>0</v>
      </c>
      <c r="BG109" s="228">
        <f>IF(N109="zákl. přenesená",J109,0)</f>
        <v>0</v>
      </c>
      <c r="BH109" s="228">
        <f>IF(N109="sníž. přenesená",J109,0)</f>
        <v>0</v>
      </c>
      <c r="BI109" s="228">
        <f>IF(N109="nulová",J109,0)</f>
        <v>0</v>
      </c>
      <c r="BJ109" s="21" t="s">
        <v>83</v>
      </c>
      <c r="BK109" s="228">
        <f>ROUND(I109*H109,2)</f>
        <v>0</v>
      </c>
      <c r="BL109" s="21" t="s">
        <v>299</v>
      </c>
      <c r="BM109" s="227" t="s">
        <v>4351</v>
      </c>
    </row>
    <row r="110" s="2" customFormat="1" ht="24.15" customHeight="1">
      <c r="A110" s="42"/>
      <c r="B110" s="43"/>
      <c r="C110" s="267" t="s">
        <v>249</v>
      </c>
      <c r="D110" s="267" t="s">
        <v>349</v>
      </c>
      <c r="E110" s="268" t="s">
        <v>293</v>
      </c>
      <c r="F110" s="269" t="s">
        <v>4352</v>
      </c>
      <c r="G110" s="270" t="s">
        <v>1154</v>
      </c>
      <c r="H110" s="271">
        <v>1</v>
      </c>
      <c r="I110" s="272"/>
      <c r="J110" s="273">
        <f>ROUND(I110*H110,2)</f>
        <v>0</v>
      </c>
      <c r="K110" s="269" t="s">
        <v>19</v>
      </c>
      <c r="L110" s="274"/>
      <c r="M110" s="275" t="s">
        <v>19</v>
      </c>
      <c r="N110" s="276"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398</v>
      </c>
      <c r="AT110" s="227" t="s">
        <v>349</v>
      </c>
      <c r="AU110" s="227" t="s">
        <v>218</v>
      </c>
      <c r="AY110" s="21" t="s">
        <v>182</v>
      </c>
      <c r="BE110" s="228">
        <f>IF(N110="základní",J110,0)</f>
        <v>0</v>
      </c>
      <c r="BF110" s="228">
        <f>IF(N110="snížená",J110,0)</f>
        <v>0</v>
      </c>
      <c r="BG110" s="228">
        <f>IF(N110="zákl. přenesená",J110,0)</f>
        <v>0</v>
      </c>
      <c r="BH110" s="228">
        <f>IF(N110="sníž. přenesená",J110,0)</f>
        <v>0</v>
      </c>
      <c r="BI110" s="228">
        <f>IF(N110="nulová",J110,0)</f>
        <v>0</v>
      </c>
      <c r="BJ110" s="21" t="s">
        <v>83</v>
      </c>
      <c r="BK110" s="228">
        <f>ROUND(I110*H110,2)</f>
        <v>0</v>
      </c>
      <c r="BL110" s="21" t="s">
        <v>299</v>
      </c>
      <c r="BM110" s="227" t="s">
        <v>4353</v>
      </c>
    </row>
    <row r="111" s="2" customFormat="1" ht="33" customHeight="1">
      <c r="A111" s="42"/>
      <c r="B111" s="43"/>
      <c r="C111" s="267" t="s">
        <v>255</v>
      </c>
      <c r="D111" s="267" t="s">
        <v>349</v>
      </c>
      <c r="E111" s="268" t="s">
        <v>299</v>
      </c>
      <c r="F111" s="269" t="s">
        <v>4354</v>
      </c>
      <c r="G111" s="270" t="s">
        <v>1154</v>
      </c>
      <c r="H111" s="271">
        <v>1</v>
      </c>
      <c r="I111" s="272"/>
      <c r="J111" s="273">
        <f>ROUND(I111*H111,2)</f>
        <v>0</v>
      </c>
      <c r="K111" s="269" t="s">
        <v>19</v>
      </c>
      <c r="L111" s="274"/>
      <c r="M111" s="275" t="s">
        <v>19</v>
      </c>
      <c r="N111" s="276"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398</v>
      </c>
      <c r="AT111" s="227" t="s">
        <v>349</v>
      </c>
      <c r="AU111" s="227" t="s">
        <v>218</v>
      </c>
      <c r="AY111" s="21" t="s">
        <v>182</v>
      </c>
      <c r="BE111" s="228">
        <f>IF(N111="základní",J111,0)</f>
        <v>0</v>
      </c>
      <c r="BF111" s="228">
        <f>IF(N111="snížená",J111,0)</f>
        <v>0</v>
      </c>
      <c r="BG111" s="228">
        <f>IF(N111="zákl. přenesená",J111,0)</f>
        <v>0</v>
      </c>
      <c r="BH111" s="228">
        <f>IF(N111="sníž. přenesená",J111,0)</f>
        <v>0</v>
      </c>
      <c r="BI111" s="228">
        <f>IF(N111="nulová",J111,0)</f>
        <v>0</v>
      </c>
      <c r="BJ111" s="21" t="s">
        <v>83</v>
      </c>
      <c r="BK111" s="228">
        <f>ROUND(I111*H111,2)</f>
        <v>0</v>
      </c>
      <c r="BL111" s="21" t="s">
        <v>299</v>
      </c>
      <c r="BM111" s="227" t="s">
        <v>4355</v>
      </c>
    </row>
    <row r="112" s="2" customFormat="1" ht="24.15" customHeight="1">
      <c r="A112" s="42"/>
      <c r="B112" s="43"/>
      <c r="C112" s="267" t="s">
        <v>261</v>
      </c>
      <c r="D112" s="267" t="s">
        <v>349</v>
      </c>
      <c r="E112" s="268" t="s">
        <v>306</v>
      </c>
      <c r="F112" s="269" t="s">
        <v>4356</v>
      </c>
      <c r="G112" s="270" t="s">
        <v>1154</v>
      </c>
      <c r="H112" s="271">
        <v>1</v>
      </c>
      <c r="I112" s="272"/>
      <c r="J112" s="273">
        <f>ROUND(I112*H112,2)</f>
        <v>0</v>
      </c>
      <c r="K112" s="269" t="s">
        <v>19</v>
      </c>
      <c r="L112" s="274"/>
      <c r="M112" s="275" t="s">
        <v>19</v>
      </c>
      <c r="N112" s="276"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398</v>
      </c>
      <c r="AT112" s="227" t="s">
        <v>349</v>
      </c>
      <c r="AU112" s="227" t="s">
        <v>218</v>
      </c>
      <c r="AY112" s="21" t="s">
        <v>182</v>
      </c>
      <c r="BE112" s="228">
        <f>IF(N112="základní",J112,0)</f>
        <v>0</v>
      </c>
      <c r="BF112" s="228">
        <f>IF(N112="snížená",J112,0)</f>
        <v>0</v>
      </c>
      <c r="BG112" s="228">
        <f>IF(N112="zákl. přenesená",J112,0)</f>
        <v>0</v>
      </c>
      <c r="BH112" s="228">
        <f>IF(N112="sníž. přenesená",J112,0)</f>
        <v>0</v>
      </c>
      <c r="BI112" s="228">
        <f>IF(N112="nulová",J112,0)</f>
        <v>0</v>
      </c>
      <c r="BJ112" s="21" t="s">
        <v>83</v>
      </c>
      <c r="BK112" s="228">
        <f>ROUND(I112*H112,2)</f>
        <v>0</v>
      </c>
      <c r="BL112" s="21" t="s">
        <v>299</v>
      </c>
      <c r="BM112" s="227" t="s">
        <v>4357</v>
      </c>
    </row>
    <row r="113" s="17" customFormat="1" ht="20.88" customHeight="1">
      <c r="A113" s="17"/>
      <c r="B113" s="296"/>
      <c r="C113" s="297"/>
      <c r="D113" s="298" t="s">
        <v>75</v>
      </c>
      <c r="E113" s="298" t="s">
        <v>4358</v>
      </c>
      <c r="F113" s="298" t="s">
        <v>4359</v>
      </c>
      <c r="G113" s="297"/>
      <c r="H113" s="297"/>
      <c r="I113" s="299"/>
      <c r="J113" s="300">
        <f>BK113</f>
        <v>0</v>
      </c>
      <c r="K113" s="297"/>
      <c r="L113" s="301"/>
      <c r="M113" s="302"/>
      <c r="N113" s="303"/>
      <c r="O113" s="303"/>
      <c r="P113" s="304">
        <f>SUM(P114:P125)</f>
        <v>0</v>
      </c>
      <c r="Q113" s="303"/>
      <c r="R113" s="304">
        <f>SUM(R114:R125)</f>
        <v>0</v>
      </c>
      <c r="S113" s="303"/>
      <c r="T113" s="305">
        <f>SUM(T114:T125)</f>
        <v>0</v>
      </c>
      <c r="U113" s="17"/>
      <c r="V113" s="17"/>
      <c r="W113" s="17"/>
      <c r="X113" s="17"/>
      <c r="Y113" s="17"/>
      <c r="Z113" s="17"/>
      <c r="AA113" s="17"/>
      <c r="AB113" s="17"/>
      <c r="AC113" s="17"/>
      <c r="AD113" s="17"/>
      <c r="AE113" s="17"/>
      <c r="AR113" s="306" t="s">
        <v>86</v>
      </c>
      <c r="AT113" s="307" t="s">
        <v>75</v>
      </c>
      <c r="AU113" s="307" t="s">
        <v>189</v>
      </c>
      <c r="AY113" s="306" t="s">
        <v>182</v>
      </c>
      <c r="BK113" s="308">
        <f>SUM(BK114:BK125)</f>
        <v>0</v>
      </c>
    </row>
    <row r="114" s="2" customFormat="1">
      <c r="A114" s="42"/>
      <c r="B114" s="43"/>
      <c r="C114" s="216" t="s">
        <v>8</v>
      </c>
      <c r="D114" s="216" t="s">
        <v>184</v>
      </c>
      <c r="E114" s="217" t="s">
        <v>83</v>
      </c>
      <c r="F114" s="316" t="s">
        <v>4360</v>
      </c>
      <c r="G114" s="219" t="s">
        <v>1154</v>
      </c>
      <c r="H114" s="220">
        <v>1</v>
      </c>
      <c r="I114" s="221"/>
      <c r="J114" s="222">
        <f>ROUND(I114*H114,2)</f>
        <v>0</v>
      </c>
      <c r="K114" s="218" t="s">
        <v>19</v>
      </c>
      <c r="L114" s="48"/>
      <c r="M114" s="223" t="s">
        <v>19</v>
      </c>
      <c r="N114" s="224" t="s">
        <v>47</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299</v>
      </c>
      <c r="AT114" s="227" t="s">
        <v>184</v>
      </c>
      <c r="AU114" s="227" t="s">
        <v>218</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299</v>
      </c>
      <c r="BM114" s="227" t="s">
        <v>4361</v>
      </c>
    </row>
    <row r="115" s="2" customFormat="1" ht="16.5" customHeight="1">
      <c r="A115" s="42"/>
      <c r="B115" s="43"/>
      <c r="C115" s="216" t="s">
        <v>272</v>
      </c>
      <c r="D115" s="216" t="s">
        <v>184</v>
      </c>
      <c r="E115" s="217" t="s">
        <v>86</v>
      </c>
      <c r="F115" s="218" t="s">
        <v>4338</v>
      </c>
      <c r="G115" s="219" t="s">
        <v>2491</v>
      </c>
      <c r="H115" s="220">
        <v>4</v>
      </c>
      <c r="I115" s="221"/>
      <c r="J115" s="222">
        <f>ROUND(I115*H115,2)</f>
        <v>0</v>
      </c>
      <c r="K115" s="218" t="s">
        <v>19</v>
      </c>
      <c r="L115" s="48"/>
      <c r="M115" s="223" t="s">
        <v>19</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299</v>
      </c>
      <c r="AT115" s="227" t="s">
        <v>184</v>
      </c>
      <c r="AU115" s="227" t="s">
        <v>218</v>
      </c>
      <c r="AY115" s="21" t="s">
        <v>182</v>
      </c>
      <c r="BE115" s="228">
        <f>IF(N115="základní",J115,0)</f>
        <v>0</v>
      </c>
      <c r="BF115" s="228">
        <f>IF(N115="snížená",J115,0)</f>
        <v>0</v>
      </c>
      <c r="BG115" s="228">
        <f>IF(N115="zákl. přenesená",J115,0)</f>
        <v>0</v>
      </c>
      <c r="BH115" s="228">
        <f>IF(N115="sníž. přenesená",J115,0)</f>
        <v>0</v>
      </c>
      <c r="BI115" s="228">
        <f>IF(N115="nulová",J115,0)</f>
        <v>0</v>
      </c>
      <c r="BJ115" s="21" t="s">
        <v>83</v>
      </c>
      <c r="BK115" s="228">
        <f>ROUND(I115*H115,2)</f>
        <v>0</v>
      </c>
      <c r="BL115" s="21" t="s">
        <v>299</v>
      </c>
      <c r="BM115" s="227" t="s">
        <v>4362</v>
      </c>
    </row>
    <row r="116" s="2" customFormat="1" ht="16.5" customHeight="1">
      <c r="A116" s="42"/>
      <c r="B116" s="43"/>
      <c r="C116" s="216" t="s">
        <v>282</v>
      </c>
      <c r="D116" s="216" t="s">
        <v>184</v>
      </c>
      <c r="E116" s="217" t="s">
        <v>203</v>
      </c>
      <c r="F116" s="218" t="s">
        <v>4340</v>
      </c>
      <c r="G116" s="219" t="s">
        <v>2491</v>
      </c>
      <c r="H116" s="220">
        <v>2</v>
      </c>
      <c r="I116" s="221"/>
      <c r="J116" s="222">
        <f>ROUND(I116*H116,2)</f>
        <v>0</v>
      </c>
      <c r="K116" s="218" t="s">
        <v>19</v>
      </c>
      <c r="L116" s="48"/>
      <c r="M116" s="223" t="s">
        <v>19</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299</v>
      </c>
      <c r="AT116" s="227" t="s">
        <v>184</v>
      </c>
      <c r="AU116" s="227" t="s">
        <v>218</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299</v>
      </c>
      <c r="BM116" s="227" t="s">
        <v>4363</v>
      </c>
    </row>
    <row r="117" s="2" customFormat="1" ht="16.5" customHeight="1">
      <c r="A117" s="42"/>
      <c r="B117" s="43"/>
      <c r="C117" s="216" t="s">
        <v>293</v>
      </c>
      <c r="D117" s="216" t="s">
        <v>184</v>
      </c>
      <c r="E117" s="217" t="s">
        <v>189</v>
      </c>
      <c r="F117" s="218" t="s">
        <v>4364</v>
      </c>
      <c r="G117" s="219" t="s">
        <v>4365</v>
      </c>
      <c r="H117" s="220">
        <v>1</v>
      </c>
      <c r="I117" s="221"/>
      <c r="J117" s="222">
        <f>ROUND(I117*H117,2)</f>
        <v>0</v>
      </c>
      <c r="K117" s="218" t="s">
        <v>19</v>
      </c>
      <c r="L117" s="48"/>
      <c r="M117" s="223" t="s">
        <v>19</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299</v>
      </c>
      <c r="AT117" s="227" t="s">
        <v>184</v>
      </c>
      <c r="AU117" s="227" t="s">
        <v>218</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299</v>
      </c>
      <c r="BM117" s="227" t="s">
        <v>4366</v>
      </c>
    </row>
    <row r="118" s="2" customFormat="1" ht="16.5" customHeight="1">
      <c r="A118" s="42"/>
      <c r="B118" s="43"/>
      <c r="C118" s="216" t="s">
        <v>299</v>
      </c>
      <c r="D118" s="216" t="s">
        <v>184</v>
      </c>
      <c r="E118" s="217" t="s">
        <v>218</v>
      </c>
      <c r="F118" s="218" t="s">
        <v>4367</v>
      </c>
      <c r="G118" s="219" t="s">
        <v>4365</v>
      </c>
      <c r="H118" s="220">
        <v>1</v>
      </c>
      <c r="I118" s="221"/>
      <c r="J118" s="222">
        <f>ROUND(I118*H118,2)</f>
        <v>0</v>
      </c>
      <c r="K118" s="218" t="s">
        <v>19</v>
      </c>
      <c r="L118" s="48"/>
      <c r="M118" s="223" t="s">
        <v>19</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299</v>
      </c>
      <c r="AT118" s="227" t="s">
        <v>184</v>
      </c>
      <c r="AU118" s="227" t="s">
        <v>218</v>
      </c>
      <c r="AY118" s="21" t="s">
        <v>182</v>
      </c>
      <c r="BE118" s="228">
        <f>IF(N118="základní",J118,0)</f>
        <v>0</v>
      </c>
      <c r="BF118" s="228">
        <f>IF(N118="snížená",J118,0)</f>
        <v>0</v>
      </c>
      <c r="BG118" s="228">
        <f>IF(N118="zákl. přenesená",J118,0)</f>
        <v>0</v>
      </c>
      <c r="BH118" s="228">
        <f>IF(N118="sníž. přenesená",J118,0)</f>
        <v>0</v>
      </c>
      <c r="BI118" s="228">
        <f>IF(N118="nulová",J118,0)</f>
        <v>0</v>
      </c>
      <c r="BJ118" s="21" t="s">
        <v>83</v>
      </c>
      <c r="BK118" s="228">
        <f>ROUND(I118*H118,2)</f>
        <v>0</v>
      </c>
      <c r="BL118" s="21" t="s">
        <v>299</v>
      </c>
      <c r="BM118" s="227" t="s">
        <v>4368</v>
      </c>
    </row>
    <row r="119" s="2" customFormat="1" ht="16.5" customHeight="1">
      <c r="A119" s="42"/>
      <c r="B119" s="43"/>
      <c r="C119" s="216" t="s">
        <v>306</v>
      </c>
      <c r="D119" s="216" t="s">
        <v>184</v>
      </c>
      <c r="E119" s="217" t="s">
        <v>226</v>
      </c>
      <c r="F119" s="218" t="s">
        <v>4369</v>
      </c>
      <c r="G119" s="219" t="s">
        <v>4365</v>
      </c>
      <c r="H119" s="220">
        <v>1</v>
      </c>
      <c r="I119" s="221"/>
      <c r="J119" s="222">
        <f>ROUND(I119*H119,2)</f>
        <v>0</v>
      </c>
      <c r="K119" s="218" t="s">
        <v>19</v>
      </c>
      <c r="L119" s="48"/>
      <c r="M119" s="223" t="s">
        <v>19</v>
      </c>
      <c r="N119" s="224"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299</v>
      </c>
      <c r="AT119" s="227" t="s">
        <v>184</v>
      </c>
      <c r="AU119" s="227" t="s">
        <v>218</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299</v>
      </c>
      <c r="BM119" s="227" t="s">
        <v>4370</v>
      </c>
    </row>
    <row r="120" s="2" customFormat="1" ht="16.5" customHeight="1">
      <c r="A120" s="42"/>
      <c r="B120" s="43"/>
      <c r="C120" s="216" t="s">
        <v>317</v>
      </c>
      <c r="D120" s="216" t="s">
        <v>184</v>
      </c>
      <c r="E120" s="217" t="s">
        <v>236</v>
      </c>
      <c r="F120" s="218" t="s">
        <v>4371</v>
      </c>
      <c r="G120" s="219" t="s">
        <v>4365</v>
      </c>
      <c r="H120" s="220">
        <v>1</v>
      </c>
      <c r="I120" s="221"/>
      <c r="J120" s="222">
        <f>ROUND(I120*H120,2)</f>
        <v>0</v>
      </c>
      <c r="K120" s="218" t="s">
        <v>19</v>
      </c>
      <c r="L120" s="48"/>
      <c r="M120" s="223" t="s">
        <v>19</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299</v>
      </c>
      <c r="AT120" s="227" t="s">
        <v>184</v>
      </c>
      <c r="AU120" s="227" t="s">
        <v>218</v>
      </c>
      <c r="AY120" s="21" t="s">
        <v>182</v>
      </c>
      <c r="BE120" s="228">
        <f>IF(N120="základní",J120,0)</f>
        <v>0</v>
      </c>
      <c r="BF120" s="228">
        <f>IF(N120="snížená",J120,0)</f>
        <v>0</v>
      </c>
      <c r="BG120" s="228">
        <f>IF(N120="zákl. přenesená",J120,0)</f>
        <v>0</v>
      </c>
      <c r="BH120" s="228">
        <f>IF(N120="sníž. přenesená",J120,0)</f>
        <v>0</v>
      </c>
      <c r="BI120" s="228">
        <f>IF(N120="nulová",J120,0)</f>
        <v>0</v>
      </c>
      <c r="BJ120" s="21" t="s">
        <v>83</v>
      </c>
      <c r="BK120" s="228">
        <f>ROUND(I120*H120,2)</f>
        <v>0</v>
      </c>
      <c r="BL120" s="21" t="s">
        <v>299</v>
      </c>
      <c r="BM120" s="227" t="s">
        <v>4372</v>
      </c>
    </row>
    <row r="121" s="2" customFormat="1" ht="16.5" customHeight="1">
      <c r="A121" s="42"/>
      <c r="B121" s="43"/>
      <c r="C121" s="216" t="s">
        <v>323</v>
      </c>
      <c r="D121" s="216" t="s">
        <v>184</v>
      </c>
      <c r="E121" s="217" t="s">
        <v>249</v>
      </c>
      <c r="F121" s="218" t="s">
        <v>4373</v>
      </c>
      <c r="G121" s="219" t="s">
        <v>4365</v>
      </c>
      <c r="H121" s="220">
        <v>1</v>
      </c>
      <c r="I121" s="221"/>
      <c r="J121" s="222">
        <f>ROUND(I121*H121,2)</f>
        <v>0</v>
      </c>
      <c r="K121" s="218" t="s">
        <v>19</v>
      </c>
      <c r="L121" s="48"/>
      <c r="M121" s="223" t="s">
        <v>19</v>
      </c>
      <c r="N121" s="224"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299</v>
      </c>
      <c r="AT121" s="227" t="s">
        <v>184</v>
      </c>
      <c r="AU121" s="227" t="s">
        <v>218</v>
      </c>
      <c r="AY121" s="21" t="s">
        <v>182</v>
      </c>
      <c r="BE121" s="228">
        <f>IF(N121="základní",J121,0)</f>
        <v>0</v>
      </c>
      <c r="BF121" s="228">
        <f>IF(N121="snížená",J121,0)</f>
        <v>0</v>
      </c>
      <c r="BG121" s="228">
        <f>IF(N121="zákl. přenesená",J121,0)</f>
        <v>0</v>
      </c>
      <c r="BH121" s="228">
        <f>IF(N121="sníž. přenesená",J121,0)</f>
        <v>0</v>
      </c>
      <c r="BI121" s="228">
        <f>IF(N121="nulová",J121,0)</f>
        <v>0</v>
      </c>
      <c r="BJ121" s="21" t="s">
        <v>83</v>
      </c>
      <c r="BK121" s="228">
        <f>ROUND(I121*H121,2)</f>
        <v>0</v>
      </c>
      <c r="BL121" s="21" t="s">
        <v>299</v>
      </c>
      <c r="BM121" s="227" t="s">
        <v>4374</v>
      </c>
    </row>
    <row r="122" s="2" customFormat="1" ht="16.5" customHeight="1">
      <c r="A122" s="42"/>
      <c r="B122" s="43"/>
      <c r="C122" s="216" t="s">
        <v>330</v>
      </c>
      <c r="D122" s="216" t="s">
        <v>184</v>
      </c>
      <c r="E122" s="217" t="s">
        <v>255</v>
      </c>
      <c r="F122" s="218" t="s">
        <v>4375</v>
      </c>
      <c r="G122" s="219" t="s">
        <v>4365</v>
      </c>
      <c r="H122" s="220">
        <v>1</v>
      </c>
      <c r="I122" s="221"/>
      <c r="J122" s="222">
        <f>ROUND(I122*H122,2)</f>
        <v>0</v>
      </c>
      <c r="K122" s="218" t="s">
        <v>19</v>
      </c>
      <c r="L122" s="48"/>
      <c r="M122" s="223" t="s">
        <v>19</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299</v>
      </c>
      <c r="AT122" s="227" t="s">
        <v>184</v>
      </c>
      <c r="AU122" s="227" t="s">
        <v>218</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299</v>
      </c>
      <c r="BM122" s="227" t="s">
        <v>4376</v>
      </c>
    </row>
    <row r="123" s="2" customFormat="1" ht="21.75" customHeight="1">
      <c r="A123" s="42"/>
      <c r="B123" s="43"/>
      <c r="C123" s="216" t="s">
        <v>7</v>
      </c>
      <c r="D123" s="216" t="s">
        <v>184</v>
      </c>
      <c r="E123" s="217" t="s">
        <v>293</v>
      </c>
      <c r="F123" s="218" t="s">
        <v>4377</v>
      </c>
      <c r="G123" s="219" t="s">
        <v>4365</v>
      </c>
      <c r="H123" s="220">
        <v>1</v>
      </c>
      <c r="I123" s="221"/>
      <c r="J123" s="222">
        <f>ROUND(I123*H123,2)</f>
        <v>0</v>
      </c>
      <c r="K123" s="218" t="s">
        <v>19</v>
      </c>
      <c r="L123" s="48"/>
      <c r="M123" s="223" t="s">
        <v>19</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299</v>
      </c>
      <c r="AT123" s="227" t="s">
        <v>184</v>
      </c>
      <c r="AU123" s="227" t="s">
        <v>218</v>
      </c>
      <c r="AY123" s="21" t="s">
        <v>182</v>
      </c>
      <c r="BE123" s="228">
        <f>IF(N123="základní",J123,0)</f>
        <v>0</v>
      </c>
      <c r="BF123" s="228">
        <f>IF(N123="snížená",J123,0)</f>
        <v>0</v>
      </c>
      <c r="BG123" s="228">
        <f>IF(N123="zákl. přenesená",J123,0)</f>
        <v>0</v>
      </c>
      <c r="BH123" s="228">
        <f>IF(N123="sníž. přenesená",J123,0)</f>
        <v>0</v>
      </c>
      <c r="BI123" s="228">
        <f>IF(N123="nulová",J123,0)</f>
        <v>0</v>
      </c>
      <c r="BJ123" s="21" t="s">
        <v>83</v>
      </c>
      <c r="BK123" s="228">
        <f>ROUND(I123*H123,2)</f>
        <v>0</v>
      </c>
      <c r="BL123" s="21" t="s">
        <v>299</v>
      </c>
      <c r="BM123" s="227" t="s">
        <v>4378</v>
      </c>
    </row>
    <row r="124" s="2" customFormat="1" ht="33" customHeight="1">
      <c r="A124" s="42"/>
      <c r="B124" s="43"/>
      <c r="C124" s="216" t="s">
        <v>342</v>
      </c>
      <c r="D124" s="216" t="s">
        <v>184</v>
      </c>
      <c r="E124" s="217" t="s">
        <v>299</v>
      </c>
      <c r="F124" s="218" t="s">
        <v>4379</v>
      </c>
      <c r="G124" s="219" t="s">
        <v>4365</v>
      </c>
      <c r="H124" s="220">
        <v>1</v>
      </c>
      <c r="I124" s="221"/>
      <c r="J124" s="222">
        <f>ROUND(I124*H124,2)</f>
        <v>0</v>
      </c>
      <c r="K124" s="218" t="s">
        <v>19</v>
      </c>
      <c r="L124" s="48"/>
      <c r="M124" s="223" t="s">
        <v>19</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299</v>
      </c>
      <c r="AT124" s="227" t="s">
        <v>184</v>
      </c>
      <c r="AU124" s="227" t="s">
        <v>218</v>
      </c>
      <c r="AY124" s="21" t="s">
        <v>182</v>
      </c>
      <c r="BE124" s="228">
        <f>IF(N124="základní",J124,0)</f>
        <v>0</v>
      </c>
      <c r="BF124" s="228">
        <f>IF(N124="snížená",J124,0)</f>
        <v>0</v>
      </c>
      <c r="BG124" s="228">
        <f>IF(N124="zákl. přenesená",J124,0)</f>
        <v>0</v>
      </c>
      <c r="BH124" s="228">
        <f>IF(N124="sníž. přenesená",J124,0)</f>
        <v>0</v>
      </c>
      <c r="BI124" s="228">
        <f>IF(N124="nulová",J124,0)</f>
        <v>0</v>
      </c>
      <c r="BJ124" s="21" t="s">
        <v>83</v>
      </c>
      <c r="BK124" s="228">
        <f>ROUND(I124*H124,2)</f>
        <v>0</v>
      </c>
      <c r="BL124" s="21" t="s">
        <v>299</v>
      </c>
      <c r="BM124" s="227" t="s">
        <v>4380</v>
      </c>
    </row>
    <row r="125" s="2" customFormat="1" ht="16.5" customHeight="1">
      <c r="A125" s="42"/>
      <c r="B125" s="43"/>
      <c r="C125" s="216" t="s">
        <v>348</v>
      </c>
      <c r="D125" s="216" t="s">
        <v>184</v>
      </c>
      <c r="E125" s="217" t="s">
        <v>306</v>
      </c>
      <c r="F125" s="218" t="s">
        <v>4356</v>
      </c>
      <c r="G125" s="219" t="s">
        <v>4365</v>
      </c>
      <c r="H125" s="220">
        <v>1</v>
      </c>
      <c r="I125" s="221"/>
      <c r="J125" s="222">
        <f>ROUND(I125*H125,2)</f>
        <v>0</v>
      </c>
      <c r="K125" s="218" t="s">
        <v>19</v>
      </c>
      <c r="L125" s="48"/>
      <c r="M125" s="223" t="s">
        <v>19</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299</v>
      </c>
      <c r="AT125" s="227" t="s">
        <v>184</v>
      </c>
      <c r="AU125" s="227" t="s">
        <v>218</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299</v>
      </c>
      <c r="BM125" s="227" t="s">
        <v>4381</v>
      </c>
    </row>
    <row r="126" s="17" customFormat="1" ht="20.88" customHeight="1">
      <c r="A126" s="17"/>
      <c r="B126" s="296"/>
      <c r="C126" s="297"/>
      <c r="D126" s="298" t="s">
        <v>75</v>
      </c>
      <c r="E126" s="298" t="s">
        <v>4382</v>
      </c>
      <c r="F126" s="298" t="s">
        <v>4383</v>
      </c>
      <c r="G126" s="297"/>
      <c r="H126" s="297"/>
      <c r="I126" s="299"/>
      <c r="J126" s="300">
        <f>BK126</f>
        <v>0</v>
      </c>
      <c r="K126" s="297"/>
      <c r="L126" s="301"/>
      <c r="M126" s="302"/>
      <c r="N126" s="303"/>
      <c r="O126" s="303"/>
      <c r="P126" s="304">
        <f>P127+P145</f>
        <v>0</v>
      </c>
      <c r="Q126" s="303"/>
      <c r="R126" s="304">
        <f>R127+R145</f>
        <v>0</v>
      </c>
      <c r="S126" s="303"/>
      <c r="T126" s="305">
        <f>T127+T145</f>
        <v>0</v>
      </c>
      <c r="U126" s="17"/>
      <c r="V126" s="17"/>
      <c r="W126" s="17"/>
      <c r="X126" s="17"/>
      <c r="Y126" s="17"/>
      <c r="Z126" s="17"/>
      <c r="AA126" s="17"/>
      <c r="AB126" s="17"/>
      <c r="AC126" s="17"/>
      <c r="AD126" s="17"/>
      <c r="AE126" s="17"/>
      <c r="AR126" s="306" t="s">
        <v>86</v>
      </c>
      <c r="AT126" s="307" t="s">
        <v>75</v>
      </c>
      <c r="AU126" s="307" t="s">
        <v>203</v>
      </c>
      <c r="AY126" s="306" t="s">
        <v>182</v>
      </c>
      <c r="BK126" s="308">
        <f>BK127+BK145</f>
        <v>0</v>
      </c>
    </row>
    <row r="127" s="17" customFormat="1" ht="20.88" customHeight="1">
      <c r="A127" s="17"/>
      <c r="B127" s="296"/>
      <c r="C127" s="297"/>
      <c r="D127" s="298" t="s">
        <v>75</v>
      </c>
      <c r="E127" s="298" t="s">
        <v>4384</v>
      </c>
      <c r="F127" s="298" t="s">
        <v>4385</v>
      </c>
      <c r="G127" s="297"/>
      <c r="H127" s="297"/>
      <c r="I127" s="299"/>
      <c r="J127" s="300">
        <f>BK127</f>
        <v>0</v>
      </c>
      <c r="K127" s="297"/>
      <c r="L127" s="301"/>
      <c r="M127" s="302"/>
      <c r="N127" s="303"/>
      <c r="O127" s="303"/>
      <c r="P127" s="304">
        <f>SUM(P128:P144)</f>
        <v>0</v>
      </c>
      <c r="Q127" s="303"/>
      <c r="R127" s="304">
        <f>SUM(R128:R144)</f>
        <v>0</v>
      </c>
      <c r="S127" s="303"/>
      <c r="T127" s="305">
        <f>SUM(T128:T144)</f>
        <v>0</v>
      </c>
      <c r="U127" s="17"/>
      <c r="V127" s="17"/>
      <c r="W127" s="17"/>
      <c r="X127" s="17"/>
      <c r="Y127" s="17"/>
      <c r="Z127" s="17"/>
      <c r="AA127" s="17"/>
      <c r="AB127" s="17"/>
      <c r="AC127" s="17"/>
      <c r="AD127" s="17"/>
      <c r="AE127" s="17"/>
      <c r="AR127" s="306" t="s">
        <v>86</v>
      </c>
      <c r="AT127" s="307" t="s">
        <v>75</v>
      </c>
      <c r="AU127" s="307" t="s">
        <v>189</v>
      </c>
      <c r="AY127" s="306" t="s">
        <v>182</v>
      </c>
      <c r="BK127" s="308">
        <f>SUM(BK128:BK144)</f>
        <v>0</v>
      </c>
    </row>
    <row r="128" s="2" customFormat="1" ht="16.5" customHeight="1">
      <c r="A128" s="42"/>
      <c r="B128" s="43"/>
      <c r="C128" s="267" t="s">
        <v>355</v>
      </c>
      <c r="D128" s="267" t="s">
        <v>349</v>
      </c>
      <c r="E128" s="268" t="s">
        <v>317</v>
      </c>
      <c r="F128" s="269" t="s">
        <v>4386</v>
      </c>
      <c r="G128" s="270" t="s">
        <v>560</v>
      </c>
      <c r="H128" s="271">
        <v>220</v>
      </c>
      <c r="I128" s="272"/>
      <c r="J128" s="273">
        <f>ROUND(I128*H128,2)</f>
        <v>0</v>
      </c>
      <c r="K128" s="269" t="s">
        <v>19</v>
      </c>
      <c r="L128" s="274"/>
      <c r="M128" s="275" t="s">
        <v>19</v>
      </c>
      <c r="N128" s="276"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398</v>
      </c>
      <c r="AT128" s="227" t="s">
        <v>349</v>
      </c>
      <c r="AU128" s="227" t="s">
        <v>218</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299</v>
      </c>
      <c r="BM128" s="227" t="s">
        <v>4387</v>
      </c>
    </row>
    <row r="129" s="2" customFormat="1" ht="16.5" customHeight="1">
      <c r="A129" s="42"/>
      <c r="B129" s="43"/>
      <c r="C129" s="267" t="s">
        <v>360</v>
      </c>
      <c r="D129" s="267" t="s">
        <v>349</v>
      </c>
      <c r="E129" s="268" t="s">
        <v>323</v>
      </c>
      <c r="F129" s="269" t="s">
        <v>4388</v>
      </c>
      <c r="G129" s="270" t="s">
        <v>560</v>
      </c>
      <c r="H129" s="271">
        <v>50</v>
      </c>
      <c r="I129" s="272"/>
      <c r="J129" s="273">
        <f>ROUND(I129*H129,2)</f>
        <v>0</v>
      </c>
      <c r="K129" s="269" t="s">
        <v>19</v>
      </c>
      <c r="L129" s="274"/>
      <c r="M129" s="275" t="s">
        <v>19</v>
      </c>
      <c r="N129" s="276"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398</v>
      </c>
      <c r="AT129" s="227" t="s">
        <v>349</v>
      </c>
      <c r="AU129" s="227" t="s">
        <v>218</v>
      </c>
      <c r="AY129" s="21" t="s">
        <v>182</v>
      </c>
      <c r="BE129" s="228">
        <f>IF(N129="základní",J129,0)</f>
        <v>0</v>
      </c>
      <c r="BF129" s="228">
        <f>IF(N129="snížená",J129,0)</f>
        <v>0</v>
      </c>
      <c r="BG129" s="228">
        <f>IF(N129="zákl. přenesená",J129,0)</f>
        <v>0</v>
      </c>
      <c r="BH129" s="228">
        <f>IF(N129="sníž. přenesená",J129,0)</f>
        <v>0</v>
      </c>
      <c r="BI129" s="228">
        <f>IF(N129="nulová",J129,0)</f>
        <v>0</v>
      </c>
      <c r="BJ129" s="21" t="s">
        <v>83</v>
      </c>
      <c r="BK129" s="228">
        <f>ROUND(I129*H129,2)</f>
        <v>0</v>
      </c>
      <c r="BL129" s="21" t="s">
        <v>299</v>
      </c>
      <c r="BM129" s="227" t="s">
        <v>4389</v>
      </c>
    </row>
    <row r="130" s="2" customFormat="1" ht="16.5" customHeight="1">
      <c r="A130" s="42"/>
      <c r="B130" s="43"/>
      <c r="C130" s="267" t="s">
        <v>366</v>
      </c>
      <c r="D130" s="267" t="s">
        <v>349</v>
      </c>
      <c r="E130" s="268" t="s">
        <v>330</v>
      </c>
      <c r="F130" s="269" t="s">
        <v>4390</v>
      </c>
      <c r="G130" s="270" t="s">
        <v>560</v>
      </c>
      <c r="H130" s="271">
        <v>100</v>
      </c>
      <c r="I130" s="272"/>
      <c r="J130" s="273">
        <f>ROUND(I130*H130,2)</f>
        <v>0</v>
      </c>
      <c r="K130" s="269" t="s">
        <v>19</v>
      </c>
      <c r="L130" s="274"/>
      <c r="M130" s="275" t="s">
        <v>19</v>
      </c>
      <c r="N130" s="276" t="s">
        <v>47</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398</v>
      </c>
      <c r="AT130" s="227" t="s">
        <v>349</v>
      </c>
      <c r="AU130" s="227" t="s">
        <v>218</v>
      </c>
      <c r="AY130" s="21" t="s">
        <v>182</v>
      </c>
      <c r="BE130" s="228">
        <f>IF(N130="základní",J130,0)</f>
        <v>0</v>
      </c>
      <c r="BF130" s="228">
        <f>IF(N130="snížená",J130,0)</f>
        <v>0</v>
      </c>
      <c r="BG130" s="228">
        <f>IF(N130="zákl. přenesená",J130,0)</f>
        <v>0</v>
      </c>
      <c r="BH130" s="228">
        <f>IF(N130="sníž. přenesená",J130,0)</f>
        <v>0</v>
      </c>
      <c r="BI130" s="228">
        <f>IF(N130="nulová",J130,0)</f>
        <v>0</v>
      </c>
      <c r="BJ130" s="21" t="s">
        <v>83</v>
      </c>
      <c r="BK130" s="228">
        <f>ROUND(I130*H130,2)</f>
        <v>0</v>
      </c>
      <c r="BL130" s="21" t="s">
        <v>299</v>
      </c>
      <c r="BM130" s="227" t="s">
        <v>4391</v>
      </c>
    </row>
    <row r="131" s="2" customFormat="1" ht="16.5" customHeight="1">
      <c r="A131" s="42"/>
      <c r="B131" s="43"/>
      <c r="C131" s="267" t="s">
        <v>371</v>
      </c>
      <c r="D131" s="267" t="s">
        <v>349</v>
      </c>
      <c r="E131" s="268" t="s">
        <v>7</v>
      </c>
      <c r="F131" s="269" t="s">
        <v>4392</v>
      </c>
      <c r="G131" s="270" t="s">
        <v>560</v>
      </c>
      <c r="H131" s="271">
        <v>205</v>
      </c>
      <c r="I131" s="272"/>
      <c r="J131" s="273">
        <f>ROUND(I131*H131,2)</f>
        <v>0</v>
      </c>
      <c r="K131" s="269" t="s">
        <v>19</v>
      </c>
      <c r="L131" s="274"/>
      <c r="M131" s="275" t="s">
        <v>19</v>
      </c>
      <c r="N131" s="276"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398</v>
      </c>
      <c r="AT131" s="227" t="s">
        <v>349</v>
      </c>
      <c r="AU131" s="227" t="s">
        <v>218</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299</v>
      </c>
      <c r="BM131" s="227" t="s">
        <v>4393</v>
      </c>
    </row>
    <row r="132" s="2" customFormat="1" ht="16.5" customHeight="1">
      <c r="A132" s="42"/>
      <c r="B132" s="43"/>
      <c r="C132" s="267" t="s">
        <v>376</v>
      </c>
      <c r="D132" s="267" t="s">
        <v>349</v>
      </c>
      <c r="E132" s="268" t="s">
        <v>342</v>
      </c>
      <c r="F132" s="269" t="s">
        <v>4394</v>
      </c>
      <c r="G132" s="270" t="s">
        <v>560</v>
      </c>
      <c r="H132" s="271">
        <v>60</v>
      </c>
      <c r="I132" s="272"/>
      <c r="J132" s="273">
        <f>ROUND(I132*H132,2)</f>
        <v>0</v>
      </c>
      <c r="K132" s="269" t="s">
        <v>19</v>
      </c>
      <c r="L132" s="274"/>
      <c r="M132" s="275" t="s">
        <v>19</v>
      </c>
      <c r="N132" s="276"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398</v>
      </c>
      <c r="AT132" s="227" t="s">
        <v>349</v>
      </c>
      <c r="AU132" s="227" t="s">
        <v>218</v>
      </c>
      <c r="AY132" s="21" t="s">
        <v>182</v>
      </c>
      <c r="BE132" s="228">
        <f>IF(N132="základní",J132,0)</f>
        <v>0</v>
      </c>
      <c r="BF132" s="228">
        <f>IF(N132="snížená",J132,0)</f>
        <v>0</v>
      </c>
      <c r="BG132" s="228">
        <f>IF(N132="zákl. přenesená",J132,0)</f>
        <v>0</v>
      </c>
      <c r="BH132" s="228">
        <f>IF(N132="sníž. přenesená",J132,0)</f>
        <v>0</v>
      </c>
      <c r="BI132" s="228">
        <f>IF(N132="nulová",J132,0)</f>
        <v>0</v>
      </c>
      <c r="BJ132" s="21" t="s">
        <v>83</v>
      </c>
      <c r="BK132" s="228">
        <f>ROUND(I132*H132,2)</f>
        <v>0</v>
      </c>
      <c r="BL132" s="21" t="s">
        <v>299</v>
      </c>
      <c r="BM132" s="227" t="s">
        <v>4395</v>
      </c>
    </row>
    <row r="133" s="2" customFormat="1" ht="16.5" customHeight="1">
      <c r="A133" s="42"/>
      <c r="B133" s="43"/>
      <c r="C133" s="267" t="s">
        <v>382</v>
      </c>
      <c r="D133" s="267" t="s">
        <v>349</v>
      </c>
      <c r="E133" s="268" t="s">
        <v>348</v>
      </c>
      <c r="F133" s="269" t="s">
        <v>4396</v>
      </c>
      <c r="G133" s="270" t="s">
        <v>560</v>
      </c>
      <c r="H133" s="271">
        <v>30</v>
      </c>
      <c r="I133" s="272"/>
      <c r="J133" s="273">
        <f>ROUND(I133*H133,2)</f>
        <v>0</v>
      </c>
      <c r="K133" s="269" t="s">
        <v>19</v>
      </c>
      <c r="L133" s="274"/>
      <c r="M133" s="275" t="s">
        <v>19</v>
      </c>
      <c r="N133" s="276"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398</v>
      </c>
      <c r="AT133" s="227" t="s">
        <v>349</v>
      </c>
      <c r="AU133" s="227" t="s">
        <v>218</v>
      </c>
      <c r="AY133" s="21" t="s">
        <v>182</v>
      </c>
      <c r="BE133" s="228">
        <f>IF(N133="základní",J133,0)</f>
        <v>0</v>
      </c>
      <c r="BF133" s="228">
        <f>IF(N133="snížená",J133,0)</f>
        <v>0</v>
      </c>
      <c r="BG133" s="228">
        <f>IF(N133="zákl. přenesená",J133,0)</f>
        <v>0</v>
      </c>
      <c r="BH133" s="228">
        <f>IF(N133="sníž. přenesená",J133,0)</f>
        <v>0</v>
      </c>
      <c r="BI133" s="228">
        <f>IF(N133="nulová",J133,0)</f>
        <v>0</v>
      </c>
      <c r="BJ133" s="21" t="s">
        <v>83</v>
      </c>
      <c r="BK133" s="228">
        <f>ROUND(I133*H133,2)</f>
        <v>0</v>
      </c>
      <c r="BL133" s="21" t="s">
        <v>299</v>
      </c>
      <c r="BM133" s="227" t="s">
        <v>4397</v>
      </c>
    </row>
    <row r="134" s="2" customFormat="1" ht="16.5" customHeight="1">
      <c r="A134" s="42"/>
      <c r="B134" s="43"/>
      <c r="C134" s="267" t="s">
        <v>387</v>
      </c>
      <c r="D134" s="267" t="s">
        <v>349</v>
      </c>
      <c r="E134" s="268" t="s">
        <v>355</v>
      </c>
      <c r="F134" s="269" t="s">
        <v>4398</v>
      </c>
      <c r="G134" s="270" t="s">
        <v>560</v>
      </c>
      <c r="H134" s="271">
        <v>20</v>
      </c>
      <c r="I134" s="272"/>
      <c r="J134" s="273">
        <f>ROUND(I134*H134,2)</f>
        <v>0</v>
      </c>
      <c r="K134" s="269" t="s">
        <v>19</v>
      </c>
      <c r="L134" s="274"/>
      <c r="M134" s="275" t="s">
        <v>19</v>
      </c>
      <c r="N134" s="276"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398</v>
      </c>
      <c r="AT134" s="227" t="s">
        <v>349</v>
      </c>
      <c r="AU134" s="227" t="s">
        <v>218</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299</v>
      </c>
      <c r="BM134" s="227" t="s">
        <v>4399</v>
      </c>
    </row>
    <row r="135" s="2" customFormat="1" ht="16.5" customHeight="1">
      <c r="A135" s="42"/>
      <c r="B135" s="43"/>
      <c r="C135" s="267" t="s">
        <v>392</v>
      </c>
      <c r="D135" s="267" t="s">
        <v>349</v>
      </c>
      <c r="E135" s="268" t="s">
        <v>360</v>
      </c>
      <c r="F135" s="269" t="s">
        <v>4400</v>
      </c>
      <c r="G135" s="270" t="s">
        <v>560</v>
      </c>
      <c r="H135" s="271">
        <v>80</v>
      </c>
      <c r="I135" s="272"/>
      <c r="J135" s="273">
        <f>ROUND(I135*H135,2)</f>
        <v>0</v>
      </c>
      <c r="K135" s="269" t="s">
        <v>19</v>
      </c>
      <c r="L135" s="274"/>
      <c r="M135" s="275" t="s">
        <v>19</v>
      </c>
      <c r="N135" s="276"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398</v>
      </c>
      <c r="AT135" s="227" t="s">
        <v>349</v>
      </c>
      <c r="AU135" s="227" t="s">
        <v>218</v>
      </c>
      <c r="AY135" s="21" t="s">
        <v>182</v>
      </c>
      <c r="BE135" s="228">
        <f>IF(N135="základní",J135,0)</f>
        <v>0</v>
      </c>
      <c r="BF135" s="228">
        <f>IF(N135="snížená",J135,0)</f>
        <v>0</v>
      </c>
      <c r="BG135" s="228">
        <f>IF(N135="zákl. přenesená",J135,0)</f>
        <v>0</v>
      </c>
      <c r="BH135" s="228">
        <f>IF(N135="sníž. přenesená",J135,0)</f>
        <v>0</v>
      </c>
      <c r="BI135" s="228">
        <f>IF(N135="nulová",J135,0)</f>
        <v>0</v>
      </c>
      <c r="BJ135" s="21" t="s">
        <v>83</v>
      </c>
      <c r="BK135" s="228">
        <f>ROUND(I135*H135,2)</f>
        <v>0</v>
      </c>
      <c r="BL135" s="21" t="s">
        <v>299</v>
      </c>
      <c r="BM135" s="227" t="s">
        <v>4401</v>
      </c>
    </row>
    <row r="136" s="2" customFormat="1" ht="16.5" customHeight="1">
      <c r="A136" s="42"/>
      <c r="B136" s="43"/>
      <c r="C136" s="267" t="s">
        <v>398</v>
      </c>
      <c r="D136" s="267" t="s">
        <v>349</v>
      </c>
      <c r="E136" s="268" t="s">
        <v>366</v>
      </c>
      <c r="F136" s="269" t="s">
        <v>4402</v>
      </c>
      <c r="G136" s="270" t="s">
        <v>560</v>
      </c>
      <c r="H136" s="271">
        <v>170</v>
      </c>
      <c r="I136" s="272"/>
      <c r="J136" s="273">
        <f>ROUND(I136*H136,2)</f>
        <v>0</v>
      </c>
      <c r="K136" s="269" t="s">
        <v>19</v>
      </c>
      <c r="L136" s="274"/>
      <c r="M136" s="275" t="s">
        <v>19</v>
      </c>
      <c r="N136" s="276"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398</v>
      </c>
      <c r="AT136" s="227" t="s">
        <v>349</v>
      </c>
      <c r="AU136" s="227" t="s">
        <v>218</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299</v>
      </c>
      <c r="BM136" s="227" t="s">
        <v>4403</v>
      </c>
    </row>
    <row r="137" s="2" customFormat="1" ht="16.5" customHeight="1">
      <c r="A137" s="42"/>
      <c r="B137" s="43"/>
      <c r="C137" s="267" t="s">
        <v>403</v>
      </c>
      <c r="D137" s="267" t="s">
        <v>349</v>
      </c>
      <c r="E137" s="268" t="s">
        <v>371</v>
      </c>
      <c r="F137" s="269" t="s">
        <v>4404</v>
      </c>
      <c r="G137" s="270" t="s">
        <v>560</v>
      </c>
      <c r="H137" s="271">
        <v>80</v>
      </c>
      <c r="I137" s="272"/>
      <c r="J137" s="273">
        <f>ROUND(I137*H137,2)</f>
        <v>0</v>
      </c>
      <c r="K137" s="269" t="s">
        <v>19</v>
      </c>
      <c r="L137" s="274"/>
      <c r="M137" s="275" t="s">
        <v>19</v>
      </c>
      <c r="N137" s="276"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398</v>
      </c>
      <c r="AT137" s="227" t="s">
        <v>349</v>
      </c>
      <c r="AU137" s="227" t="s">
        <v>218</v>
      </c>
      <c r="AY137" s="21" t="s">
        <v>182</v>
      </c>
      <c r="BE137" s="228">
        <f>IF(N137="základní",J137,0)</f>
        <v>0</v>
      </c>
      <c r="BF137" s="228">
        <f>IF(N137="snížená",J137,0)</f>
        <v>0</v>
      </c>
      <c r="BG137" s="228">
        <f>IF(N137="zákl. přenesená",J137,0)</f>
        <v>0</v>
      </c>
      <c r="BH137" s="228">
        <f>IF(N137="sníž. přenesená",J137,0)</f>
        <v>0</v>
      </c>
      <c r="BI137" s="228">
        <f>IF(N137="nulová",J137,0)</f>
        <v>0</v>
      </c>
      <c r="BJ137" s="21" t="s">
        <v>83</v>
      </c>
      <c r="BK137" s="228">
        <f>ROUND(I137*H137,2)</f>
        <v>0</v>
      </c>
      <c r="BL137" s="21" t="s">
        <v>299</v>
      </c>
      <c r="BM137" s="227" t="s">
        <v>4405</v>
      </c>
    </row>
    <row r="138" s="2" customFormat="1" ht="16.5" customHeight="1">
      <c r="A138" s="42"/>
      <c r="B138" s="43"/>
      <c r="C138" s="267" t="s">
        <v>409</v>
      </c>
      <c r="D138" s="267" t="s">
        <v>349</v>
      </c>
      <c r="E138" s="268" t="s">
        <v>376</v>
      </c>
      <c r="F138" s="269" t="s">
        <v>4406</v>
      </c>
      <c r="G138" s="270" t="s">
        <v>560</v>
      </c>
      <c r="H138" s="271">
        <v>20</v>
      </c>
      <c r="I138" s="272"/>
      <c r="J138" s="273">
        <f>ROUND(I138*H138,2)</f>
        <v>0</v>
      </c>
      <c r="K138" s="269" t="s">
        <v>19</v>
      </c>
      <c r="L138" s="274"/>
      <c r="M138" s="275" t="s">
        <v>19</v>
      </c>
      <c r="N138" s="276" t="s">
        <v>47</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398</v>
      </c>
      <c r="AT138" s="227" t="s">
        <v>349</v>
      </c>
      <c r="AU138" s="227" t="s">
        <v>218</v>
      </c>
      <c r="AY138" s="21" t="s">
        <v>182</v>
      </c>
      <c r="BE138" s="228">
        <f>IF(N138="základní",J138,0)</f>
        <v>0</v>
      </c>
      <c r="BF138" s="228">
        <f>IF(N138="snížená",J138,0)</f>
        <v>0</v>
      </c>
      <c r="BG138" s="228">
        <f>IF(N138="zákl. přenesená",J138,0)</f>
        <v>0</v>
      </c>
      <c r="BH138" s="228">
        <f>IF(N138="sníž. přenesená",J138,0)</f>
        <v>0</v>
      </c>
      <c r="BI138" s="228">
        <f>IF(N138="nulová",J138,0)</f>
        <v>0</v>
      </c>
      <c r="BJ138" s="21" t="s">
        <v>83</v>
      </c>
      <c r="BK138" s="228">
        <f>ROUND(I138*H138,2)</f>
        <v>0</v>
      </c>
      <c r="BL138" s="21" t="s">
        <v>299</v>
      </c>
      <c r="BM138" s="227" t="s">
        <v>4407</v>
      </c>
    </row>
    <row r="139" s="2" customFormat="1" ht="16.5" customHeight="1">
      <c r="A139" s="42"/>
      <c r="B139" s="43"/>
      <c r="C139" s="267" t="s">
        <v>414</v>
      </c>
      <c r="D139" s="267" t="s">
        <v>349</v>
      </c>
      <c r="E139" s="268" t="s">
        <v>382</v>
      </c>
      <c r="F139" s="269" t="s">
        <v>4408</v>
      </c>
      <c r="G139" s="270" t="s">
        <v>560</v>
      </c>
      <c r="H139" s="271">
        <v>20</v>
      </c>
      <c r="I139" s="272"/>
      <c r="J139" s="273">
        <f>ROUND(I139*H139,2)</f>
        <v>0</v>
      </c>
      <c r="K139" s="269" t="s">
        <v>19</v>
      </c>
      <c r="L139" s="274"/>
      <c r="M139" s="275" t="s">
        <v>19</v>
      </c>
      <c r="N139" s="276"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398</v>
      </c>
      <c r="AT139" s="227" t="s">
        <v>349</v>
      </c>
      <c r="AU139" s="227" t="s">
        <v>218</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299</v>
      </c>
      <c r="BM139" s="227" t="s">
        <v>4409</v>
      </c>
    </row>
    <row r="140" s="2" customFormat="1" ht="16.5" customHeight="1">
      <c r="A140" s="42"/>
      <c r="B140" s="43"/>
      <c r="C140" s="267" t="s">
        <v>419</v>
      </c>
      <c r="D140" s="267" t="s">
        <v>349</v>
      </c>
      <c r="E140" s="268" t="s">
        <v>387</v>
      </c>
      <c r="F140" s="269" t="s">
        <v>4410</v>
      </c>
      <c r="G140" s="270" t="s">
        <v>560</v>
      </c>
      <c r="H140" s="271">
        <v>40</v>
      </c>
      <c r="I140" s="272"/>
      <c r="J140" s="273">
        <f>ROUND(I140*H140,2)</f>
        <v>0</v>
      </c>
      <c r="K140" s="269" t="s">
        <v>19</v>
      </c>
      <c r="L140" s="274"/>
      <c r="M140" s="275" t="s">
        <v>19</v>
      </c>
      <c r="N140" s="276"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398</v>
      </c>
      <c r="AT140" s="227" t="s">
        <v>349</v>
      </c>
      <c r="AU140" s="227" t="s">
        <v>218</v>
      </c>
      <c r="AY140" s="21" t="s">
        <v>182</v>
      </c>
      <c r="BE140" s="228">
        <f>IF(N140="základní",J140,0)</f>
        <v>0</v>
      </c>
      <c r="BF140" s="228">
        <f>IF(N140="snížená",J140,0)</f>
        <v>0</v>
      </c>
      <c r="BG140" s="228">
        <f>IF(N140="zákl. přenesená",J140,0)</f>
        <v>0</v>
      </c>
      <c r="BH140" s="228">
        <f>IF(N140="sníž. přenesená",J140,0)</f>
        <v>0</v>
      </c>
      <c r="BI140" s="228">
        <f>IF(N140="nulová",J140,0)</f>
        <v>0</v>
      </c>
      <c r="BJ140" s="21" t="s">
        <v>83</v>
      </c>
      <c r="BK140" s="228">
        <f>ROUND(I140*H140,2)</f>
        <v>0</v>
      </c>
      <c r="BL140" s="21" t="s">
        <v>299</v>
      </c>
      <c r="BM140" s="227" t="s">
        <v>4411</v>
      </c>
    </row>
    <row r="141" s="2" customFormat="1" ht="16.5" customHeight="1">
      <c r="A141" s="42"/>
      <c r="B141" s="43"/>
      <c r="C141" s="267" t="s">
        <v>424</v>
      </c>
      <c r="D141" s="267" t="s">
        <v>349</v>
      </c>
      <c r="E141" s="268" t="s">
        <v>392</v>
      </c>
      <c r="F141" s="269" t="s">
        <v>4412</v>
      </c>
      <c r="G141" s="270" t="s">
        <v>560</v>
      </c>
      <c r="H141" s="271">
        <v>60</v>
      </c>
      <c r="I141" s="272"/>
      <c r="J141" s="273">
        <f>ROUND(I141*H141,2)</f>
        <v>0</v>
      </c>
      <c r="K141" s="269" t="s">
        <v>19</v>
      </c>
      <c r="L141" s="274"/>
      <c r="M141" s="275" t="s">
        <v>19</v>
      </c>
      <c r="N141" s="276"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398</v>
      </c>
      <c r="AT141" s="227" t="s">
        <v>349</v>
      </c>
      <c r="AU141" s="227" t="s">
        <v>218</v>
      </c>
      <c r="AY141" s="21" t="s">
        <v>182</v>
      </c>
      <c r="BE141" s="228">
        <f>IF(N141="základní",J141,0)</f>
        <v>0</v>
      </c>
      <c r="BF141" s="228">
        <f>IF(N141="snížená",J141,0)</f>
        <v>0</v>
      </c>
      <c r="BG141" s="228">
        <f>IF(N141="zákl. přenesená",J141,0)</f>
        <v>0</v>
      </c>
      <c r="BH141" s="228">
        <f>IF(N141="sníž. přenesená",J141,0)</f>
        <v>0</v>
      </c>
      <c r="BI141" s="228">
        <f>IF(N141="nulová",J141,0)</f>
        <v>0</v>
      </c>
      <c r="BJ141" s="21" t="s">
        <v>83</v>
      </c>
      <c r="BK141" s="228">
        <f>ROUND(I141*H141,2)</f>
        <v>0</v>
      </c>
      <c r="BL141" s="21" t="s">
        <v>299</v>
      </c>
      <c r="BM141" s="227" t="s">
        <v>4413</v>
      </c>
    </row>
    <row r="142" s="2" customFormat="1" ht="37.8" customHeight="1">
      <c r="A142" s="42"/>
      <c r="B142" s="43"/>
      <c r="C142" s="267" t="s">
        <v>429</v>
      </c>
      <c r="D142" s="267" t="s">
        <v>349</v>
      </c>
      <c r="E142" s="268" t="s">
        <v>398</v>
      </c>
      <c r="F142" s="269" t="s">
        <v>4414</v>
      </c>
      <c r="G142" s="270" t="s">
        <v>4365</v>
      </c>
      <c r="H142" s="271">
        <v>1</v>
      </c>
      <c r="I142" s="272"/>
      <c r="J142" s="273">
        <f>ROUND(I142*H142,2)</f>
        <v>0</v>
      </c>
      <c r="K142" s="269" t="s">
        <v>19</v>
      </c>
      <c r="L142" s="274"/>
      <c r="M142" s="275" t="s">
        <v>19</v>
      </c>
      <c r="N142" s="276"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398</v>
      </c>
      <c r="AT142" s="227" t="s">
        <v>349</v>
      </c>
      <c r="AU142" s="227" t="s">
        <v>218</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299</v>
      </c>
      <c r="BM142" s="227" t="s">
        <v>4415</v>
      </c>
    </row>
    <row r="143" s="2" customFormat="1" ht="24.15" customHeight="1">
      <c r="A143" s="42"/>
      <c r="B143" s="43"/>
      <c r="C143" s="267" t="s">
        <v>434</v>
      </c>
      <c r="D143" s="267" t="s">
        <v>349</v>
      </c>
      <c r="E143" s="268" t="s">
        <v>403</v>
      </c>
      <c r="F143" s="269" t="s">
        <v>4416</v>
      </c>
      <c r="G143" s="270" t="s">
        <v>4365</v>
      </c>
      <c r="H143" s="271">
        <v>1</v>
      </c>
      <c r="I143" s="272"/>
      <c r="J143" s="273">
        <f>ROUND(I143*H143,2)</f>
        <v>0</v>
      </c>
      <c r="K143" s="269" t="s">
        <v>19</v>
      </c>
      <c r="L143" s="274"/>
      <c r="M143" s="275" t="s">
        <v>19</v>
      </c>
      <c r="N143" s="276"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398</v>
      </c>
      <c r="AT143" s="227" t="s">
        <v>349</v>
      </c>
      <c r="AU143" s="227" t="s">
        <v>218</v>
      </c>
      <c r="AY143" s="21" t="s">
        <v>182</v>
      </c>
      <c r="BE143" s="228">
        <f>IF(N143="základní",J143,0)</f>
        <v>0</v>
      </c>
      <c r="BF143" s="228">
        <f>IF(N143="snížená",J143,0)</f>
        <v>0</v>
      </c>
      <c r="BG143" s="228">
        <f>IF(N143="zákl. přenesená",J143,0)</f>
        <v>0</v>
      </c>
      <c r="BH143" s="228">
        <f>IF(N143="sníž. přenesená",J143,0)</f>
        <v>0</v>
      </c>
      <c r="BI143" s="228">
        <f>IF(N143="nulová",J143,0)</f>
        <v>0</v>
      </c>
      <c r="BJ143" s="21" t="s">
        <v>83</v>
      </c>
      <c r="BK143" s="228">
        <f>ROUND(I143*H143,2)</f>
        <v>0</v>
      </c>
      <c r="BL143" s="21" t="s">
        <v>299</v>
      </c>
      <c r="BM143" s="227" t="s">
        <v>4417</v>
      </c>
    </row>
    <row r="144" s="2" customFormat="1" ht="16.5" customHeight="1">
      <c r="A144" s="42"/>
      <c r="B144" s="43"/>
      <c r="C144" s="267" t="s">
        <v>440</v>
      </c>
      <c r="D144" s="267" t="s">
        <v>349</v>
      </c>
      <c r="E144" s="268" t="s">
        <v>409</v>
      </c>
      <c r="F144" s="269" t="s">
        <v>4418</v>
      </c>
      <c r="G144" s="270" t="s">
        <v>4365</v>
      </c>
      <c r="H144" s="271">
        <v>1</v>
      </c>
      <c r="I144" s="272"/>
      <c r="J144" s="273">
        <f>ROUND(I144*H144,2)</f>
        <v>0</v>
      </c>
      <c r="K144" s="269" t="s">
        <v>19</v>
      </c>
      <c r="L144" s="274"/>
      <c r="M144" s="275" t="s">
        <v>19</v>
      </c>
      <c r="N144" s="276"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398</v>
      </c>
      <c r="AT144" s="227" t="s">
        <v>349</v>
      </c>
      <c r="AU144" s="227" t="s">
        <v>218</v>
      </c>
      <c r="AY144" s="21" t="s">
        <v>182</v>
      </c>
      <c r="BE144" s="228">
        <f>IF(N144="základní",J144,0)</f>
        <v>0</v>
      </c>
      <c r="BF144" s="228">
        <f>IF(N144="snížená",J144,0)</f>
        <v>0</v>
      </c>
      <c r="BG144" s="228">
        <f>IF(N144="zákl. přenesená",J144,0)</f>
        <v>0</v>
      </c>
      <c r="BH144" s="228">
        <f>IF(N144="sníž. přenesená",J144,0)</f>
        <v>0</v>
      </c>
      <c r="BI144" s="228">
        <f>IF(N144="nulová",J144,0)</f>
        <v>0</v>
      </c>
      <c r="BJ144" s="21" t="s">
        <v>83</v>
      </c>
      <c r="BK144" s="228">
        <f>ROUND(I144*H144,2)</f>
        <v>0</v>
      </c>
      <c r="BL144" s="21" t="s">
        <v>299</v>
      </c>
      <c r="BM144" s="227" t="s">
        <v>4419</v>
      </c>
    </row>
    <row r="145" s="17" customFormat="1" ht="20.88" customHeight="1">
      <c r="A145" s="17"/>
      <c r="B145" s="296"/>
      <c r="C145" s="297"/>
      <c r="D145" s="298" t="s">
        <v>75</v>
      </c>
      <c r="E145" s="298" t="s">
        <v>4420</v>
      </c>
      <c r="F145" s="298" t="s">
        <v>4421</v>
      </c>
      <c r="G145" s="297"/>
      <c r="H145" s="297"/>
      <c r="I145" s="299"/>
      <c r="J145" s="300">
        <f>BK145</f>
        <v>0</v>
      </c>
      <c r="K145" s="297"/>
      <c r="L145" s="301"/>
      <c r="M145" s="302"/>
      <c r="N145" s="303"/>
      <c r="O145" s="303"/>
      <c r="P145" s="304">
        <f>SUM(P146:P162)</f>
        <v>0</v>
      </c>
      <c r="Q145" s="303"/>
      <c r="R145" s="304">
        <f>SUM(R146:R162)</f>
        <v>0</v>
      </c>
      <c r="S145" s="303"/>
      <c r="T145" s="305">
        <f>SUM(T146:T162)</f>
        <v>0</v>
      </c>
      <c r="U145" s="17"/>
      <c r="V145" s="17"/>
      <c r="W145" s="17"/>
      <c r="X145" s="17"/>
      <c r="Y145" s="17"/>
      <c r="Z145" s="17"/>
      <c r="AA145" s="17"/>
      <c r="AB145" s="17"/>
      <c r="AC145" s="17"/>
      <c r="AD145" s="17"/>
      <c r="AE145" s="17"/>
      <c r="AR145" s="306" t="s">
        <v>86</v>
      </c>
      <c r="AT145" s="307" t="s">
        <v>75</v>
      </c>
      <c r="AU145" s="307" t="s">
        <v>189</v>
      </c>
      <c r="AY145" s="306" t="s">
        <v>182</v>
      </c>
      <c r="BK145" s="308">
        <f>SUM(BK146:BK162)</f>
        <v>0</v>
      </c>
    </row>
    <row r="146" s="2" customFormat="1" ht="16.5" customHeight="1">
      <c r="A146" s="42"/>
      <c r="B146" s="43"/>
      <c r="C146" s="216" t="s">
        <v>446</v>
      </c>
      <c r="D146" s="216" t="s">
        <v>184</v>
      </c>
      <c r="E146" s="217" t="s">
        <v>317</v>
      </c>
      <c r="F146" s="218" t="s">
        <v>4422</v>
      </c>
      <c r="G146" s="219" t="s">
        <v>560</v>
      </c>
      <c r="H146" s="220">
        <v>220</v>
      </c>
      <c r="I146" s="221"/>
      <c r="J146" s="222">
        <f>ROUND(I146*H146,2)</f>
        <v>0</v>
      </c>
      <c r="K146" s="218" t="s">
        <v>19</v>
      </c>
      <c r="L146" s="48"/>
      <c r="M146" s="223" t="s">
        <v>19</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299</v>
      </c>
      <c r="AT146" s="227" t="s">
        <v>184</v>
      </c>
      <c r="AU146" s="227" t="s">
        <v>218</v>
      </c>
      <c r="AY146" s="21" t="s">
        <v>182</v>
      </c>
      <c r="BE146" s="228">
        <f>IF(N146="základní",J146,0)</f>
        <v>0</v>
      </c>
      <c r="BF146" s="228">
        <f>IF(N146="snížená",J146,0)</f>
        <v>0</v>
      </c>
      <c r="BG146" s="228">
        <f>IF(N146="zákl. přenesená",J146,0)</f>
        <v>0</v>
      </c>
      <c r="BH146" s="228">
        <f>IF(N146="sníž. přenesená",J146,0)</f>
        <v>0</v>
      </c>
      <c r="BI146" s="228">
        <f>IF(N146="nulová",J146,0)</f>
        <v>0</v>
      </c>
      <c r="BJ146" s="21" t="s">
        <v>83</v>
      </c>
      <c r="BK146" s="228">
        <f>ROUND(I146*H146,2)</f>
        <v>0</v>
      </c>
      <c r="BL146" s="21" t="s">
        <v>299</v>
      </c>
      <c r="BM146" s="227" t="s">
        <v>4423</v>
      </c>
    </row>
    <row r="147" s="2" customFormat="1" ht="16.5" customHeight="1">
      <c r="A147" s="42"/>
      <c r="B147" s="43"/>
      <c r="C147" s="216" t="s">
        <v>451</v>
      </c>
      <c r="D147" s="216" t="s">
        <v>184</v>
      </c>
      <c r="E147" s="217" t="s">
        <v>323</v>
      </c>
      <c r="F147" s="218" t="s">
        <v>4424</v>
      </c>
      <c r="G147" s="219" t="s">
        <v>560</v>
      </c>
      <c r="H147" s="220">
        <v>50</v>
      </c>
      <c r="I147" s="221"/>
      <c r="J147" s="222">
        <f>ROUND(I147*H147,2)</f>
        <v>0</v>
      </c>
      <c r="K147" s="218" t="s">
        <v>19</v>
      </c>
      <c r="L147" s="48"/>
      <c r="M147" s="223" t="s">
        <v>19</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299</v>
      </c>
      <c r="AT147" s="227" t="s">
        <v>184</v>
      </c>
      <c r="AU147" s="227" t="s">
        <v>218</v>
      </c>
      <c r="AY147" s="21" t="s">
        <v>182</v>
      </c>
      <c r="BE147" s="228">
        <f>IF(N147="základní",J147,0)</f>
        <v>0</v>
      </c>
      <c r="BF147" s="228">
        <f>IF(N147="snížená",J147,0)</f>
        <v>0</v>
      </c>
      <c r="BG147" s="228">
        <f>IF(N147="zákl. přenesená",J147,0)</f>
        <v>0</v>
      </c>
      <c r="BH147" s="228">
        <f>IF(N147="sníž. přenesená",J147,0)</f>
        <v>0</v>
      </c>
      <c r="BI147" s="228">
        <f>IF(N147="nulová",J147,0)</f>
        <v>0</v>
      </c>
      <c r="BJ147" s="21" t="s">
        <v>83</v>
      </c>
      <c r="BK147" s="228">
        <f>ROUND(I147*H147,2)</f>
        <v>0</v>
      </c>
      <c r="BL147" s="21" t="s">
        <v>299</v>
      </c>
      <c r="BM147" s="227" t="s">
        <v>4425</v>
      </c>
    </row>
    <row r="148" s="2" customFormat="1" ht="16.5" customHeight="1">
      <c r="A148" s="42"/>
      <c r="B148" s="43"/>
      <c r="C148" s="216" t="s">
        <v>457</v>
      </c>
      <c r="D148" s="216" t="s">
        <v>184</v>
      </c>
      <c r="E148" s="217" t="s">
        <v>330</v>
      </c>
      <c r="F148" s="218" t="s">
        <v>4426</v>
      </c>
      <c r="G148" s="219" t="s">
        <v>560</v>
      </c>
      <c r="H148" s="220">
        <v>100</v>
      </c>
      <c r="I148" s="221"/>
      <c r="J148" s="222">
        <f>ROUND(I148*H148,2)</f>
        <v>0</v>
      </c>
      <c r="K148" s="218" t="s">
        <v>19</v>
      </c>
      <c r="L148" s="48"/>
      <c r="M148" s="223" t="s">
        <v>19</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299</v>
      </c>
      <c r="AT148" s="227" t="s">
        <v>184</v>
      </c>
      <c r="AU148" s="227" t="s">
        <v>218</v>
      </c>
      <c r="AY148" s="21" t="s">
        <v>182</v>
      </c>
      <c r="BE148" s="228">
        <f>IF(N148="základní",J148,0)</f>
        <v>0</v>
      </c>
      <c r="BF148" s="228">
        <f>IF(N148="snížená",J148,0)</f>
        <v>0</v>
      </c>
      <c r="BG148" s="228">
        <f>IF(N148="zákl. přenesená",J148,0)</f>
        <v>0</v>
      </c>
      <c r="BH148" s="228">
        <f>IF(N148="sníž. přenesená",J148,0)</f>
        <v>0</v>
      </c>
      <c r="BI148" s="228">
        <f>IF(N148="nulová",J148,0)</f>
        <v>0</v>
      </c>
      <c r="BJ148" s="21" t="s">
        <v>83</v>
      </c>
      <c r="BK148" s="228">
        <f>ROUND(I148*H148,2)</f>
        <v>0</v>
      </c>
      <c r="BL148" s="21" t="s">
        <v>299</v>
      </c>
      <c r="BM148" s="227" t="s">
        <v>4427</v>
      </c>
    </row>
    <row r="149" s="2" customFormat="1" ht="16.5" customHeight="1">
      <c r="A149" s="42"/>
      <c r="B149" s="43"/>
      <c r="C149" s="216" t="s">
        <v>464</v>
      </c>
      <c r="D149" s="216" t="s">
        <v>184</v>
      </c>
      <c r="E149" s="217" t="s">
        <v>7</v>
      </c>
      <c r="F149" s="218" t="s">
        <v>4428</v>
      </c>
      <c r="G149" s="219" t="s">
        <v>560</v>
      </c>
      <c r="H149" s="220">
        <v>205</v>
      </c>
      <c r="I149" s="221"/>
      <c r="J149" s="222">
        <f>ROUND(I149*H149,2)</f>
        <v>0</v>
      </c>
      <c r="K149" s="218" t="s">
        <v>19</v>
      </c>
      <c r="L149" s="48"/>
      <c r="M149" s="223" t="s">
        <v>19</v>
      </c>
      <c r="N149" s="224"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299</v>
      </c>
      <c r="AT149" s="227" t="s">
        <v>184</v>
      </c>
      <c r="AU149" s="227" t="s">
        <v>218</v>
      </c>
      <c r="AY149" s="21" t="s">
        <v>182</v>
      </c>
      <c r="BE149" s="228">
        <f>IF(N149="základní",J149,0)</f>
        <v>0</v>
      </c>
      <c r="BF149" s="228">
        <f>IF(N149="snížená",J149,0)</f>
        <v>0</v>
      </c>
      <c r="BG149" s="228">
        <f>IF(N149="zákl. přenesená",J149,0)</f>
        <v>0</v>
      </c>
      <c r="BH149" s="228">
        <f>IF(N149="sníž. přenesená",J149,0)</f>
        <v>0</v>
      </c>
      <c r="BI149" s="228">
        <f>IF(N149="nulová",J149,0)</f>
        <v>0</v>
      </c>
      <c r="BJ149" s="21" t="s">
        <v>83</v>
      </c>
      <c r="BK149" s="228">
        <f>ROUND(I149*H149,2)</f>
        <v>0</v>
      </c>
      <c r="BL149" s="21" t="s">
        <v>299</v>
      </c>
      <c r="BM149" s="227" t="s">
        <v>4429</v>
      </c>
    </row>
    <row r="150" s="2" customFormat="1" ht="16.5" customHeight="1">
      <c r="A150" s="42"/>
      <c r="B150" s="43"/>
      <c r="C150" s="216" t="s">
        <v>475</v>
      </c>
      <c r="D150" s="216" t="s">
        <v>184</v>
      </c>
      <c r="E150" s="217" t="s">
        <v>342</v>
      </c>
      <c r="F150" s="218" t="s">
        <v>4430</v>
      </c>
      <c r="G150" s="219" t="s">
        <v>560</v>
      </c>
      <c r="H150" s="220">
        <v>60</v>
      </c>
      <c r="I150" s="221"/>
      <c r="J150" s="222">
        <f>ROUND(I150*H150,2)</f>
        <v>0</v>
      </c>
      <c r="K150" s="218" t="s">
        <v>19</v>
      </c>
      <c r="L150" s="48"/>
      <c r="M150" s="223" t="s">
        <v>19</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299</v>
      </c>
      <c r="AT150" s="227" t="s">
        <v>184</v>
      </c>
      <c r="AU150" s="227" t="s">
        <v>218</v>
      </c>
      <c r="AY150" s="21" t="s">
        <v>182</v>
      </c>
      <c r="BE150" s="228">
        <f>IF(N150="základní",J150,0)</f>
        <v>0</v>
      </c>
      <c r="BF150" s="228">
        <f>IF(N150="snížená",J150,0)</f>
        <v>0</v>
      </c>
      <c r="BG150" s="228">
        <f>IF(N150="zákl. přenesená",J150,0)</f>
        <v>0</v>
      </c>
      <c r="BH150" s="228">
        <f>IF(N150="sníž. přenesená",J150,0)</f>
        <v>0</v>
      </c>
      <c r="BI150" s="228">
        <f>IF(N150="nulová",J150,0)</f>
        <v>0</v>
      </c>
      <c r="BJ150" s="21" t="s">
        <v>83</v>
      </c>
      <c r="BK150" s="228">
        <f>ROUND(I150*H150,2)</f>
        <v>0</v>
      </c>
      <c r="BL150" s="21" t="s">
        <v>299</v>
      </c>
      <c r="BM150" s="227" t="s">
        <v>4431</v>
      </c>
    </row>
    <row r="151" s="2" customFormat="1" ht="16.5" customHeight="1">
      <c r="A151" s="42"/>
      <c r="B151" s="43"/>
      <c r="C151" s="216" t="s">
        <v>480</v>
      </c>
      <c r="D151" s="216" t="s">
        <v>184</v>
      </c>
      <c r="E151" s="217" t="s">
        <v>348</v>
      </c>
      <c r="F151" s="218" t="s">
        <v>4432</v>
      </c>
      <c r="G151" s="219" t="s">
        <v>560</v>
      </c>
      <c r="H151" s="220">
        <v>30</v>
      </c>
      <c r="I151" s="221"/>
      <c r="J151" s="222">
        <f>ROUND(I151*H151,2)</f>
        <v>0</v>
      </c>
      <c r="K151" s="218" t="s">
        <v>19</v>
      </c>
      <c r="L151" s="48"/>
      <c r="M151" s="223" t="s">
        <v>19</v>
      </c>
      <c r="N151" s="224" t="s">
        <v>47</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299</v>
      </c>
      <c r="AT151" s="227" t="s">
        <v>184</v>
      </c>
      <c r="AU151" s="227" t="s">
        <v>218</v>
      </c>
      <c r="AY151" s="21" t="s">
        <v>182</v>
      </c>
      <c r="BE151" s="228">
        <f>IF(N151="základní",J151,0)</f>
        <v>0</v>
      </c>
      <c r="BF151" s="228">
        <f>IF(N151="snížená",J151,0)</f>
        <v>0</v>
      </c>
      <c r="BG151" s="228">
        <f>IF(N151="zákl. přenesená",J151,0)</f>
        <v>0</v>
      </c>
      <c r="BH151" s="228">
        <f>IF(N151="sníž. přenesená",J151,0)</f>
        <v>0</v>
      </c>
      <c r="BI151" s="228">
        <f>IF(N151="nulová",J151,0)</f>
        <v>0</v>
      </c>
      <c r="BJ151" s="21" t="s">
        <v>83</v>
      </c>
      <c r="BK151" s="228">
        <f>ROUND(I151*H151,2)</f>
        <v>0</v>
      </c>
      <c r="BL151" s="21" t="s">
        <v>299</v>
      </c>
      <c r="BM151" s="227" t="s">
        <v>4433</v>
      </c>
    </row>
    <row r="152" s="2" customFormat="1" ht="16.5" customHeight="1">
      <c r="A152" s="42"/>
      <c r="B152" s="43"/>
      <c r="C152" s="216" t="s">
        <v>485</v>
      </c>
      <c r="D152" s="216" t="s">
        <v>184</v>
      </c>
      <c r="E152" s="217" t="s">
        <v>355</v>
      </c>
      <c r="F152" s="218" t="s">
        <v>4434</v>
      </c>
      <c r="G152" s="219" t="s">
        <v>560</v>
      </c>
      <c r="H152" s="220">
        <v>20</v>
      </c>
      <c r="I152" s="221"/>
      <c r="J152" s="222">
        <f>ROUND(I152*H152,2)</f>
        <v>0</v>
      </c>
      <c r="K152" s="218" t="s">
        <v>19</v>
      </c>
      <c r="L152" s="48"/>
      <c r="M152" s="223" t="s">
        <v>19</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299</v>
      </c>
      <c r="AT152" s="227" t="s">
        <v>184</v>
      </c>
      <c r="AU152" s="227" t="s">
        <v>218</v>
      </c>
      <c r="AY152" s="21" t="s">
        <v>182</v>
      </c>
      <c r="BE152" s="228">
        <f>IF(N152="základní",J152,0)</f>
        <v>0</v>
      </c>
      <c r="BF152" s="228">
        <f>IF(N152="snížená",J152,0)</f>
        <v>0</v>
      </c>
      <c r="BG152" s="228">
        <f>IF(N152="zákl. přenesená",J152,0)</f>
        <v>0</v>
      </c>
      <c r="BH152" s="228">
        <f>IF(N152="sníž. přenesená",J152,0)</f>
        <v>0</v>
      </c>
      <c r="BI152" s="228">
        <f>IF(N152="nulová",J152,0)</f>
        <v>0</v>
      </c>
      <c r="BJ152" s="21" t="s">
        <v>83</v>
      </c>
      <c r="BK152" s="228">
        <f>ROUND(I152*H152,2)</f>
        <v>0</v>
      </c>
      <c r="BL152" s="21" t="s">
        <v>299</v>
      </c>
      <c r="BM152" s="227" t="s">
        <v>4435</v>
      </c>
    </row>
    <row r="153" s="2" customFormat="1" ht="16.5" customHeight="1">
      <c r="A153" s="42"/>
      <c r="B153" s="43"/>
      <c r="C153" s="216" t="s">
        <v>490</v>
      </c>
      <c r="D153" s="216" t="s">
        <v>184</v>
      </c>
      <c r="E153" s="217" t="s">
        <v>360</v>
      </c>
      <c r="F153" s="218" t="s">
        <v>4436</v>
      </c>
      <c r="G153" s="219" t="s">
        <v>560</v>
      </c>
      <c r="H153" s="220">
        <v>80</v>
      </c>
      <c r="I153" s="221"/>
      <c r="J153" s="222">
        <f>ROUND(I153*H153,2)</f>
        <v>0</v>
      </c>
      <c r="K153" s="218" t="s">
        <v>19</v>
      </c>
      <c r="L153" s="48"/>
      <c r="M153" s="223" t="s">
        <v>19</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299</v>
      </c>
      <c r="AT153" s="227" t="s">
        <v>184</v>
      </c>
      <c r="AU153" s="227" t="s">
        <v>218</v>
      </c>
      <c r="AY153" s="21" t="s">
        <v>182</v>
      </c>
      <c r="BE153" s="228">
        <f>IF(N153="základní",J153,0)</f>
        <v>0</v>
      </c>
      <c r="BF153" s="228">
        <f>IF(N153="snížená",J153,0)</f>
        <v>0</v>
      </c>
      <c r="BG153" s="228">
        <f>IF(N153="zákl. přenesená",J153,0)</f>
        <v>0</v>
      </c>
      <c r="BH153" s="228">
        <f>IF(N153="sníž. přenesená",J153,0)</f>
        <v>0</v>
      </c>
      <c r="BI153" s="228">
        <f>IF(N153="nulová",J153,0)</f>
        <v>0</v>
      </c>
      <c r="BJ153" s="21" t="s">
        <v>83</v>
      </c>
      <c r="BK153" s="228">
        <f>ROUND(I153*H153,2)</f>
        <v>0</v>
      </c>
      <c r="BL153" s="21" t="s">
        <v>299</v>
      </c>
      <c r="BM153" s="227" t="s">
        <v>4437</v>
      </c>
    </row>
    <row r="154" s="2" customFormat="1" ht="16.5" customHeight="1">
      <c r="A154" s="42"/>
      <c r="B154" s="43"/>
      <c r="C154" s="216" t="s">
        <v>495</v>
      </c>
      <c r="D154" s="216" t="s">
        <v>184</v>
      </c>
      <c r="E154" s="217" t="s">
        <v>366</v>
      </c>
      <c r="F154" s="218" t="s">
        <v>4438</v>
      </c>
      <c r="G154" s="219" t="s">
        <v>560</v>
      </c>
      <c r="H154" s="220">
        <v>170</v>
      </c>
      <c r="I154" s="221"/>
      <c r="J154" s="222">
        <f>ROUND(I154*H154,2)</f>
        <v>0</v>
      </c>
      <c r="K154" s="218" t="s">
        <v>19</v>
      </c>
      <c r="L154" s="48"/>
      <c r="M154" s="223" t="s">
        <v>19</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299</v>
      </c>
      <c r="AT154" s="227" t="s">
        <v>184</v>
      </c>
      <c r="AU154" s="227" t="s">
        <v>218</v>
      </c>
      <c r="AY154" s="21" t="s">
        <v>182</v>
      </c>
      <c r="BE154" s="228">
        <f>IF(N154="základní",J154,0)</f>
        <v>0</v>
      </c>
      <c r="BF154" s="228">
        <f>IF(N154="snížená",J154,0)</f>
        <v>0</v>
      </c>
      <c r="BG154" s="228">
        <f>IF(N154="zákl. přenesená",J154,0)</f>
        <v>0</v>
      </c>
      <c r="BH154" s="228">
        <f>IF(N154="sníž. přenesená",J154,0)</f>
        <v>0</v>
      </c>
      <c r="BI154" s="228">
        <f>IF(N154="nulová",J154,0)</f>
        <v>0</v>
      </c>
      <c r="BJ154" s="21" t="s">
        <v>83</v>
      </c>
      <c r="BK154" s="228">
        <f>ROUND(I154*H154,2)</f>
        <v>0</v>
      </c>
      <c r="BL154" s="21" t="s">
        <v>299</v>
      </c>
      <c r="BM154" s="227" t="s">
        <v>4439</v>
      </c>
    </row>
    <row r="155" s="2" customFormat="1" ht="16.5" customHeight="1">
      <c r="A155" s="42"/>
      <c r="B155" s="43"/>
      <c r="C155" s="216" t="s">
        <v>501</v>
      </c>
      <c r="D155" s="216" t="s">
        <v>184</v>
      </c>
      <c r="E155" s="217" t="s">
        <v>371</v>
      </c>
      <c r="F155" s="218" t="s">
        <v>4440</v>
      </c>
      <c r="G155" s="219" t="s">
        <v>560</v>
      </c>
      <c r="H155" s="220">
        <v>80</v>
      </c>
      <c r="I155" s="221"/>
      <c r="J155" s="222">
        <f>ROUND(I155*H155,2)</f>
        <v>0</v>
      </c>
      <c r="K155" s="218" t="s">
        <v>19</v>
      </c>
      <c r="L155" s="48"/>
      <c r="M155" s="223" t="s">
        <v>19</v>
      </c>
      <c r="N155" s="224" t="s">
        <v>47</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299</v>
      </c>
      <c r="AT155" s="227" t="s">
        <v>184</v>
      </c>
      <c r="AU155" s="227" t="s">
        <v>218</v>
      </c>
      <c r="AY155" s="21" t="s">
        <v>182</v>
      </c>
      <c r="BE155" s="228">
        <f>IF(N155="základní",J155,0)</f>
        <v>0</v>
      </c>
      <c r="BF155" s="228">
        <f>IF(N155="snížená",J155,0)</f>
        <v>0</v>
      </c>
      <c r="BG155" s="228">
        <f>IF(N155="zákl. přenesená",J155,0)</f>
        <v>0</v>
      </c>
      <c r="BH155" s="228">
        <f>IF(N155="sníž. přenesená",J155,0)</f>
        <v>0</v>
      </c>
      <c r="BI155" s="228">
        <f>IF(N155="nulová",J155,0)</f>
        <v>0</v>
      </c>
      <c r="BJ155" s="21" t="s">
        <v>83</v>
      </c>
      <c r="BK155" s="228">
        <f>ROUND(I155*H155,2)</f>
        <v>0</v>
      </c>
      <c r="BL155" s="21" t="s">
        <v>299</v>
      </c>
      <c r="BM155" s="227" t="s">
        <v>4441</v>
      </c>
    </row>
    <row r="156" s="2" customFormat="1" ht="16.5" customHeight="1">
      <c r="A156" s="42"/>
      <c r="B156" s="43"/>
      <c r="C156" s="216" t="s">
        <v>507</v>
      </c>
      <c r="D156" s="216" t="s">
        <v>184</v>
      </c>
      <c r="E156" s="217" t="s">
        <v>376</v>
      </c>
      <c r="F156" s="218" t="s">
        <v>4442</v>
      </c>
      <c r="G156" s="219" t="s">
        <v>560</v>
      </c>
      <c r="H156" s="220">
        <v>20</v>
      </c>
      <c r="I156" s="221"/>
      <c r="J156" s="222">
        <f>ROUND(I156*H156,2)</f>
        <v>0</v>
      </c>
      <c r="K156" s="218" t="s">
        <v>19</v>
      </c>
      <c r="L156" s="48"/>
      <c r="M156" s="223" t="s">
        <v>19</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299</v>
      </c>
      <c r="AT156" s="227" t="s">
        <v>184</v>
      </c>
      <c r="AU156" s="227" t="s">
        <v>218</v>
      </c>
      <c r="AY156" s="21" t="s">
        <v>182</v>
      </c>
      <c r="BE156" s="228">
        <f>IF(N156="základní",J156,0)</f>
        <v>0</v>
      </c>
      <c r="BF156" s="228">
        <f>IF(N156="snížená",J156,0)</f>
        <v>0</v>
      </c>
      <c r="BG156" s="228">
        <f>IF(N156="zákl. přenesená",J156,0)</f>
        <v>0</v>
      </c>
      <c r="BH156" s="228">
        <f>IF(N156="sníž. přenesená",J156,0)</f>
        <v>0</v>
      </c>
      <c r="BI156" s="228">
        <f>IF(N156="nulová",J156,0)</f>
        <v>0</v>
      </c>
      <c r="BJ156" s="21" t="s">
        <v>83</v>
      </c>
      <c r="BK156" s="228">
        <f>ROUND(I156*H156,2)</f>
        <v>0</v>
      </c>
      <c r="BL156" s="21" t="s">
        <v>299</v>
      </c>
      <c r="BM156" s="227" t="s">
        <v>4443</v>
      </c>
    </row>
    <row r="157" s="2" customFormat="1" ht="16.5" customHeight="1">
      <c r="A157" s="42"/>
      <c r="B157" s="43"/>
      <c r="C157" s="216" t="s">
        <v>513</v>
      </c>
      <c r="D157" s="216" t="s">
        <v>184</v>
      </c>
      <c r="E157" s="217" t="s">
        <v>382</v>
      </c>
      <c r="F157" s="218" t="s">
        <v>4444</v>
      </c>
      <c r="G157" s="219" t="s">
        <v>560</v>
      </c>
      <c r="H157" s="220">
        <v>20</v>
      </c>
      <c r="I157" s="221"/>
      <c r="J157" s="222">
        <f>ROUND(I157*H157,2)</f>
        <v>0</v>
      </c>
      <c r="K157" s="218" t="s">
        <v>19</v>
      </c>
      <c r="L157" s="48"/>
      <c r="M157" s="223" t="s">
        <v>19</v>
      </c>
      <c r="N157" s="224" t="s">
        <v>47</v>
      </c>
      <c r="O157" s="88"/>
      <c r="P157" s="225">
        <f>O157*H157</f>
        <v>0</v>
      </c>
      <c r="Q157" s="225">
        <v>0</v>
      </c>
      <c r="R157" s="225">
        <f>Q157*H157</f>
        <v>0</v>
      </c>
      <c r="S157" s="225">
        <v>0</v>
      </c>
      <c r="T157" s="226">
        <f>S157*H157</f>
        <v>0</v>
      </c>
      <c r="U157" s="42"/>
      <c r="V157" s="42"/>
      <c r="W157" s="42"/>
      <c r="X157" s="42"/>
      <c r="Y157" s="42"/>
      <c r="Z157" s="42"/>
      <c r="AA157" s="42"/>
      <c r="AB157" s="42"/>
      <c r="AC157" s="42"/>
      <c r="AD157" s="42"/>
      <c r="AE157" s="42"/>
      <c r="AR157" s="227" t="s">
        <v>299</v>
      </c>
      <c r="AT157" s="227" t="s">
        <v>184</v>
      </c>
      <c r="AU157" s="227" t="s">
        <v>218</v>
      </c>
      <c r="AY157" s="21" t="s">
        <v>182</v>
      </c>
      <c r="BE157" s="228">
        <f>IF(N157="základní",J157,0)</f>
        <v>0</v>
      </c>
      <c r="BF157" s="228">
        <f>IF(N157="snížená",J157,0)</f>
        <v>0</v>
      </c>
      <c r="BG157" s="228">
        <f>IF(N157="zákl. přenesená",J157,0)</f>
        <v>0</v>
      </c>
      <c r="BH157" s="228">
        <f>IF(N157="sníž. přenesená",J157,0)</f>
        <v>0</v>
      </c>
      <c r="BI157" s="228">
        <f>IF(N157="nulová",J157,0)</f>
        <v>0</v>
      </c>
      <c r="BJ157" s="21" t="s">
        <v>83</v>
      </c>
      <c r="BK157" s="228">
        <f>ROUND(I157*H157,2)</f>
        <v>0</v>
      </c>
      <c r="BL157" s="21" t="s">
        <v>299</v>
      </c>
      <c r="BM157" s="227" t="s">
        <v>4445</v>
      </c>
    </row>
    <row r="158" s="2" customFormat="1" ht="16.5" customHeight="1">
      <c r="A158" s="42"/>
      <c r="B158" s="43"/>
      <c r="C158" s="216" t="s">
        <v>518</v>
      </c>
      <c r="D158" s="216" t="s">
        <v>184</v>
      </c>
      <c r="E158" s="217" t="s">
        <v>387</v>
      </c>
      <c r="F158" s="218" t="s">
        <v>4446</v>
      </c>
      <c r="G158" s="219" t="s">
        <v>560</v>
      </c>
      <c r="H158" s="220">
        <v>40</v>
      </c>
      <c r="I158" s="221"/>
      <c r="J158" s="222">
        <f>ROUND(I158*H158,2)</f>
        <v>0</v>
      </c>
      <c r="K158" s="218" t="s">
        <v>19</v>
      </c>
      <c r="L158" s="48"/>
      <c r="M158" s="223" t="s">
        <v>19</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299</v>
      </c>
      <c r="AT158" s="227" t="s">
        <v>184</v>
      </c>
      <c r="AU158" s="227" t="s">
        <v>218</v>
      </c>
      <c r="AY158" s="21" t="s">
        <v>182</v>
      </c>
      <c r="BE158" s="228">
        <f>IF(N158="základní",J158,0)</f>
        <v>0</v>
      </c>
      <c r="BF158" s="228">
        <f>IF(N158="snížená",J158,0)</f>
        <v>0</v>
      </c>
      <c r="BG158" s="228">
        <f>IF(N158="zákl. přenesená",J158,0)</f>
        <v>0</v>
      </c>
      <c r="BH158" s="228">
        <f>IF(N158="sníž. přenesená",J158,0)</f>
        <v>0</v>
      </c>
      <c r="BI158" s="228">
        <f>IF(N158="nulová",J158,0)</f>
        <v>0</v>
      </c>
      <c r="BJ158" s="21" t="s">
        <v>83</v>
      </c>
      <c r="BK158" s="228">
        <f>ROUND(I158*H158,2)</f>
        <v>0</v>
      </c>
      <c r="BL158" s="21" t="s">
        <v>299</v>
      </c>
      <c r="BM158" s="227" t="s">
        <v>4447</v>
      </c>
    </row>
    <row r="159" s="2" customFormat="1" ht="16.5" customHeight="1">
      <c r="A159" s="42"/>
      <c r="B159" s="43"/>
      <c r="C159" s="216" t="s">
        <v>524</v>
      </c>
      <c r="D159" s="216" t="s">
        <v>184</v>
      </c>
      <c r="E159" s="217" t="s">
        <v>392</v>
      </c>
      <c r="F159" s="218" t="s">
        <v>4448</v>
      </c>
      <c r="G159" s="219" t="s">
        <v>560</v>
      </c>
      <c r="H159" s="220">
        <v>60</v>
      </c>
      <c r="I159" s="221"/>
      <c r="J159" s="222">
        <f>ROUND(I159*H159,2)</f>
        <v>0</v>
      </c>
      <c r="K159" s="218" t="s">
        <v>19</v>
      </c>
      <c r="L159" s="48"/>
      <c r="M159" s="223" t="s">
        <v>19</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299</v>
      </c>
      <c r="AT159" s="227" t="s">
        <v>184</v>
      </c>
      <c r="AU159" s="227" t="s">
        <v>218</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299</v>
      </c>
      <c r="BM159" s="227" t="s">
        <v>4449</v>
      </c>
    </row>
    <row r="160" s="2" customFormat="1" ht="24.15" customHeight="1">
      <c r="A160" s="42"/>
      <c r="B160" s="43"/>
      <c r="C160" s="216" t="s">
        <v>530</v>
      </c>
      <c r="D160" s="216" t="s">
        <v>184</v>
      </c>
      <c r="E160" s="217" t="s">
        <v>398</v>
      </c>
      <c r="F160" s="218" t="s">
        <v>4450</v>
      </c>
      <c r="G160" s="219" t="s">
        <v>4365</v>
      </c>
      <c r="H160" s="220">
        <v>1</v>
      </c>
      <c r="I160" s="221"/>
      <c r="J160" s="222">
        <f>ROUND(I160*H160,2)</f>
        <v>0</v>
      </c>
      <c r="K160" s="218" t="s">
        <v>19</v>
      </c>
      <c r="L160" s="48"/>
      <c r="M160" s="223" t="s">
        <v>19</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299</v>
      </c>
      <c r="AT160" s="227" t="s">
        <v>184</v>
      </c>
      <c r="AU160" s="227" t="s">
        <v>218</v>
      </c>
      <c r="AY160" s="21" t="s">
        <v>182</v>
      </c>
      <c r="BE160" s="228">
        <f>IF(N160="základní",J160,0)</f>
        <v>0</v>
      </c>
      <c r="BF160" s="228">
        <f>IF(N160="snížená",J160,0)</f>
        <v>0</v>
      </c>
      <c r="BG160" s="228">
        <f>IF(N160="zákl. přenesená",J160,0)</f>
        <v>0</v>
      </c>
      <c r="BH160" s="228">
        <f>IF(N160="sníž. přenesená",J160,0)</f>
        <v>0</v>
      </c>
      <c r="BI160" s="228">
        <f>IF(N160="nulová",J160,0)</f>
        <v>0</v>
      </c>
      <c r="BJ160" s="21" t="s">
        <v>83</v>
      </c>
      <c r="BK160" s="228">
        <f>ROUND(I160*H160,2)</f>
        <v>0</v>
      </c>
      <c r="BL160" s="21" t="s">
        <v>299</v>
      </c>
      <c r="BM160" s="227" t="s">
        <v>4451</v>
      </c>
    </row>
    <row r="161" s="2" customFormat="1" ht="33" customHeight="1">
      <c r="A161" s="42"/>
      <c r="B161" s="43"/>
      <c r="C161" s="216" t="s">
        <v>536</v>
      </c>
      <c r="D161" s="216" t="s">
        <v>184</v>
      </c>
      <c r="E161" s="217" t="s">
        <v>403</v>
      </c>
      <c r="F161" s="218" t="s">
        <v>4379</v>
      </c>
      <c r="G161" s="219" t="s">
        <v>4365</v>
      </c>
      <c r="H161" s="220">
        <v>1</v>
      </c>
      <c r="I161" s="221"/>
      <c r="J161" s="222">
        <f>ROUND(I161*H161,2)</f>
        <v>0</v>
      </c>
      <c r="K161" s="218" t="s">
        <v>19</v>
      </c>
      <c r="L161" s="48"/>
      <c r="M161" s="223" t="s">
        <v>19</v>
      </c>
      <c r="N161" s="224" t="s">
        <v>47</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299</v>
      </c>
      <c r="AT161" s="227" t="s">
        <v>184</v>
      </c>
      <c r="AU161" s="227" t="s">
        <v>218</v>
      </c>
      <c r="AY161" s="21" t="s">
        <v>182</v>
      </c>
      <c r="BE161" s="228">
        <f>IF(N161="základní",J161,0)</f>
        <v>0</v>
      </c>
      <c r="BF161" s="228">
        <f>IF(N161="snížená",J161,0)</f>
        <v>0</v>
      </c>
      <c r="BG161" s="228">
        <f>IF(N161="zákl. přenesená",J161,0)</f>
        <v>0</v>
      </c>
      <c r="BH161" s="228">
        <f>IF(N161="sníž. přenesená",J161,0)</f>
        <v>0</v>
      </c>
      <c r="BI161" s="228">
        <f>IF(N161="nulová",J161,0)</f>
        <v>0</v>
      </c>
      <c r="BJ161" s="21" t="s">
        <v>83</v>
      </c>
      <c r="BK161" s="228">
        <f>ROUND(I161*H161,2)</f>
        <v>0</v>
      </c>
      <c r="BL161" s="21" t="s">
        <v>299</v>
      </c>
      <c r="BM161" s="227" t="s">
        <v>4452</v>
      </c>
    </row>
    <row r="162" s="2" customFormat="1" ht="16.5" customHeight="1">
      <c r="A162" s="42"/>
      <c r="B162" s="43"/>
      <c r="C162" s="216" t="s">
        <v>543</v>
      </c>
      <c r="D162" s="216" t="s">
        <v>184</v>
      </c>
      <c r="E162" s="217" t="s">
        <v>409</v>
      </c>
      <c r="F162" s="218" t="s">
        <v>4418</v>
      </c>
      <c r="G162" s="219" t="s">
        <v>4365</v>
      </c>
      <c r="H162" s="220">
        <v>1</v>
      </c>
      <c r="I162" s="221"/>
      <c r="J162" s="222">
        <f>ROUND(I162*H162,2)</f>
        <v>0</v>
      </c>
      <c r="K162" s="218" t="s">
        <v>19</v>
      </c>
      <c r="L162" s="48"/>
      <c r="M162" s="223" t="s">
        <v>19</v>
      </c>
      <c r="N162" s="224"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299</v>
      </c>
      <c r="AT162" s="227" t="s">
        <v>184</v>
      </c>
      <c r="AU162" s="227" t="s">
        <v>218</v>
      </c>
      <c r="AY162" s="21" t="s">
        <v>182</v>
      </c>
      <c r="BE162" s="228">
        <f>IF(N162="základní",J162,0)</f>
        <v>0</v>
      </c>
      <c r="BF162" s="228">
        <f>IF(N162="snížená",J162,0)</f>
        <v>0</v>
      </c>
      <c r="BG162" s="228">
        <f>IF(N162="zákl. přenesená",J162,0)</f>
        <v>0</v>
      </c>
      <c r="BH162" s="228">
        <f>IF(N162="sníž. přenesená",J162,0)</f>
        <v>0</v>
      </c>
      <c r="BI162" s="228">
        <f>IF(N162="nulová",J162,0)</f>
        <v>0</v>
      </c>
      <c r="BJ162" s="21" t="s">
        <v>83</v>
      </c>
      <c r="BK162" s="228">
        <f>ROUND(I162*H162,2)</f>
        <v>0</v>
      </c>
      <c r="BL162" s="21" t="s">
        <v>299</v>
      </c>
      <c r="BM162" s="227" t="s">
        <v>4453</v>
      </c>
    </row>
    <row r="163" s="12" customFormat="1" ht="20.88" customHeight="1">
      <c r="A163" s="12"/>
      <c r="B163" s="200"/>
      <c r="C163" s="201"/>
      <c r="D163" s="202" t="s">
        <v>75</v>
      </c>
      <c r="E163" s="214" t="s">
        <v>3243</v>
      </c>
      <c r="F163" s="214" t="s">
        <v>3244</v>
      </c>
      <c r="G163" s="201"/>
      <c r="H163" s="201"/>
      <c r="I163" s="204"/>
      <c r="J163" s="215">
        <f>BK163</f>
        <v>0</v>
      </c>
      <c r="K163" s="201"/>
      <c r="L163" s="206"/>
      <c r="M163" s="207"/>
      <c r="N163" s="208"/>
      <c r="O163" s="208"/>
      <c r="P163" s="209">
        <f>P164+P195+P219</f>
        <v>0</v>
      </c>
      <c r="Q163" s="208"/>
      <c r="R163" s="209">
        <f>R164+R195+R219</f>
        <v>0</v>
      </c>
      <c r="S163" s="208"/>
      <c r="T163" s="210">
        <f>T164+T195+T219</f>
        <v>0</v>
      </c>
      <c r="U163" s="12"/>
      <c r="V163" s="12"/>
      <c r="W163" s="12"/>
      <c r="X163" s="12"/>
      <c r="Y163" s="12"/>
      <c r="Z163" s="12"/>
      <c r="AA163" s="12"/>
      <c r="AB163" s="12"/>
      <c r="AC163" s="12"/>
      <c r="AD163" s="12"/>
      <c r="AE163" s="12"/>
      <c r="AR163" s="211" t="s">
        <v>86</v>
      </c>
      <c r="AT163" s="212" t="s">
        <v>75</v>
      </c>
      <c r="AU163" s="212" t="s">
        <v>86</v>
      </c>
      <c r="AY163" s="211" t="s">
        <v>182</v>
      </c>
      <c r="BK163" s="213">
        <f>BK164+BK195+BK219</f>
        <v>0</v>
      </c>
    </row>
    <row r="164" s="17" customFormat="1" ht="20.88" customHeight="1">
      <c r="A164" s="17"/>
      <c r="B164" s="296"/>
      <c r="C164" s="297"/>
      <c r="D164" s="298" t="s">
        <v>75</v>
      </c>
      <c r="E164" s="298" t="s">
        <v>4454</v>
      </c>
      <c r="F164" s="298" t="s">
        <v>4455</v>
      </c>
      <c r="G164" s="297"/>
      <c r="H164" s="297"/>
      <c r="I164" s="299"/>
      <c r="J164" s="300">
        <f>BK164</f>
        <v>0</v>
      </c>
      <c r="K164" s="297"/>
      <c r="L164" s="301"/>
      <c r="M164" s="302"/>
      <c r="N164" s="303"/>
      <c r="O164" s="303"/>
      <c r="P164" s="304">
        <f>P165+P176</f>
        <v>0</v>
      </c>
      <c r="Q164" s="303"/>
      <c r="R164" s="304">
        <f>R165+R176</f>
        <v>0</v>
      </c>
      <c r="S164" s="303"/>
      <c r="T164" s="305">
        <f>T165+T176</f>
        <v>0</v>
      </c>
      <c r="U164" s="17"/>
      <c r="V164" s="17"/>
      <c r="W164" s="17"/>
      <c r="X164" s="17"/>
      <c r="Y164" s="17"/>
      <c r="Z164" s="17"/>
      <c r="AA164" s="17"/>
      <c r="AB164" s="17"/>
      <c r="AC164" s="17"/>
      <c r="AD164" s="17"/>
      <c r="AE164" s="17"/>
      <c r="AR164" s="306" t="s">
        <v>86</v>
      </c>
      <c r="AT164" s="307" t="s">
        <v>75</v>
      </c>
      <c r="AU164" s="307" t="s">
        <v>203</v>
      </c>
      <c r="AY164" s="306" t="s">
        <v>182</v>
      </c>
      <c r="BK164" s="308">
        <f>BK165+BK176</f>
        <v>0</v>
      </c>
    </row>
    <row r="165" s="17" customFormat="1" ht="20.88" customHeight="1">
      <c r="A165" s="17"/>
      <c r="B165" s="296"/>
      <c r="C165" s="297"/>
      <c r="D165" s="298" t="s">
        <v>75</v>
      </c>
      <c r="E165" s="298" t="s">
        <v>4456</v>
      </c>
      <c r="F165" s="298" t="s">
        <v>4457</v>
      </c>
      <c r="G165" s="297"/>
      <c r="H165" s="297"/>
      <c r="I165" s="299"/>
      <c r="J165" s="300">
        <f>BK165</f>
        <v>0</v>
      </c>
      <c r="K165" s="297"/>
      <c r="L165" s="301"/>
      <c r="M165" s="302"/>
      <c r="N165" s="303"/>
      <c r="O165" s="303"/>
      <c r="P165" s="304">
        <f>SUM(P166:P175)</f>
        <v>0</v>
      </c>
      <c r="Q165" s="303"/>
      <c r="R165" s="304">
        <f>SUM(R166:R175)</f>
        <v>0</v>
      </c>
      <c r="S165" s="303"/>
      <c r="T165" s="305">
        <f>SUM(T166:T175)</f>
        <v>0</v>
      </c>
      <c r="U165" s="17"/>
      <c r="V165" s="17"/>
      <c r="W165" s="17"/>
      <c r="X165" s="17"/>
      <c r="Y165" s="17"/>
      <c r="Z165" s="17"/>
      <c r="AA165" s="17"/>
      <c r="AB165" s="17"/>
      <c r="AC165" s="17"/>
      <c r="AD165" s="17"/>
      <c r="AE165" s="17"/>
      <c r="AR165" s="306" t="s">
        <v>86</v>
      </c>
      <c r="AT165" s="307" t="s">
        <v>75</v>
      </c>
      <c r="AU165" s="307" t="s">
        <v>189</v>
      </c>
      <c r="AY165" s="306" t="s">
        <v>182</v>
      </c>
      <c r="BK165" s="308">
        <f>SUM(BK166:BK175)</f>
        <v>0</v>
      </c>
    </row>
    <row r="166" s="2" customFormat="1" ht="16.5" customHeight="1">
      <c r="A166" s="42"/>
      <c r="B166" s="43"/>
      <c r="C166" s="267" t="s">
        <v>549</v>
      </c>
      <c r="D166" s="267" t="s">
        <v>349</v>
      </c>
      <c r="E166" s="268" t="s">
        <v>414</v>
      </c>
      <c r="F166" s="269" t="s">
        <v>4458</v>
      </c>
      <c r="G166" s="270" t="s">
        <v>2491</v>
      </c>
      <c r="H166" s="271">
        <v>2</v>
      </c>
      <c r="I166" s="272"/>
      <c r="J166" s="273">
        <f>ROUND(I166*H166,2)</f>
        <v>0</v>
      </c>
      <c r="K166" s="269" t="s">
        <v>19</v>
      </c>
      <c r="L166" s="274"/>
      <c r="M166" s="275" t="s">
        <v>19</v>
      </c>
      <c r="N166" s="276"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398</v>
      </c>
      <c r="AT166" s="227" t="s">
        <v>349</v>
      </c>
      <c r="AU166" s="227" t="s">
        <v>218</v>
      </c>
      <c r="AY166" s="21" t="s">
        <v>182</v>
      </c>
      <c r="BE166" s="228">
        <f>IF(N166="základní",J166,0)</f>
        <v>0</v>
      </c>
      <c r="BF166" s="228">
        <f>IF(N166="snížená",J166,0)</f>
        <v>0</v>
      </c>
      <c r="BG166" s="228">
        <f>IF(N166="zákl. přenesená",J166,0)</f>
        <v>0</v>
      </c>
      <c r="BH166" s="228">
        <f>IF(N166="sníž. přenesená",J166,0)</f>
        <v>0</v>
      </c>
      <c r="BI166" s="228">
        <f>IF(N166="nulová",J166,0)</f>
        <v>0</v>
      </c>
      <c r="BJ166" s="21" t="s">
        <v>83</v>
      </c>
      <c r="BK166" s="228">
        <f>ROUND(I166*H166,2)</f>
        <v>0</v>
      </c>
      <c r="BL166" s="21" t="s">
        <v>299</v>
      </c>
      <c r="BM166" s="227" t="s">
        <v>4459</v>
      </c>
    </row>
    <row r="167" s="2" customFormat="1" ht="16.5" customHeight="1">
      <c r="A167" s="42"/>
      <c r="B167" s="43"/>
      <c r="C167" s="267" t="s">
        <v>557</v>
      </c>
      <c r="D167" s="267" t="s">
        <v>349</v>
      </c>
      <c r="E167" s="268" t="s">
        <v>419</v>
      </c>
      <c r="F167" s="269" t="s">
        <v>4460</v>
      </c>
      <c r="G167" s="270" t="s">
        <v>2491</v>
      </c>
      <c r="H167" s="271">
        <v>3</v>
      </c>
      <c r="I167" s="272"/>
      <c r="J167" s="273">
        <f>ROUND(I167*H167,2)</f>
        <v>0</v>
      </c>
      <c r="K167" s="269" t="s">
        <v>19</v>
      </c>
      <c r="L167" s="274"/>
      <c r="M167" s="275" t="s">
        <v>19</v>
      </c>
      <c r="N167" s="276" t="s">
        <v>47</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398</v>
      </c>
      <c r="AT167" s="227" t="s">
        <v>349</v>
      </c>
      <c r="AU167" s="227" t="s">
        <v>218</v>
      </c>
      <c r="AY167" s="21" t="s">
        <v>182</v>
      </c>
      <c r="BE167" s="228">
        <f>IF(N167="základní",J167,0)</f>
        <v>0</v>
      </c>
      <c r="BF167" s="228">
        <f>IF(N167="snížená",J167,0)</f>
        <v>0</v>
      </c>
      <c r="BG167" s="228">
        <f>IF(N167="zákl. přenesená",J167,0)</f>
        <v>0</v>
      </c>
      <c r="BH167" s="228">
        <f>IF(N167="sníž. přenesená",J167,0)</f>
        <v>0</v>
      </c>
      <c r="BI167" s="228">
        <f>IF(N167="nulová",J167,0)</f>
        <v>0</v>
      </c>
      <c r="BJ167" s="21" t="s">
        <v>83</v>
      </c>
      <c r="BK167" s="228">
        <f>ROUND(I167*H167,2)</f>
        <v>0</v>
      </c>
      <c r="BL167" s="21" t="s">
        <v>299</v>
      </c>
      <c r="BM167" s="227" t="s">
        <v>4461</v>
      </c>
    </row>
    <row r="168" s="2" customFormat="1" ht="78" customHeight="1">
      <c r="A168" s="42"/>
      <c r="B168" s="43"/>
      <c r="C168" s="267" t="s">
        <v>564</v>
      </c>
      <c r="D168" s="267" t="s">
        <v>349</v>
      </c>
      <c r="E168" s="268" t="s">
        <v>464</v>
      </c>
      <c r="F168" s="269" t="s">
        <v>4462</v>
      </c>
      <c r="G168" s="270" t="s">
        <v>4365</v>
      </c>
      <c r="H168" s="271">
        <v>1</v>
      </c>
      <c r="I168" s="272"/>
      <c r="J168" s="273">
        <f>ROUND(I168*H168,2)</f>
        <v>0</v>
      </c>
      <c r="K168" s="269" t="s">
        <v>19</v>
      </c>
      <c r="L168" s="274"/>
      <c r="M168" s="275" t="s">
        <v>19</v>
      </c>
      <c r="N168" s="276"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398</v>
      </c>
      <c r="AT168" s="227" t="s">
        <v>349</v>
      </c>
      <c r="AU168" s="227" t="s">
        <v>218</v>
      </c>
      <c r="AY168" s="21" t="s">
        <v>182</v>
      </c>
      <c r="BE168" s="228">
        <f>IF(N168="základní",J168,0)</f>
        <v>0</v>
      </c>
      <c r="BF168" s="228">
        <f>IF(N168="snížená",J168,0)</f>
        <v>0</v>
      </c>
      <c r="BG168" s="228">
        <f>IF(N168="zákl. přenesená",J168,0)</f>
        <v>0</v>
      </c>
      <c r="BH168" s="228">
        <f>IF(N168="sníž. přenesená",J168,0)</f>
        <v>0</v>
      </c>
      <c r="BI168" s="228">
        <f>IF(N168="nulová",J168,0)</f>
        <v>0</v>
      </c>
      <c r="BJ168" s="21" t="s">
        <v>83</v>
      </c>
      <c r="BK168" s="228">
        <f>ROUND(I168*H168,2)</f>
        <v>0</v>
      </c>
      <c r="BL168" s="21" t="s">
        <v>299</v>
      </c>
      <c r="BM168" s="227" t="s">
        <v>4463</v>
      </c>
    </row>
    <row r="169" s="2" customFormat="1" ht="78" customHeight="1">
      <c r="A169" s="42"/>
      <c r="B169" s="43"/>
      <c r="C169" s="267" t="s">
        <v>571</v>
      </c>
      <c r="D169" s="267" t="s">
        <v>349</v>
      </c>
      <c r="E169" s="268" t="s">
        <v>475</v>
      </c>
      <c r="F169" s="269" t="s">
        <v>4464</v>
      </c>
      <c r="G169" s="270" t="s">
        <v>4365</v>
      </c>
      <c r="H169" s="271">
        <v>1</v>
      </c>
      <c r="I169" s="272"/>
      <c r="J169" s="273">
        <f>ROUND(I169*H169,2)</f>
        <v>0</v>
      </c>
      <c r="K169" s="269" t="s">
        <v>19</v>
      </c>
      <c r="L169" s="274"/>
      <c r="M169" s="275" t="s">
        <v>19</v>
      </c>
      <c r="N169" s="276" t="s">
        <v>47</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398</v>
      </c>
      <c r="AT169" s="227" t="s">
        <v>349</v>
      </c>
      <c r="AU169" s="227" t="s">
        <v>218</v>
      </c>
      <c r="AY169" s="21" t="s">
        <v>182</v>
      </c>
      <c r="BE169" s="228">
        <f>IF(N169="základní",J169,0)</f>
        <v>0</v>
      </c>
      <c r="BF169" s="228">
        <f>IF(N169="snížená",J169,0)</f>
        <v>0</v>
      </c>
      <c r="BG169" s="228">
        <f>IF(N169="zákl. přenesená",J169,0)</f>
        <v>0</v>
      </c>
      <c r="BH169" s="228">
        <f>IF(N169="sníž. přenesená",J169,0)</f>
        <v>0</v>
      </c>
      <c r="BI169" s="228">
        <f>IF(N169="nulová",J169,0)</f>
        <v>0</v>
      </c>
      <c r="BJ169" s="21" t="s">
        <v>83</v>
      </c>
      <c r="BK169" s="228">
        <f>ROUND(I169*H169,2)</f>
        <v>0</v>
      </c>
      <c r="BL169" s="21" t="s">
        <v>299</v>
      </c>
      <c r="BM169" s="227" t="s">
        <v>4465</v>
      </c>
    </row>
    <row r="170" s="2" customFormat="1" ht="24.15" customHeight="1">
      <c r="A170" s="42"/>
      <c r="B170" s="43"/>
      <c r="C170" s="267" t="s">
        <v>577</v>
      </c>
      <c r="D170" s="267" t="s">
        <v>349</v>
      </c>
      <c r="E170" s="268" t="s">
        <v>480</v>
      </c>
      <c r="F170" s="269" t="s">
        <v>4466</v>
      </c>
      <c r="G170" s="270" t="s">
        <v>4365</v>
      </c>
      <c r="H170" s="271">
        <v>1</v>
      </c>
      <c r="I170" s="272"/>
      <c r="J170" s="273">
        <f>ROUND(I170*H170,2)</f>
        <v>0</v>
      </c>
      <c r="K170" s="269" t="s">
        <v>19</v>
      </c>
      <c r="L170" s="274"/>
      <c r="M170" s="275" t="s">
        <v>19</v>
      </c>
      <c r="N170" s="276"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398</v>
      </c>
      <c r="AT170" s="227" t="s">
        <v>349</v>
      </c>
      <c r="AU170" s="227" t="s">
        <v>218</v>
      </c>
      <c r="AY170" s="21" t="s">
        <v>182</v>
      </c>
      <c r="BE170" s="228">
        <f>IF(N170="základní",J170,0)</f>
        <v>0</v>
      </c>
      <c r="BF170" s="228">
        <f>IF(N170="snížená",J170,0)</f>
        <v>0</v>
      </c>
      <c r="BG170" s="228">
        <f>IF(N170="zákl. přenesená",J170,0)</f>
        <v>0</v>
      </c>
      <c r="BH170" s="228">
        <f>IF(N170="sníž. přenesená",J170,0)</f>
        <v>0</v>
      </c>
      <c r="BI170" s="228">
        <f>IF(N170="nulová",J170,0)</f>
        <v>0</v>
      </c>
      <c r="BJ170" s="21" t="s">
        <v>83</v>
      </c>
      <c r="BK170" s="228">
        <f>ROUND(I170*H170,2)</f>
        <v>0</v>
      </c>
      <c r="BL170" s="21" t="s">
        <v>299</v>
      </c>
      <c r="BM170" s="227" t="s">
        <v>4467</v>
      </c>
    </row>
    <row r="171" s="2" customFormat="1" ht="24.15" customHeight="1">
      <c r="A171" s="42"/>
      <c r="B171" s="43"/>
      <c r="C171" s="267" t="s">
        <v>583</v>
      </c>
      <c r="D171" s="267" t="s">
        <v>349</v>
      </c>
      <c r="E171" s="268" t="s">
        <v>485</v>
      </c>
      <c r="F171" s="269" t="s">
        <v>4468</v>
      </c>
      <c r="G171" s="270" t="s">
        <v>4365</v>
      </c>
      <c r="H171" s="271">
        <v>1</v>
      </c>
      <c r="I171" s="272"/>
      <c r="J171" s="273">
        <f>ROUND(I171*H171,2)</f>
        <v>0</v>
      </c>
      <c r="K171" s="269" t="s">
        <v>19</v>
      </c>
      <c r="L171" s="274"/>
      <c r="M171" s="275" t="s">
        <v>19</v>
      </c>
      <c r="N171" s="276" t="s">
        <v>47</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398</v>
      </c>
      <c r="AT171" s="227" t="s">
        <v>349</v>
      </c>
      <c r="AU171" s="227" t="s">
        <v>218</v>
      </c>
      <c r="AY171" s="21" t="s">
        <v>182</v>
      </c>
      <c r="BE171" s="228">
        <f>IF(N171="základní",J171,0)</f>
        <v>0</v>
      </c>
      <c r="BF171" s="228">
        <f>IF(N171="snížená",J171,0)</f>
        <v>0</v>
      </c>
      <c r="BG171" s="228">
        <f>IF(N171="zákl. přenesená",J171,0)</f>
        <v>0</v>
      </c>
      <c r="BH171" s="228">
        <f>IF(N171="sníž. přenesená",J171,0)</f>
        <v>0</v>
      </c>
      <c r="BI171" s="228">
        <f>IF(N171="nulová",J171,0)</f>
        <v>0</v>
      </c>
      <c r="BJ171" s="21" t="s">
        <v>83</v>
      </c>
      <c r="BK171" s="228">
        <f>ROUND(I171*H171,2)</f>
        <v>0</v>
      </c>
      <c r="BL171" s="21" t="s">
        <v>299</v>
      </c>
      <c r="BM171" s="227" t="s">
        <v>4469</v>
      </c>
    </row>
    <row r="172" s="2" customFormat="1" ht="90" customHeight="1">
      <c r="A172" s="42"/>
      <c r="B172" s="43"/>
      <c r="C172" s="267" t="s">
        <v>589</v>
      </c>
      <c r="D172" s="267" t="s">
        <v>349</v>
      </c>
      <c r="E172" s="268" t="s">
        <v>490</v>
      </c>
      <c r="F172" s="269" t="s">
        <v>4470</v>
      </c>
      <c r="G172" s="270" t="s">
        <v>4365</v>
      </c>
      <c r="H172" s="271">
        <v>1</v>
      </c>
      <c r="I172" s="272"/>
      <c r="J172" s="273">
        <f>ROUND(I172*H172,2)</f>
        <v>0</v>
      </c>
      <c r="K172" s="269" t="s">
        <v>19</v>
      </c>
      <c r="L172" s="274"/>
      <c r="M172" s="275" t="s">
        <v>19</v>
      </c>
      <c r="N172" s="276" t="s">
        <v>47</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398</v>
      </c>
      <c r="AT172" s="227" t="s">
        <v>349</v>
      </c>
      <c r="AU172" s="227" t="s">
        <v>218</v>
      </c>
      <c r="AY172" s="21" t="s">
        <v>182</v>
      </c>
      <c r="BE172" s="228">
        <f>IF(N172="základní",J172,0)</f>
        <v>0</v>
      </c>
      <c r="BF172" s="228">
        <f>IF(N172="snížená",J172,0)</f>
        <v>0</v>
      </c>
      <c r="BG172" s="228">
        <f>IF(N172="zákl. přenesená",J172,0)</f>
        <v>0</v>
      </c>
      <c r="BH172" s="228">
        <f>IF(N172="sníž. přenesená",J172,0)</f>
        <v>0</v>
      </c>
      <c r="BI172" s="228">
        <f>IF(N172="nulová",J172,0)</f>
        <v>0</v>
      </c>
      <c r="BJ172" s="21" t="s">
        <v>83</v>
      </c>
      <c r="BK172" s="228">
        <f>ROUND(I172*H172,2)</f>
        <v>0</v>
      </c>
      <c r="BL172" s="21" t="s">
        <v>299</v>
      </c>
      <c r="BM172" s="227" t="s">
        <v>4471</v>
      </c>
    </row>
    <row r="173" s="2" customFormat="1" ht="90" customHeight="1">
      <c r="A173" s="42"/>
      <c r="B173" s="43"/>
      <c r="C173" s="267" t="s">
        <v>595</v>
      </c>
      <c r="D173" s="267" t="s">
        <v>349</v>
      </c>
      <c r="E173" s="268" t="s">
        <v>495</v>
      </c>
      <c r="F173" s="269" t="s">
        <v>4472</v>
      </c>
      <c r="G173" s="270" t="s">
        <v>4365</v>
      </c>
      <c r="H173" s="271">
        <v>1</v>
      </c>
      <c r="I173" s="272"/>
      <c r="J173" s="273">
        <f>ROUND(I173*H173,2)</f>
        <v>0</v>
      </c>
      <c r="K173" s="269" t="s">
        <v>19</v>
      </c>
      <c r="L173" s="274"/>
      <c r="M173" s="275" t="s">
        <v>19</v>
      </c>
      <c r="N173" s="276" t="s">
        <v>47</v>
      </c>
      <c r="O173" s="88"/>
      <c r="P173" s="225">
        <f>O173*H173</f>
        <v>0</v>
      </c>
      <c r="Q173" s="225">
        <v>0</v>
      </c>
      <c r="R173" s="225">
        <f>Q173*H173</f>
        <v>0</v>
      </c>
      <c r="S173" s="225">
        <v>0</v>
      </c>
      <c r="T173" s="226">
        <f>S173*H173</f>
        <v>0</v>
      </c>
      <c r="U173" s="42"/>
      <c r="V173" s="42"/>
      <c r="W173" s="42"/>
      <c r="X173" s="42"/>
      <c r="Y173" s="42"/>
      <c r="Z173" s="42"/>
      <c r="AA173" s="42"/>
      <c r="AB173" s="42"/>
      <c r="AC173" s="42"/>
      <c r="AD173" s="42"/>
      <c r="AE173" s="42"/>
      <c r="AR173" s="227" t="s">
        <v>398</v>
      </c>
      <c r="AT173" s="227" t="s">
        <v>349</v>
      </c>
      <c r="AU173" s="227" t="s">
        <v>218</v>
      </c>
      <c r="AY173" s="21" t="s">
        <v>182</v>
      </c>
      <c r="BE173" s="228">
        <f>IF(N173="základní",J173,0)</f>
        <v>0</v>
      </c>
      <c r="BF173" s="228">
        <f>IF(N173="snížená",J173,0)</f>
        <v>0</v>
      </c>
      <c r="BG173" s="228">
        <f>IF(N173="zákl. přenesená",J173,0)</f>
        <v>0</v>
      </c>
      <c r="BH173" s="228">
        <f>IF(N173="sníž. přenesená",J173,0)</f>
        <v>0</v>
      </c>
      <c r="BI173" s="228">
        <f>IF(N173="nulová",J173,0)</f>
        <v>0</v>
      </c>
      <c r="BJ173" s="21" t="s">
        <v>83</v>
      </c>
      <c r="BK173" s="228">
        <f>ROUND(I173*H173,2)</f>
        <v>0</v>
      </c>
      <c r="BL173" s="21" t="s">
        <v>299</v>
      </c>
      <c r="BM173" s="227" t="s">
        <v>4473</v>
      </c>
    </row>
    <row r="174" s="2" customFormat="1" ht="49.05" customHeight="1">
      <c r="A174" s="42"/>
      <c r="B174" s="43"/>
      <c r="C174" s="267" t="s">
        <v>602</v>
      </c>
      <c r="D174" s="267" t="s">
        <v>349</v>
      </c>
      <c r="E174" s="268" t="s">
        <v>501</v>
      </c>
      <c r="F174" s="269" t="s">
        <v>4474</v>
      </c>
      <c r="G174" s="270" t="s">
        <v>4365</v>
      </c>
      <c r="H174" s="271">
        <v>1</v>
      </c>
      <c r="I174" s="272"/>
      <c r="J174" s="273">
        <f>ROUND(I174*H174,2)</f>
        <v>0</v>
      </c>
      <c r="K174" s="269" t="s">
        <v>19</v>
      </c>
      <c r="L174" s="274"/>
      <c r="M174" s="275" t="s">
        <v>19</v>
      </c>
      <c r="N174" s="276" t="s">
        <v>47</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398</v>
      </c>
      <c r="AT174" s="227" t="s">
        <v>349</v>
      </c>
      <c r="AU174" s="227" t="s">
        <v>218</v>
      </c>
      <c r="AY174" s="21" t="s">
        <v>182</v>
      </c>
      <c r="BE174" s="228">
        <f>IF(N174="základní",J174,0)</f>
        <v>0</v>
      </c>
      <c r="BF174" s="228">
        <f>IF(N174="snížená",J174,0)</f>
        <v>0</v>
      </c>
      <c r="BG174" s="228">
        <f>IF(N174="zákl. přenesená",J174,0)</f>
        <v>0</v>
      </c>
      <c r="BH174" s="228">
        <f>IF(N174="sníž. přenesená",J174,0)</f>
        <v>0</v>
      </c>
      <c r="BI174" s="228">
        <f>IF(N174="nulová",J174,0)</f>
        <v>0</v>
      </c>
      <c r="BJ174" s="21" t="s">
        <v>83</v>
      </c>
      <c r="BK174" s="228">
        <f>ROUND(I174*H174,2)</f>
        <v>0</v>
      </c>
      <c r="BL174" s="21" t="s">
        <v>299</v>
      </c>
      <c r="BM174" s="227" t="s">
        <v>4475</v>
      </c>
    </row>
    <row r="175" s="2" customFormat="1" ht="24.15" customHeight="1">
      <c r="A175" s="42"/>
      <c r="B175" s="43"/>
      <c r="C175" s="267" t="s">
        <v>607</v>
      </c>
      <c r="D175" s="267" t="s">
        <v>349</v>
      </c>
      <c r="E175" s="268" t="s">
        <v>507</v>
      </c>
      <c r="F175" s="269" t="s">
        <v>4476</v>
      </c>
      <c r="G175" s="270" t="s">
        <v>4365</v>
      </c>
      <c r="H175" s="271">
        <v>1</v>
      </c>
      <c r="I175" s="272"/>
      <c r="J175" s="273">
        <f>ROUND(I175*H175,2)</f>
        <v>0</v>
      </c>
      <c r="K175" s="269" t="s">
        <v>19</v>
      </c>
      <c r="L175" s="274"/>
      <c r="M175" s="275" t="s">
        <v>19</v>
      </c>
      <c r="N175" s="276" t="s">
        <v>47</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398</v>
      </c>
      <c r="AT175" s="227" t="s">
        <v>349</v>
      </c>
      <c r="AU175" s="227" t="s">
        <v>218</v>
      </c>
      <c r="AY175" s="21" t="s">
        <v>182</v>
      </c>
      <c r="BE175" s="228">
        <f>IF(N175="základní",J175,0)</f>
        <v>0</v>
      </c>
      <c r="BF175" s="228">
        <f>IF(N175="snížená",J175,0)</f>
        <v>0</v>
      </c>
      <c r="BG175" s="228">
        <f>IF(N175="zákl. přenesená",J175,0)</f>
        <v>0</v>
      </c>
      <c r="BH175" s="228">
        <f>IF(N175="sníž. přenesená",J175,0)</f>
        <v>0</v>
      </c>
      <c r="BI175" s="228">
        <f>IF(N175="nulová",J175,0)</f>
        <v>0</v>
      </c>
      <c r="BJ175" s="21" t="s">
        <v>83</v>
      </c>
      <c r="BK175" s="228">
        <f>ROUND(I175*H175,2)</f>
        <v>0</v>
      </c>
      <c r="BL175" s="21" t="s">
        <v>299</v>
      </c>
      <c r="BM175" s="227" t="s">
        <v>4477</v>
      </c>
    </row>
    <row r="176" s="17" customFormat="1" ht="20.88" customHeight="1">
      <c r="A176" s="17"/>
      <c r="B176" s="296"/>
      <c r="C176" s="297"/>
      <c r="D176" s="298" t="s">
        <v>75</v>
      </c>
      <c r="E176" s="298" t="s">
        <v>4478</v>
      </c>
      <c r="F176" s="298" t="s">
        <v>4479</v>
      </c>
      <c r="G176" s="297"/>
      <c r="H176" s="297"/>
      <c r="I176" s="299"/>
      <c r="J176" s="300">
        <f>BK176</f>
        <v>0</v>
      </c>
      <c r="K176" s="297"/>
      <c r="L176" s="301"/>
      <c r="M176" s="302"/>
      <c r="N176" s="303"/>
      <c r="O176" s="303"/>
      <c r="P176" s="304">
        <f>SUM(P177:P194)</f>
        <v>0</v>
      </c>
      <c r="Q176" s="303"/>
      <c r="R176" s="304">
        <f>SUM(R177:R194)</f>
        <v>0</v>
      </c>
      <c r="S176" s="303"/>
      <c r="T176" s="305">
        <f>SUM(T177:T194)</f>
        <v>0</v>
      </c>
      <c r="U176" s="17"/>
      <c r="V176" s="17"/>
      <c r="W176" s="17"/>
      <c r="X176" s="17"/>
      <c r="Y176" s="17"/>
      <c r="Z176" s="17"/>
      <c r="AA176" s="17"/>
      <c r="AB176" s="17"/>
      <c r="AC176" s="17"/>
      <c r="AD176" s="17"/>
      <c r="AE176" s="17"/>
      <c r="AR176" s="306" t="s">
        <v>86</v>
      </c>
      <c r="AT176" s="307" t="s">
        <v>75</v>
      </c>
      <c r="AU176" s="307" t="s">
        <v>189</v>
      </c>
      <c r="AY176" s="306" t="s">
        <v>182</v>
      </c>
      <c r="BK176" s="308">
        <f>SUM(BK177:BK194)</f>
        <v>0</v>
      </c>
    </row>
    <row r="177" s="2" customFormat="1" ht="16.5" customHeight="1">
      <c r="A177" s="42"/>
      <c r="B177" s="43"/>
      <c r="C177" s="216" t="s">
        <v>614</v>
      </c>
      <c r="D177" s="216" t="s">
        <v>184</v>
      </c>
      <c r="E177" s="217" t="s">
        <v>414</v>
      </c>
      <c r="F177" s="218" t="s">
        <v>4458</v>
      </c>
      <c r="G177" s="219" t="s">
        <v>2491</v>
      </c>
      <c r="H177" s="220">
        <v>2</v>
      </c>
      <c r="I177" s="221"/>
      <c r="J177" s="222">
        <f>ROUND(I177*H177,2)</f>
        <v>0</v>
      </c>
      <c r="K177" s="218" t="s">
        <v>19</v>
      </c>
      <c r="L177" s="48"/>
      <c r="M177" s="223" t="s">
        <v>19</v>
      </c>
      <c r="N177" s="224" t="s">
        <v>47</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299</v>
      </c>
      <c r="AT177" s="227" t="s">
        <v>184</v>
      </c>
      <c r="AU177" s="227" t="s">
        <v>218</v>
      </c>
      <c r="AY177" s="21" t="s">
        <v>182</v>
      </c>
      <c r="BE177" s="228">
        <f>IF(N177="základní",J177,0)</f>
        <v>0</v>
      </c>
      <c r="BF177" s="228">
        <f>IF(N177="snížená",J177,0)</f>
        <v>0</v>
      </c>
      <c r="BG177" s="228">
        <f>IF(N177="zákl. přenesená",J177,0)</f>
        <v>0</v>
      </c>
      <c r="BH177" s="228">
        <f>IF(N177="sníž. přenesená",J177,0)</f>
        <v>0</v>
      </c>
      <c r="BI177" s="228">
        <f>IF(N177="nulová",J177,0)</f>
        <v>0</v>
      </c>
      <c r="BJ177" s="21" t="s">
        <v>83</v>
      </c>
      <c r="BK177" s="228">
        <f>ROUND(I177*H177,2)</f>
        <v>0</v>
      </c>
      <c r="BL177" s="21" t="s">
        <v>299</v>
      </c>
      <c r="BM177" s="227" t="s">
        <v>4480</v>
      </c>
    </row>
    <row r="178" s="2" customFormat="1" ht="16.5" customHeight="1">
      <c r="A178" s="42"/>
      <c r="B178" s="43"/>
      <c r="C178" s="216" t="s">
        <v>619</v>
      </c>
      <c r="D178" s="216" t="s">
        <v>184</v>
      </c>
      <c r="E178" s="217" t="s">
        <v>419</v>
      </c>
      <c r="F178" s="218" t="s">
        <v>4481</v>
      </c>
      <c r="G178" s="219" t="s">
        <v>2491</v>
      </c>
      <c r="H178" s="220">
        <v>3</v>
      </c>
      <c r="I178" s="221"/>
      <c r="J178" s="222">
        <f>ROUND(I178*H178,2)</f>
        <v>0</v>
      </c>
      <c r="K178" s="218" t="s">
        <v>19</v>
      </c>
      <c r="L178" s="48"/>
      <c r="M178" s="223" t="s">
        <v>19</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299</v>
      </c>
      <c r="AT178" s="227" t="s">
        <v>184</v>
      </c>
      <c r="AU178" s="227" t="s">
        <v>218</v>
      </c>
      <c r="AY178" s="21" t="s">
        <v>182</v>
      </c>
      <c r="BE178" s="228">
        <f>IF(N178="základní",J178,0)</f>
        <v>0</v>
      </c>
      <c r="BF178" s="228">
        <f>IF(N178="snížená",J178,0)</f>
        <v>0</v>
      </c>
      <c r="BG178" s="228">
        <f>IF(N178="zákl. přenesená",J178,0)</f>
        <v>0</v>
      </c>
      <c r="BH178" s="228">
        <f>IF(N178="sníž. přenesená",J178,0)</f>
        <v>0</v>
      </c>
      <c r="BI178" s="228">
        <f>IF(N178="nulová",J178,0)</f>
        <v>0</v>
      </c>
      <c r="BJ178" s="21" t="s">
        <v>83</v>
      </c>
      <c r="BK178" s="228">
        <f>ROUND(I178*H178,2)</f>
        <v>0</v>
      </c>
      <c r="BL178" s="21" t="s">
        <v>299</v>
      </c>
      <c r="BM178" s="227" t="s">
        <v>4482</v>
      </c>
    </row>
    <row r="179" s="2" customFormat="1" ht="16.5" customHeight="1">
      <c r="A179" s="42"/>
      <c r="B179" s="43"/>
      <c r="C179" s="216" t="s">
        <v>624</v>
      </c>
      <c r="D179" s="216" t="s">
        <v>184</v>
      </c>
      <c r="E179" s="217" t="s">
        <v>424</v>
      </c>
      <c r="F179" s="218" t="s">
        <v>4483</v>
      </c>
      <c r="G179" s="219" t="s">
        <v>4365</v>
      </c>
      <c r="H179" s="220">
        <v>1</v>
      </c>
      <c r="I179" s="221"/>
      <c r="J179" s="222">
        <f>ROUND(I179*H179,2)</f>
        <v>0</v>
      </c>
      <c r="K179" s="218" t="s">
        <v>19</v>
      </c>
      <c r="L179" s="48"/>
      <c r="M179" s="223" t="s">
        <v>19</v>
      </c>
      <c r="N179" s="224" t="s">
        <v>47</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299</v>
      </c>
      <c r="AT179" s="227" t="s">
        <v>184</v>
      </c>
      <c r="AU179" s="227" t="s">
        <v>218</v>
      </c>
      <c r="AY179" s="21" t="s">
        <v>182</v>
      </c>
      <c r="BE179" s="228">
        <f>IF(N179="základní",J179,0)</f>
        <v>0</v>
      </c>
      <c r="BF179" s="228">
        <f>IF(N179="snížená",J179,0)</f>
        <v>0</v>
      </c>
      <c r="BG179" s="228">
        <f>IF(N179="zákl. přenesená",J179,0)</f>
        <v>0</v>
      </c>
      <c r="BH179" s="228">
        <f>IF(N179="sníž. přenesená",J179,0)</f>
        <v>0</v>
      </c>
      <c r="BI179" s="228">
        <f>IF(N179="nulová",J179,0)</f>
        <v>0</v>
      </c>
      <c r="BJ179" s="21" t="s">
        <v>83</v>
      </c>
      <c r="BK179" s="228">
        <f>ROUND(I179*H179,2)</f>
        <v>0</v>
      </c>
      <c r="BL179" s="21" t="s">
        <v>299</v>
      </c>
      <c r="BM179" s="227" t="s">
        <v>4484</v>
      </c>
    </row>
    <row r="180" s="2" customFormat="1" ht="16.5" customHeight="1">
      <c r="A180" s="42"/>
      <c r="B180" s="43"/>
      <c r="C180" s="216" t="s">
        <v>630</v>
      </c>
      <c r="D180" s="216" t="s">
        <v>184</v>
      </c>
      <c r="E180" s="217" t="s">
        <v>429</v>
      </c>
      <c r="F180" s="218" t="s">
        <v>4485</v>
      </c>
      <c r="G180" s="219" t="s">
        <v>4365</v>
      </c>
      <c r="H180" s="220">
        <v>1</v>
      </c>
      <c r="I180" s="221"/>
      <c r="J180" s="222">
        <f>ROUND(I180*H180,2)</f>
        <v>0</v>
      </c>
      <c r="K180" s="218" t="s">
        <v>19</v>
      </c>
      <c r="L180" s="48"/>
      <c r="M180" s="223" t="s">
        <v>19</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299</v>
      </c>
      <c r="AT180" s="227" t="s">
        <v>184</v>
      </c>
      <c r="AU180" s="227" t="s">
        <v>218</v>
      </c>
      <c r="AY180" s="21" t="s">
        <v>182</v>
      </c>
      <c r="BE180" s="228">
        <f>IF(N180="základní",J180,0)</f>
        <v>0</v>
      </c>
      <c r="BF180" s="228">
        <f>IF(N180="snížená",J180,0)</f>
        <v>0</v>
      </c>
      <c r="BG180" s="228">
        <f>IF(N180="zákl. přenesená",J180,0)</f>
        <v>0</v>
      </c>
      <c r="BH180" s="228">
        <f>IF(N180="sníž. přenesená",J180,0)</f>
        <v>0</v>
      </c>
      <c r="BI180" s="228">
        <f>IF(N180="nulová",J180,0)</f>
        <v>0</v>
      </c>
      <c r="BJ180" s="21" t="s">
        <v>83</v>
      </c>
      <c r="BK180" s="228">
        <f>ROUND(I180*H180,2)</f>
        <v>0</v>
      </c>
      <c r="BL180" s="21" t="s">
        <v>299</v>
      </c>
      <c r="BM180" s="227" t="s">
        <v>4486</v>
      </c>
    </row>
    <row r="181" s="2" customFormat="1" ht="16.5" customHeight="1">
      <c r="A181" s="42"/>
      <c r="B181" s="43"/>
      <c r="C181" s="216" t="s">
        <v>637</v>
      </c>
      <c r="D181" s="216" t="s">
        <v>184</v>
      </c>
      <c r="E181" s="217" t="s">
        <v>434</v>
      </c>
      <c r="F181" s="218" t="s">
        <v>4487</v>
      </c>
      <c r="G181" s="219" t="s">
        <v>4365</v>
      </c>
      <c r="H181" s="220">
        <v>1</v>
      </c>
      <c r="I181" s="221"/>
      <c r="J181" s="222">
        <f>ROUND(I181*H181,2)</f>
        <v>0</v>
      </c>
      <c r="K181" s="218" t="s">
        <v>19</v>
      </c>
      <c r="L181" s="48"/>
      <c r="M181" s="223" t="s">
        <v>19</v>
      </c>
      <c r="N181" s="224" t="s">
        <v>47</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299</v>
      </c>
      <c r="AT181" s="227" t="s">
        <v>184</v>
      </c>
      <c r="AU181" s="227" t="s">
        <v>218</v>
      </c>
      <c r="AY181" s="21" t="s">
        <v>182</v>
      </c>
      <c r="BE181" s="228">
        <f>IF(N181="základní",J181,0)</f>
        <v>0</v>
      </c>
      <c r="BF181" s="228">
        <f>IF(N181="snížená",J181,0)</f>
        <v>0</v>
      </c>
      <c r="BG181" s="228">
        <f>IF(N181="zákl. přenesená",J181,0)</f>
        <v>0</v>
      </c>
      <c r="BH181" s="228">
        <f>IF(N181="sníž. přenesená",J181,0)</f>
        <v>0</v>
      </c>
      <c r="BI181" s="228">
        <f>IF(N181="nulová",J181,0)</f>
        <v>0</v>
      </c>
      <c r="BJ181" s="21" t="s">
        <v>83</v>
      </c>
      <c r="BK181" s="228">
        <f>ROUND(I181*H181,2)</f>
        <v>0</v>
      </c>
      <c r="BL181" s="21" t="s">
        <v>299</v>
      </c>
      <c r="BM181" s="227" t="s">
        <v>4488</v>
      </c>
    </row>
    <row r="182" s="2" customFormat="1" ht="21.75" customHeight="1">
      <c r="A182" s="42"/>
      <c r="B182" s="43"/>
      <c r="C182" s="216" t="s">
        <v>643</v>
      </c>
      <c r="D182" s="216" t="s">
        <v>184</v>
      </c>
      <c r="E182" s="217" t="s">
        <v>440</v>
      </c>
      <c r="F182" s="218" t="s">
        <v>4489</v>
      </c>
      <c r="G182" s="219" t="s">
        <v>4365</v>
      </c>
      <c r="H182" s="220">
        <v>1</v>
      </c>
      <c r="I182" s="221"/>
      <c r="J182" s="222">
        <f>ROUND(I182*H182,2)</f>
        <v>0</v>
      </c>
      <c r="K182" s="218" t="s">
        <v>19</v>
      </c>
      <c r="L182" s="48"/>
      <c r="M182" s="223" t="s">
        <v>19</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299</v>
      </c>
      <c r="AT182" s="227" t="s">
        <v>184</v>
      </c>
      <c r="AU182" s="227" t="s">
        <v>218</v>
      </c>
      <c r="AY182" s="21" t="s">
        <v>182</v>
      </c>
      <c r="BE182" s="228">
        <f>IF(N182="základní",J182,0)</f>
        <v>0</v>
      </c>
      <c r="BF182" s="228">
        <f>IF(N182="snížená",J182,0)</f>
        <v>0</v>
      </c>
      <c r="BG182" s="228">
        <f>IF(N182="zákl. přenesená",J182,0)</f>
        <v>0</v>
      </c>
      <c r="BH182" s="228">
        <f>IF(N182="sníž. přenesená",J182,0)</f>
        <v>0</v>
      </c>
      <c r="BI182" s="228">
        <f>IF(N182="nulová",J182,0)</f>
        <v>0</v>
      </c>
      <c r="BJ182" s="21" t="s">
        <v>83</v>
      </c>
      <c r="BK182" s="228">
        <f>ROUND(I182*H182,2)</f>
        <v>0</v>
      </c>
      <c r="BL182" s="21" t="s">
        <v>299</v>
      </c>
      <c r="BM182" s="227" t="s">
        <v>4490</v>
      </c>
    </row>
    <row r="183" s="2" customFormat="1" ht="16.5" customHeight="1">
      <c r="A183" s="42"/>
      <c r="B183" s="43"/>
      <c r="C183" s="216" t="s">
        <v>647</v>
      </c>
      <c r="D183" s="216" t="s">
        <v>184</v>
      </c>
      <c r="E183" s="217" t="s">
        <v>446</v>
      </c>
      <c r="F183" s="218" t="s">
        <v>4491</v>
      </c>
      <c r="G183" s="219" t="s">
        <v>4365</v>
      </c>
      <c r="H183" s="220">
        <v>1</v>
      </c>
      <c r="I183" s="221"/>
      <c r="J183" s="222">
        <f>ROUND(I183*H183,2)</f>
        <v>0</v>
      </c>
      <c r="K183" s="218" t="s">
        <v>19</v>
      </c>
      <c r="L183" s="48"/>
      <c r="M183" s="223" t="s">
        <v>19</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299</v>
      </c>
      <c r="AT183" s="227" t="s">
        <v>184</v>
      </c>
      <c r="AU183" s="227" t="s">
        <v>218</v>
      </c>
      <c r="AY183" s="21" t="s">
        <v>182</v>
      </c>
      <c r="BE183" s="228">
        <f>IF(N183="základní",J183,0)</f>
        <v>0</v>
      </c>
      <c r="BF183" s="228">
        <f>IF(N183="snížená",J183,0)</f>
        <v>0</v>
      </c>
      <c r="BG183" s="228">
        <f>IF(N183="zákl. přenesená",J183,0)</f>
        <v>0</v>
      </c>
      <c r="BH183" s="228">
        <f>IF(N183="sníž. přenesená",J183,0)</f>
        <v>0</v>
      </c>
      <c r="BI183" s="228">
        <f>IF(N183="nulová",J183,0)</f>
        <v>0</v>
      </c>
      <c r="BJ183" s="21" t="s">
        <v>83</v>
      </c>
      <c r="BK183" s="228">
        <f>ROUND(I183*H183,2)</f>
        <v>0</v>
      </c>
      <c r="BL183" s="21" t="s">
        <v>299</v>
      </c>
      <c r="BM183" s="227" t="s">
        <v>4492</v>
      </c>
    </row>
    <row r="184" s="2" customFormat="1" ht="16.5" customHeight="1">
      <c r="A184" s="42"/>
      <c r="B184" s="43"/>
      <c r="C184" s="216" t="s">
        <v>653</v>
      </c>
      <c r="D184" s="216" t="s">
        <v>184</v>
      </c>
      <c r="E184" s="217" t="s">
        <v>451</v>
      </c>
      <c r="F184" s="218" t="s">
        <v>4493</v>
      </c>
      <c r="G184" s="219" t="s">
        <v>4365</v>
      </c>
      <c r="H184" s="220">
        <v>1</v>
      </c>
      <c r="I184" s="221"/>
      <c r="J184" s="222">
        <f>ROUND(I184*H184,2)</f>
        <v>0</v>
      </c>
      <c r="K184" s="218" t="s">
        <v>19</v>
      </c>
      <c r="L184" s="48"/>
      <c r="M184" s="223" t="s">
        <v>19</v>
      </c>
      <c r="N184" s="224" t="s">
        <v>47</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299</v>
      </c>
      <c r="AT184" s="227" t="s">
        <v>184</v>
      </c>
      <c r="AU184" s="227" t="s">
        <v>218</v>
      </c>
      <c r="AY184" s="21" t="s">
        <v>182</v>
      </c>
      <c r="BE184" s="228">
        <f>IF(N184="základní",J184,0)</f>
        <v>0</v>
      </c>
      <c r="BF184" s="228">
        <f>IF(N184="snížená",J184,0)</f>
        <v>0</v>
      </c>
      <c r="BG184" s="228">
        <f>IF(N184="zákl. přenesená",J184,0)</f>
        <v>0</v>
      </c>
      <c r="BH184" s="228">
        <f>IF(N184="sníž. přenesená",J184,0)</f>
        <v>0</v>
      </c>
      <c r="BI184" s="228">
        <f>IF(N184="nulová",J184,0)</f>
        <v>0</v>
      </c>
      <c r="BJ184" s="21" t="s">
        <v>83</v>
      </c>
      <c r="BK184" s="228">
        <f>ROUND(I184*H184,2)</f>
        <v>0</v>
      </c>
      <c r="BL184" s="21" t="s">
        <v>299</v>
      </c>
      <c r="BM184" s="227" t="s">
        <v>4494</v>
      </c>
    </row>
    <row r="185" s="2" customFormat="1" ht="16.5" customHeight="1">
      <c r="A185" s="42"/>
      <c r="B185" s="43"/>
      <c r="C185" s="216" t="s">
        <v>659</v>
      </c>
      <c r="D185" s="216" t="s">
        <v>184</v>
      </c>
      <c r="E185" s="217" t="s">
        <v>457</v>
      </c>
      <c r="F185" s="218" t="s">
        <v>4495</v>
      </c>
      <c r="G185" s="219" t="s">
        <v>4365</v>
      </c>
      <c r="H185" s="220">
        <v>1</v>
      </c>
      <c r="I185" s="221"/>
      <c r="J185" s="222">
        <f>ROUND(I185*H185,2)</f>
        <v>0</v>
      </c>
      <c r="K185" s="218" t="s">
        <v>19</v>
      </c>
      <c r="L185" s="48"/>
      <c r="M185" s="223" t="s">
        <v>19</v>
      </c>
      <c r="N185" s="224" t="s">
        <v>47</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299</v>
      </c>
      <c r="AT185" s="227" t="s">
        <v>184</v>
      </c>
      <c r="AU185" s="227" t="s">
        <v>218</v>
      </c>
      <c r="AY185" s="21" t="s">
        <v>182</v>
      </c>
      <c r="BE185" s="228">
        <f>IF(N185="základní",J185,0)</f>
        <v>0</v>
      </c>
      <c r="BF185" s="228">
        <f>IF(N185="snížená",J185,0)</f>
        <v>0</v>
      </c>
      <c r="BG185" s="228">
        <f>IF(N185="zákl. přenesená",J185,0)</f>
        <v>0</v>
      </c>
      <c r="BH185" s="228">
        <f>IF(N185="sníž. přenesená",J185,0)</f>
        <v>0</v>
      </c>
      <c r="BI185" s="228">
        <f>IF(N185="nulová",J185,0)</f>
        <v>0</v>
      </c>
      <c r="BJ185" s="21" t="s">
        <v>83</v>
      </c>
      <c r="BK185" s="228">
        <f>ROUND(I185*H185,2)</f>
        <v>0</v>
      </c>
      <c r="BL185" s="21" t="s">
        <v>299</v>
      </c>
      <c r="BM185" s="227" t="s">
        <v>4496</v>
      </c>
    </row>
    <row r="186" s="2" customFormat="1" ht="90" customHeight="1">
      <c r="A186" s="42"/>
      <c r="B186" s="43"/>
      <c r="C186" s="216" t="s">
        <v>665</v>
      </c>
      <c r="D186" s="216" t="s">
        <v>184</v>
      </c>
      <c r="E186" s="217" t="s">
        <v>464</v>
      </c>
      <c r="F186" s="218" t="s">
        <v>4497</v>
      </c>
      <c r="G186" s="219" t="s">
        <v>4365</v>
      </c>
      <c r="H186" s="220">
        <v>1</v>
      </c>
      <c r="I186" s="221"/>
      <c r="J186" s="222">
        <f>ROUND(I186*H186,2)</f>
        <v>0</v>
      </c>
      <c r="K186" s="218" t="s">
        <v>19</v>
      </c>
      <c r="L186" s="48"/>
      <c r="M186" s="223" t="s">
        <v>19</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299</v>
      </c>
      <c r="AT186" s="227" t="s">
        <v>184</v>
      </c>
      <c r="AU186" s="227" t="s">
        <v>218</v>
      </c>
      <c r="AY186" s="21" t="s">
        <v>182</v>
      </c>
      <c r="BE186" s="228">
        <f>IF(N186="základní",J186,0)</f>
        <v>0</v>
      </c>
      <c r="BF186" s="228">
        <f>IF(N186="snížená",J186,0)</f>
        <v>0</v>
      </c>
      <c r="BG186" s="228">
        <f>IF(N186="zákl. přenesená",J186,0)</f>
        <v>0</v>
      </c>
      <c r="BH186" s="228">
        <f>IF(N186="sníž. přenesená",J186,0)</f>
        <v>0</v>
      </c>
      <c r="BI186" s="228">
        <f>IF(N186="nulová",J186,0)</f>
        <v>0</v>
      </c>
      <c r="BJ186" s="21" t="s">
        <v>83</v>
      </c>
      <c r="BK186" s="228">
        <f>ROUND(I186*H186,2)</f>
        <v>0</v>
      </c>
      <c r="BL186" s="21" t="s">
        <v>299</v>
      </c>
      <c r="BM186" s="227" t="s">
        <v>4498</v>
      </c>
    </row>
    <row r="187" s="2" customFormat="1" ht="90" customHeight="1">
      <c r="A187" s="42"/>
      <c r="B187" s="43"/>
      <c r="C187" s="216" t="s">
        <v>671</v>
      </c>
      <c r="D187" s="216" t="s">
        <v>184</v>
      </c>
      <c r="E187" s="217" t="s">
        <v>475</v>
      </c>
      <c r="F187" s="218" t="s">
        <v>4499</v>
      </c>
      <c r="G187" s="219" t="s">
        <v>4365</v>
      </c>
      <c r="H187" s="220">
        <v>1</v>
      </c>
      <c r="I187" s="221"/>
      <c r="J187" s="222">
        <f>ROUND(I187*H187,2)</f>
        <v>0</v>
      </c>
      <c r="K187" s="218" t="s">
        <v>19</v>
      </c>
      <c r="L187" s="48"/>
      <c r="M187" s="223" t="s">
        <v>19</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299</v>
      </c>
      <c r="AT187" s="227" t="s">
        <v>184</v>
      </c>
      <c r="AU187" s="227" t="s">
        <v>218</v>
      </c>
      <c r="AY187" s="21" t="s">
        <v>182</v>
      </c>
      <c r="BE187" s="228">
        <f>IF(N187="základní",J187,0)</f>
        <v>0</v>
      </c>
      <c r="BF187" s="228">
        <f>IF(N187="snížená",J187,0)</f>
        <v>0</v>
      </c>
      <c r="BG187" s="228">
        <f>IF(N187="zákl. přenesená",J187,0)</f>
        <v>0</v>
      </c>
      <c r="BH187" s="228">
        <f>IF(N187="sníž. přenesená",J187,0)</f>
        <v>0</v>
      </c>
      <c r="BI187" s="228">
        <f>IF(N187="nulová",J187,0)</f>
        <v>0</v>
      </c>
      <c r="BJ187" s="21" t="s">
        <v>83</v>
      </c>
      <c r="BK187" s="228">
        <f>ROUND(I187*H187,2)</f>
        <v>0</v>
      </c>
      <c r="BL187" s="21" t="s">
        <v>299</v>
      </c>
      <c r="BM187" s="227" t="s">
        <v>4500</v>
      </c>
    </row>
    <row r="188" s="2" customFormat="1" ht="24.15" customHeight="1">
      <c r="A188" s="42"/>
      <c r="B188" s="43"/>
      <c r="C188" s="216" t="s">
        <v>677</v>
      </c>
      <c r="D188" s="216" t="s">
        <v>184</v>
      </c>
      <c r="E188" s="217" t="s">
        <v>480</v>
      </c>
      <c r="F188" s="218" t="s">
        <v>4501</v>
      </c>
      <c r="G188" s="219" t="s">
        <v>4365</v>
      </c>
      <c r="H188" s="220">
        <v>1</v>
      </c>
      <c r="I188" s="221"/>
      <c r="J188" s="222">
        <f>ROUND(I188*H188,2)</f>
        <v>0</v>
      </c>
      <c r="K188" s="218" t="s">
        <v>19</v>
      </c>
      <c r="L188" s="48"/>
      <c r="M188" s="223" t="s">
        <v>19</v>
      </c>
      <c r="N188" s="224" t="s">
        <v>47</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299</v>
      </c>
      <c r="AT188" s="227" t="s">
        <v>184</v>
      </c>
      <c r="AU188" s="227" t="s">
        <v>218</v>
      </c>
      <c r="AY188" s="21" t="s">
        <v>182</v>
      </c>
      <c r="BE188" s="228">
        <f>IF(N188="základní",J188,0)</f>
        <v>0</v>
      </c>
      <c r="BF188" s="228">
        <f>IF(N188="snížená",J188,0)</f>
        <v>0</v>
      </c>
      <c r="BG188" s="228">
        <f>IF(N188="zákl. přenesená",J188,0)</f>
        <v>0</v>
      </c>
      <c r="BH188" s="228">
        <f>IF(N188="sníž. přenesená",J188,0)</f>
        <v>0</v>
      </c>
      <c r="BI188" s="228">
        <f>IF(N188="nulová",J188,0)</f>
        <v>0</v>
      </c>
      <c r="BJ188" s="21" t="s">
        <v>83</v>
      </c>
      <c r="BK188" s="228">
        <f>ROUND(I188*H188,2)</f>
        <v>0</v>
      </c>
      <c r="BL188" s="21" t="s">
        <v>299</v>
      </c>
      <c r="BM188" s="227" t="s">
        <v>4502</v>
      </c>
    </row>
    <row r="189" s="2" customFormat="1" ht="24.15" customHeight="1">
      <c r="A189" s="42"/>
      <c r="B189" s="43"/>
      <c r="C189" s="216" t="s">
        <v>682</v>
      </c>
      <c r="D189" s="216" t="s">
        <v>184</v>
      </c>
      <c r="E189" s="217" t="s">
        <v>485</v>
      </c>
      <c r="F189" s="218" t="s">
        <v>4503</v>
      </c>
      <c r="G189" s="219" t="s">
        <v>4365</v>
      </c>
      <c r="H189" s="220">
        <v>1</v>
      </c>
      <c r="I189" s="221"/>
      <c r="J189" s="222">
        <f>ROUND(I189*H189,2)</f>
        <v>0</v>
      </c>
      <c r="K189" s="218" t="s">
        <v>19</v>
      </c>
      <c r="L189" s="48"/>
      <c r="M189" s="223" t="s">
        <v>19</v>
      </c>
      <c r="N189" s="224"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299</v>
      </c>
      <c r="AT189" s="227" t="s">
        <v>184</v>
      </c>
      <c r="AU189" s="227" t="s">
        <v>218</v>
      </c>
      <c r="AY189" s="21" t="s">
        <v>182</v>
      </c>
      <c r="BE189" s="228">
        <f>IF(N189="základní",J189,0)</f>
        <v>0</v>
      </c>
      <c r="BF189" s="228">
        <f>IF(N189="snížená",J189,0)</f>
        <v>0</v>
      </c>
      <c r="BG189" s="228">
        <f>IF(N189="zákl. přenesená",J189,0)</f>
        <v>0</v>
      </c>
      <c r="BH189" s="228">
        <f>IF(N189="sníž. přenesená",J189,0)</f>
        <v>0</v>
      </c>
      <c r="BI189" s="228">
        <f>IF(N189="nulová",J189,0)</f>
        <v>0</v>
      </c>
      <c r="BJ189" s="21" t="s">
        <v>83</v>
      </c>
      <c r="BK189" s="228">
        <f>ROUND(I189*H189,2)</f>
        <v>0</v>
      </c>
      <c r="BL189" s="21" t="s">
        <v>299</v>
      </c>
      <c r="BM189" s="227" t="s">
        <v>4504</v>
      </c>
    </row>
    <row r="190" s="2" customFormat="1" ht="90" customHeight="1">
      <c r="A190" s="42"/>
      <c r="B190" s="43"/>
      <c r="C190" s="216" t="s">
        <v>692</v>
      </c>
      <c r="D190" s="216" t="s">
        <v>184</v>
      </c>
      <c r="E190" s="217" t="s">
        <v>490</v>
      </c>
      <c r="F190" s="218" t="s">
        <v>4505</v>
      </c>
      <c r="G190" s="219" t="s">
        <v>4365</v>
      </c>
      <c r="H190" s="220">
        <v>1</v>
      </c>
      <c r="I190" s="221"/>
      <c r="J190" s="222">
        <f>ROUND(I190*H190,2)</f>
        <v>0</v>
      </c>
      <c r="K190" s="218" t="s">
        <v>19</v>
      </c>
      <c r="L190" s="48"/>
      <c r="M190" s="223" t="s">
        <v>19</v>
      </c>
      <c r="N190" s="224" t="s">
        <v>47</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299</v>
      </c>
      <c r="AT190" s="227" t="s">
        <v>184</v>
      </c>
      <c r="AU190" s="227" t="s">
        <v>218</v>
      </c>
      <c r="AY190" s="21" t="s">
        <v>182</v>
      </c>
      <c r="BE190" s="228">
        <f>IF(N190="základní",J190,0)</f>
        <v>0</v>
      </c>
      <c r="BF190" s="228">
        <f>IF(N190="snížená",J190,0)</f>
        <v>0</v>
      </c>
      <c r="BG190" s="228">
        <f>IF(N190="zákl. přenesená",J190,0)</f>
        <v>0</v>
      </c>
      <c r="BH190" s="228">
        <f>IF(N190="sníž. přenesená",J190,0)</f>
        <v>0</v>
      </c>
      <c r="BI190" s="228">
        <f>IF(N190="nulová",J190,0)</f>
        <v>0</v>
      </c>
      <c r="BJ190" s="21" t="s">
        <v>83</v>
      </c>
      <c r="BK190" s="228">
        <f>ROUND(I190*H190,2)</f>
        <v>0</v>
      </c>
      <c r="BL190" s="21" t="s">
        <v>299</v>
      </c>
      <c r="BM190" s="227" t="s">
        <v>4506</v>
      </c>
    </row>
    <row r="191" s="2" customFormat="1" ht="90" customHeight="1">
      <c r="A191" s="42"/>
      <c r="B191" s="43"/>
      <c r="C191" s="216" t="s">
        <v>698</v>
      </c>
      <c r="D191" s="216" t="s">
        <v>184</v>
      </c>
      <c r="E191" s="217" t="s">
        <v>495</v>
      </c>
      <c r="F191" s="218" t="s">
        <v>4507</v>
      </c>
      <c r="G191" s="219" t="s">
        <v>4365</v>
      </c>
      <c r="H191" s="220">
        <v>1</v>
      </c>
      <c r="I191" s="221"/>
      <c r="J191" s="222">
        <f>ROUND(I191*H191,2)</f>
        <v>0</v>
      </c>
      <c r="K191" s="218" t="s">
        <v>19</v>
      </c>
      <c r="L191" s="48"/>
      <c r="M191" s="223" t="s">
        <v>19</v>
      </c>
      <c r="N191" s="224" t="s">
        <v>47</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299</v>
      </c>
      <c r="AT191" s="227" t="s">
        <v>184</v>
      </c>
      <c r="AU191" s="227" t="s">
        <v>218</v>
      </c>
      <c r="AY191" s="21" t="s">
        <v>182</v>
      </c>
      <c r="BE191" s="228">
        <f>IF(N191="základní",J191,0)</f>
        <v>0</v>
      </c>
      <c r="BF191" s="228">
        <f>IF(N191="snížená",J191,0)</f>
        <v>0</v>
      </c>
      <c r="BG191" s="228">
        <f>IF(N191="zákl. přenesená",J191,0)</f>
        <v>0</v>
      </c>
      <c r="BH191" s="228">
        <f>IF(N191="sníž. přenesená",J191,0)</f>
        <v>0</v>
      </c>
      <c r="BI191" s="228">
        <f>IF(N191="nulová",J191,0)</f>
        <v>0</v>
      </c>
      <c r="BJ191" s="21" t="s">
        <v>83</v>
      </c>
      <c r="BK191" s="228">
        <f>ROUND(I191*H191,2)</f>
        <v>0</v>
      </c>
      <c r="BL191" s="21" t="s">
        <v>299</v>
      </c>
      <c r="BM191" s="227" t="s">
        <v>4508</v>
      </c>
    </row>
    <row r="192" s="2" customFormat="1" ht="49.05" customHeight="1">
      <c r="A192" s="42"/>
      <c r="B192" s="43"/>
      <c r="C192" s="216" t="s">
        <v>704</v>
      </c>
      <c r="D192" s="216" t="s">
        <v>184</v>
      </c>
      <c r="E192" s="217" t="s">
        <v>501</v>
      </c>
      <c r="F192" s="218" t="s">
        <v>4509</v>
      </c>
      <c r="G192" s="219" t="s">
        <v>4365</v>
      </c>
      <c r="H192" s="220">
        <v>1</v>
      </c>
      <c r="I192" s="221"/>
      <c r="J192" s="222">
        <f>ROUND(I192*H192,2)</f>
        <v>0</v>
      </c>
      <c r="K192" s="218" t="s">
        <v>19</v>
      </c>
      <c r="L192" s="48"/>
      <c r="M192" s="223" t="s">
        <v>19</v>
      </c>
      <c r="N192" s="224" t="s">
        <v>47</v>
      </c>
      <c r="O192" s="88"/>
      <c r="P192" s="225">
        <f>O192*H192</f>
        <v>0</v>
      </c>
      <c r="Q192" s="225">
        <v>0</v>
      </c>
      <c r="R192" s="225">
        <f>Q192*H192</f>
        <v>0</v>
      </c>
      <c r="S192" s="225">
        <v>0</v>
      </c>
      <c r="T192" s="226">
        <f>S192*H192</f>
        <v>0</v>
      </c>
      <c r="U192" s="42"/>
      <c r="V192" s="42"/>
      <c r="W192" s="42"/>
      <c r="X192" s="42"/>
      <c r="Y192" s="42"/>
      <c r="Z192" s="42"/>
      <c r="AA192" s="42"/>
      <c r="AB192" s="42"/>
      <c r="AC192" s="42"/>
      <c r="AD192" s="42"/>
      <c r="AE192" s="42"/>
      <c r="AR192" s="227" t="s">
        <v>299</v>
      </c>
      <c r="AT192" s="227" t="s">
        <v>184</v>
      </c>
      <c r="AU192" s="227" t="s">
        <v>218</v>
      </c>
      <c r="AY192" s="21" t="s">
        <v>182</v>
      </c>
      <c r="BE192" s="228">
        <f>IF(N192="základní",J192,0)</f>
        <v>0</v>
      </c>
      <c r="BF192" s="228">
        <f>IF(N192="snížená",J192,0)</f>
        <v>0</v>
      </c>
      <c r="BG192" s="228">
        <f>IF(N192="zákl. přenesená",J192,0)</f>
        <v>0</v>
      </c>
      <c r="BH192" s="228">
        <f>IF(N192="sníž. přenesená",J192,0)</f>
        <v>0</v>
      </c>
      <c r="BI192" s="228">
        <f>IF(N192="nulová",J192,0)</f>
        <v>0</v>
      </c>
      <c r="BJ192" s="21" t="s">
        <v>83</v>
      </c>
      <c r="BK192" s="228">
        <f>ROUND(I192*H192,2)</f>
        <v>0</v>
      </c>
      <c r="BL192" s="21" t="s">
        <v>299</v>
      </c>
      <c r="BM192" s="227" t="s">
        <v>4510</v>
      </c>
    </row>
    <row r="193" s="2" customFormat="1" ht="24.15" customHeight="1">
      <c r="A193" s="42"/>
      <c r="B193" s="43"/>
      <c r="C193" s="216" t="s">
        <v>710</v>
      </c>
      <c r="D193" s="216" t="s">
        <v>184</v>
      </c>
      <c r="E193" s="217" t="s">
        <v>507</v>
      </c>
      <c r="F193" s="218" t="s">
        <v>4511</v>
      </c>
      <c r="G193" s="219" t="s">
        <v>4365</v>
      </c>
      <c r="H193" s="220">
        <v>1</v>
      </c>
      <c r="I193" s="221"/>
      <c r="J193" s="222">
        <f>ROUND(I193*H193,2)</f>
        <v>0</v>
      </c>
      <c r="K193" s="218" t="s">
        <v>19</v>
      </c>
      <c r="L193" s="48"/>
      <c r="M193" s="223" t="s">
        <v>19</v>
      </c>
      <c r="N193" s="224" t="s">
        <v>47</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299</v>
      </c>
      <c r="AT193" s="227" t="s">
        <v>184</v>
      </c>
      <c r="AU193" s="227" t="s">
        <v>218</v>
      </c>
      <c r="AY193" s="21" t="s">
        <v>182</v>
      </c>
      <c r="BE193" s="228">
        <f>IF(N193="základní",J193,0)</f>
        <v>0</v>
      </c>
      <c r="BF193" s="228">
        <f>IF(N193="snížená",J193,0)</f>
        <v>0</v>
      </c>
      <c r="BG193" s="228">
        <f>IF(N193="zákl. přenesená",J193,0)</f>
        <v>0</v>
      </c>
      <c r="BH193" s="228">
        <f>IF(N193="sníž. přenesená",J193,0)</f>
        <v>0</v>
      </c>
      <c r="BI193" s="228">
        <f>IF(N193="nulová",J193,0)</f>
        <v>0</v>
      </c>
      <c r="BJ193" s="21" t="s">
        <v>83</v>
      </c>
      <c r="BK193" s="228">
        <f>ROUND(I193*H193,2)</f>
        <v>0</v>
      </c>
      <c r="BL193" s="21" t="s">
        <v>299</v>
      </c>
      <c r="BM193" s="227" t="s">
        <v>4512</v>
      </c>
    </row>
    <row r="194" s="2" customFormat="1" ht="16.5" customHeight="1">
      <c r="A194" s="42"/>
      <c r="B194" s="43"/>
      <c r="C194" s="216" t="s">
        <v>716</v>
      </c>
      <c r="D194" s="216" t="s">
        <v>184</v>
      </c>
      <c r="E194" s="217" t="s">
        <v>513</v>
      </c>
      <c r="F194" s="218" t="s">
        <v>4513</v>
      </c>
      <c r="G194" s="219" t="s">
        <v>4365</v>
      </c>
      <c r="H194" s="220">
        <v>1</v>
      </c>
      <c r="I194" s="221"/>
      <c r="J194" s="222">
        <f>ROUND(I194*H194,2)</f>
        <v>0</v>
      </c>
      <c r="K194" s="218" t="s">
        <v>19</v>
      </c>
      <c r="L194" s="48"/>
      <c r="M194" s="223" t="s">
        <v>19</v>
      </c>
      <c r="N194" s="224" t="s">
        <v>47</v>
      </c>
      <c r="O194" s="88"/>
      <c r="P194" s="225">
        <f>O194*H194</f>
        <v>0</v>
      </c>
      <c r="Q194" s="225">
        <v>0</v>
      </c>
      <c r="R194" s="225">
        <f>Q194*H194</f>
        <v>0</v>
      </c>
      <c r="S194" s="225">
        <v>0</v>
      </c>
      <c r="T194" s="226">
        <f>S194*H194</f>
        <v>0</v>
      </c>
      <c r="U194" s="42"/>
      <c r="V194" s="42"/>
      <c r="W194" s="42"/>
      <c r="X194" s="42"/>
      <c r="Y194" s="42"/>
      <c r="Z194" s="42"/>
      <c r="AA194" s="42"/>
      <c r="AB194" s="42"/>
      <c r="AC194" s="42"/>
      <c r="AD194" s="42"/>
      <c r="AE194" s="42"/>
      <c r="AR194" s="227" t="s">
        <v>299</v>
      </c>
      <c r="AT194" s="227" t="s">
        <v>184</v>
      </c>
      <c r="AU194" s="227" t="s">
        <v>218</v>
      </c>
      <c r="AY194" s="21" t="s">
        <v>182</v>
      </c>
      <c r="BE194" s="228">
        <f>IF(N194="základní",J194,0)</f>
        <v>0</v>
      </c>
      <c r="BF194" s="228">
        <f>IF(N194="snížená",J194,0)</f>
        <v>0</v>
      </c>
      <c r="BG194" s="228">
        <f>IF(N194="zákl. přenesená",J194,0)</f>
        <v>0</v>
      </c>
      <c r="BH194" s="228">
        <f>IF(N194="sníž. přenesená",J194,0)</f>
        <v>0</v>
      </c>
      <c r="BI194" s="228">
        <f>IF(N194="nulová",J194,0)</f>
        <v>0</v>
      </c>
      <c r="BJ194" s="21" t="s">
        <v>83</v>
      </c>
      <c r="BK194" s="228">
        <f>ROUND(I194*H194,2)</f>
        <v>0</v>
      </c>
      <c r="BL194" s="21" t="s">
        <v>299</v>
      </c>
      <c r="BM194" s="227" t="s">
        <v>4514</v>
      </c>
    </row>
    <row r="195" s="17" customFormat="1" ht="20.88" customHeight="1">
      <c r="A195" s="17"/>
      <c r="B195" s="296"/>
      <c r="C195" s="297"/>
      <c r="D195" s="298" t="s">
        <v>75</v>
      </c>
      <c r="E195" s="298" t="s">
        <v>4515</v>
      </c>
      <c r="F195" s="298" t="s">
        <v>4515</v>
      </c>
      <c r="G195" s="297"/>
      <c r="H195" s="297"/>
      <c r="I195" s="299"/>
      <c r="J195" s="300">
        <f>BK195</f>
        <v>0</v>
      </c>
      <c r="K195" s="297"/>
      <c r="L195" s="301"/>
      <c r="M195" s="302"/>
      <c r="N195" s="303"/>
      <c r="O195" s="303"/>
      <c r="P195" s="304">
        <f>P196+P210</f>
        <v>0</v>
      </c>
      <c r="Q195" s="303"/>
      <c r="R195" s="304">
        <f>R196+R210</f>
        <v>0</v>
      </c>
      <c r="S195" s="303"/>
      <c r="T195" s="305">
        <f>T196+T210</f>
        <v>0</v>
      </c>
      <c r="U195" s="17"/>
      <c r="V195" s="17"/>
      <c r="W195" s="17"/>
      <c r="X195" s="17"/>
      <c r="Y195" s="17"/>
      <c r="Z195" s="17"/>
      <c r="AA195" s="17"/>
      <c r="AB195" s="17"/>
      <c r="AC195" s="17"/>
      <c r="AD195" s="17"/>
      <c r="AE195" s="17"/>
      <c r="AR195" s="306" t="s">
        <v>86</v>
      </c>
      <c r="AT195" s="307" t="s">
        <v>75</v>
      </c>
      <c r="AU195" s="307" t="s">
        <v>203</v>
      </c>
      <c r="AY195" s="306" t="s">
        <v>182</v>
      </c>
      <c r="BK195" s="308">
        <f>BK196+BK210</f>
        <v>0</v>
      </c>
    </row>
    <row r="196" s="17" customFormat="1" ht="20.88" customHeight="1">
      <c r="A196" s="17"/>
      <c r="B196" s="296"/>
      <c r="C196" s="297"/>
      <c r="D196" s="298" t="s">
        <v>75</v>
      </c>
      <c r="E196" s="298" t="s">
        <v>4516</v>
      </c>
      <c r="F196" s="298" t="s">
        <v>4517</v>
      </c>
      <c r="G196" s="297"/>
      <c r="H196" s="297"/>
      <c r="I196" s="299"/>
      <c r="J196" s="300">
        <f>BK196</f>
        <v>0</v>
      </c>
      <c r="K196" s="297"/>
      <c r="L196" s="301"/>
      <c r="M196" s="302"/>
      <c r="N196" s="303"/>
      <c r="O196" s="303"/>
      <c r="P196" s="304">
        <f>SUM(P197:P209)</f>
        <v>0</v>
      </c>
      <c r="Q196" s="303"/>
      <c r="R196" s="304">
        <f>SUM(R197:R209)</f>
        <v>0</v>
      </c>
      <c r="S196" s="303"/>
      <c r="T196" s="305">
        <f>SUM(T197:T209)</f>
        <v>0</v>
      </c>
      <c r="U196" s="17"/>
      <c r="V196" s="17"/>
      <c r="W196" s="17"/>
      <c r="X196" s="17"/>
      <c r="Y196" s="17"/>
      <c r="Z196" s="17"/>
      <c r="AA196" s="17"/>
      <c r="AB196" s="17"/>
      <c r="AC196" s="17"/>
      <c r="AD196" s="17"/>
      <c r="AE196" s="17"/>
      <c r="AR196" s="306" t="s">
        <v>86</v>
      </c>
      <c r="AT196" s="307" t="s">
        <v>75</v>
      </c>
      <c r="AU196" s="307" t="s">
        <v>189</v>
      </c>
      <c r="AY196" s="306" t="s">
        <v>182</v>
      </c>
      <c r="BK196" s="308">
        <f>SUM(BK197:BK209)</f>
        <v>0</v>
      </c>
    </row>
    <row r="197" s="2" customFormat="1" ht="16.5" customHeight="1">
      <c r="A197" s="42"/>
      <c r="B197" s="43"/>
      <c r="C197" s="267" t="s">
        <v>722</v>
      </c>
      <c r="D197" s="267" t="s">
        <v>349</v>
      </c>
      <c r="E197" s="268" t="s">
        <v>518</v>
      </c>
      <c r="F197" s="269" t="s">
        <v>4518</v>
      </c>
      <c r="G197" s="270" t="s">
        <v>560</v>
      </c>
      <c r="H197" s="271">
        <v>130</v>
      </c>
      <c r="I197" s="272"/>
      <c r="J197" s="273">
        <f>ROUND(I197*H197,2)</f>
        <v>0</v>
      </c>
      <c r="K197" s="269" t="s">
        <v>19</v>
      </c>
      <c r="L197" s="274"/>
      <c r="M197" s="275" t="s">
        <v>19</v>
      </c>
      <c r="N197" s="276"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398</v>
      </c>
      <c r="AT197" s="227" t="s">
        <v>349</v>
      </c>
      <c r="AU197" s="227" t="s">
        <v>218</v>
      </c>
      <c r="AY197" s="21" t="s">
        <v>182</v>
      </c>
      <c r="BE197" s="228">
        <f>IF(N197="základní",J197,0)</f>
        <v>0</v>
      </c>
      <c r="BF197" s="228">
        <f>IF(N197="snížená",J197,0)</f>
        <v>0</v>
      </c>
      <c r="BG197" s="228">
        <f>IF(N197="zákl. přenesená",J197,0)</f>
        <v>0</v>
      </c>
      <c r="BH197" s="228">
        <f>IF(N197="sníž. přenesená",J197,0)</f>
        <v>0</v>
      </c>
      <c r="BI197" s="228">
        <f>IF(N197="nulová",J197,0)</f>
        <v>0</v>
      </c>
      <c r="BJ197" s="21" t="s">
        <v>83</v>
      </c>
      <c r="BK197" s="228">
        <f>ROUND(I197*H197,2)</f>
        <v>0</v>
      </c>
      <c r="BL197" s="21" t="s">
        <v>299</v>
      </c>
      <c r="BM197" s="227" t="s">
        <v>4519</v>
      </c>
    </row>
    <row r="198" s="2" customFormat="1" ht="16.5" customHeight="1">
      <c r="A198" s="42"/>
      <c r="B198" s="43"/>
      <c r="C198" s="267" t="s">
        <v>729</v>
      </c>
      <c r="D198" s="267" t="s">
        <v>349</v>
      </c>
      <c r="E198" s="268" t="s">
        <v>524</v>
      </c>
      <c r="F198" s="269" t="s">
        <v>4520</v>
      </c>
      <c r="G198" s="270" t="s">
        <v>4365</v>
      </c>
      <c r="H198" s="271">
        <v>1</v>
      </c>
      <c r="I198" s="272"/>
      <c r="J198" s="273">
        <f>ROUND(I198*H198,2)</f>
        <v>0</v>
      </c>
      <c r="K198" s="269" t="s">
        <v>19</v>
      </c>
      <c r="L198" s="274"/>
      <c r="M198" s="275" t="s">
        <v>19</v>
      </c>
      <c r="N198" s="276" t="s">
        <v>47</v>
      </c>
      <c r="O198" s="88"/>
      <c r="P198" s="225">
        <f>O198*H198</f>
        <v>0</v>
      </c>
      <c r="Q198" s="225">
        <v>0</v>
      </c>
      <c r="R198" s="225">
        <f>Q198*H198</f>
        <v>0</v>
      </c>
      <c r="S198" s="225">
        <v>0</v>
      </c>
      <c r="T198" s="226">
        <f>S198*H198</f>
        <v>0</v>
      </c>
      <c r="U198" s="42"/>
      <c r="V198" s="42"/>
      <c r="W198" s="42"/>
      <c r="X198" s="42"/>
      <c r="Y198" s="42"/>
      <c r="Z198" s="42"/>
      <c r="AA198" s="42"/>
      <c r="AB198" s="42"/>
      <c r="AC198" s="42"/>
      <c r="AD198" s="42"/>
      <c r="AE198" s="42"/>
      <c r="AR198" s="227" t="s">
        <v>398</v>
      </c>
      <c r="AT198" s="227" t="s">
        <v>349</v>
      </c>
      <c r="AU198" s="227" t="s">
        <v>218</v>
      </c>
      <c r="AY198" s="21" t="s">
        <v>182</v>
      </c>
      <c r="BE198" s="228">
        <f>IF(N198="základní",J198,0)</f>
        <v>0</v>
      </c>
      <c r="BF198" s="228">
        <f>IF(N198="snížená",J198,0)</f>
        <v>0</v>
      </c>
      <c r="BG198" s="228">
        <f>IF(N198="zákl. přenesená",J198,0)</f>
        <v>0</v>
      </c>
      <c r="BH198" s="228">
        <f>IF(N198="sníž. přenesená",J198,0)</f>
        <v>0</v>
      </c>
      <c r="BI198" s="228">
        <f>IF(N198="nulová",J198,0)</f>
        <v>0</v>
      </c>
      <c r="BJ198" s="21" t="s">
        <v>83</v>
      </c>
      <c r="BK198" s="228">
        <f>ROUND(I198*H198,2)</f>
        <v>0</v>
      </c>
      <c r="BL198" s="21" t="s">
        <v>299</v>
      </c>
      <c r="BM198" s="227" t="s">
        <v>4521</v>
      </c>
    </row>
    <row r="199" s="2" customFormat="1" ht="62.7" customHeight="1">
      <c r="A199" s="42"/>
      <c r="B199" s="43"/>
      <c r="C199" s="267" t="s">
        <v>735</v>
      </c>
      <c r="D199" s="267" t="s">
        <v>349</v>
      </c>
      <c r="E199" s="268" t="s">
        <v>536</v>
      </c>
      <c r="F199" s="269" t="s">
        <v>4522</v>
      </c>
      <c r="G199" s="270" t="s">
        <v>4365</v>
      </c>
      <c r="H199" s="271">
        <v>1</v>
      </c>
      <c r="I199" s="272"/>
      <c r="J199" s="273">
        <f>ROUND(I199*H199,2)</f>
        <v>0</v>
      </c>
      <c r="K199" s="269" t="s">
        <v>19</v>
      </c>
      <c r="L199" s="274"/>
      <c r="M199" s="275" t="s">
        <v>19</v>
      </c>
      <c r="N199" s="276" t="s">
        <v>47</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398</v>
      </c>
      <c r="AT199" s="227" t="s">
        <v>349</v>
      </c>
      <c r="AU199" s="227" t="s">
        <v>218</v>
      </c>
      <c r="AY199" s="21" t="s">
        <v>182</v>
      </c>
      <c r="BE199" s="228">
        <f>IF(N199="základní",J199,0)</f>
        <v>0</v>
      </c>
      <c r="BF199" s="228">
        <f>IF(N199="snížená",J199,0)</f>
        <v>0</v>
      </c>
      <c r="BG199" s="228">
        <f>IF(N199="zákl. přenesená",J199,0)</f>
        <v>0</v>
      </c>
      <c r="BH199" s="228">
        <f>IF(N199="sníž. přenesená",J199,0)</f>
        <v>0</v>
      </c>
      <c r="BI199" s="228">
        <f>IF(N199="nulová",J199,0)</f>
        <v>0</v>
      </c>
      <c r="BJ199" s="21" t="s">
        <v>83</v>
      </c>
      <c r="BK199" s="228">
        <f>ROUND(I199*H199,2)</f>
        <v>0</v>
      </c>
      <c r="BL199" s="21" t="s">
        <v>299</v>
      </c>
      <c r="BM199" s="227" t="s">
        <v>4523</v>
      </c>
    </row>
    <row r="200" s="2" customFormat="1" ht="49.05" customHeight="1">
      <c r="A200" s="42"/>
      <c r="B200" s="43"/>
      <c r="C200" s="267" t="s">
        <v>739</v>
      </c>
      <c r="D200" s="267" t="s">
        <v>349</v>
      </c>
      <c r="E200" s="268" t="s">
        <v>543</v>
      </c>
      <c r="F200" s="269" t="s">
        <v>4524</v>
      </c>
      <c r="G200" s="270" t="s">
        <v>4365</v>
      </c>
      <c r="H200" s="271">
        <v>1</v>
      </c>
      <c r="I200" s="272"/>
      <c r="J200" s="273">
        <f>ROUND(I200*H200,2)</f>
        <v>0</v>
      </c>
      <c r="K200" s="269" t="s">
        <v>19</v>
      </c>
      <c r="L200" s="274"/>
      <c r="M200" s="275" t="s">
        <v>19</v>
      </c>
      <c r="N200" s="276" t="s">
        <v>47</v>
      </c>
      <c r="O200" s="88"/>
      <c r="P200" s="225">
        <f>O200*H200</f>
        <v>0</v>
      </c>
      <c r="Q200" s="225">
        <v>0</v>
      </c>
      <c r="R200" s="225">
        <f>Q200*H200</f>
        <v>0</v>
      </c>
      <c r="S200" s="225">
        <v>0</v>
      </c>
      <c r="T200" s="226">
        <f>S200*H200</f>
        <v>0</v>
      </c>
      <c r="U200" s="42"/>
      <c r="V200" s="42"/>
      <c r="W200" s="42"/>
      <c r="X200" s="42"/>
      <c r="Y200" s="42"/>
      <c r="Z200" s="42"/>
      <c r="AA200" s="42"/>
      <c r="AB200" s="42"/>
      <c r="AC200" s="42"/>
      <c r="AD200" s="42"/>
      <c r="AE200" s="42"/>
      <c r="AR200" s="227" t="s">
        <v>398</v>
      </c>
      <c r="AT200" s="227" t="s">
        <v>349</v>
      </c>
      <c r="AU200" s="227" t="s">
        <v>218</v>
      </c>
      <c r="AY200" s="21" t="s">
        <v>182</v>
      </c>
      <c r="BE200" s="228">
        <f>IF(N200="základní",J200,0)</f>
        <v>0</v>
      </c>
      <c r="BF200" s="228">
        <f>IF(N200="snížená",J200,0)</f>
        <v>0</v>
      </c>
      <c r="BG200" s="228">
        <f>IF(N200="zákl. přenesená",J200,0)</f>
        <v>0</v>
      </c>
      <c r="BH200" s="228">
        <f>IF(N200="sníž. přenesená",J200,0)</f>
        <v>0</v>
      </c>
      <c r="BI200" s="228">
        <f>IF(N200="nulová",J200,0)</f>
        <v>0</v>
      </c>
      <c r="BJ200" s="21" t="s">
        <v>83</v>
      </c>
      <c r="BK200" s="228">
        <f>ROUND(I200*H200,2)</f>
        <v>0</v>
      </c>
      <c r="BL200" s="21" t="s">
        <v>299</v>
      </c>
      <c r="BM200" s="227" t="s">
        <v>4525</v>
      </c>
    </row>
    <row r="201" s="2" customFormat="1" ht="62.7" customHeight="1">
      <c r="A201" s="42"/>
      <c r="B201" s="43"/>
      <c r="C201" s="267" t="s">
        <v>743</v>
      </c>
      <c r="D201" s="267" t="s">
        <v>349</v>
      </c>
      <c r="E201" s="268" t="s">
        <v>549</v>
      </c>
      <c r="F201" s="269" t="s">
        <v>4526</v>
      </c>
      <c r="G201" s="270" t="s">
        <v>4365</v>
      </c>
      <c r="H201" s="271">
        <v>1</v>
      </c>
      <c r="I201" s="272"/>
      <c r="J201" s="273">
        <f>ROUND(I201*H201,2)</f>
        <v>0</v>
      </c>
      <c r="K201" s="269" t="s">
        <v>19</v>
      </c>
      <c r="L201" s="274"/>
      <c r="M201" s="275" t="s">
        <v>19</v>
      </c>
      <c r="N201" s="276" t="s">
        <v>47</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398</v>
      </c>
      <c r="AT201" s="227" t="s">
        <v>349</v>
      </c>
      <c r="AU201" s="227" t="s">
        <v>218</v>
      </c>
      <c r="AY201" s="21" t="s">
        <v>182</v>
      </c>
      <c r="BE201" s="228">
        <f>IF(N201="základní",J201,0)</f>
        <v>0</v>
      </c>
      <c r="BF201" s="228">
        <f>IF(N201="snížená",J201,0)</f>
        <v>0</v>
      </c>
      <c r="BG201" s="228">
        <f>IF(N201="zákl. přenesená",J201,0)</f>
        <v>0</v>
      </c>
      <c r="BH201" s="228">
        <f>IF(N201="sníž. přenesená",J201,0)</f>
        <v>0</v>
      </c>
      <c r="BI201" s="228">
        <f>IF(N201="nulová",J201,0)</f>
        <v>0</v>
      </c>
      <c r="BJ201" s="21" t="s">
        <v>83</v>
      </c>
      <c r="BK201" s="228">
        <f>ROUND(I201*H201,2)</f>
        <v>0</v>
      </c>
      <c r="BL201" s="21" t="s">
        <v>299</v>
      </c>
      <c r="BM201" s="227" t="s">
        <v>4527</v>
      </c>
    </row>
    <row r="202" s="2" customFormat="1" ht="37.8" customHeight="1">
      <c r="A202" s="42"/>
      <c r="B202" s="43"/>
      <c r="C202" s="267" t="s">
        <v>747</v>
      </c>
      <c r="D202" s="267" t="s">
        <v>349</v>
      </c>
      <c r="E202" s="268" t="s">
        <v>557</v>
      </c>
      <c r="F202" s="269" t="s">
        <v>4528</v>
      </c>
      <c r="G202" s="270" t="s">
        <v>4365</v>
      </c>
      <c r="H202" s="271">
        <v>1</v>
      </c>
      <c r="I202" s="272"/>
      <c r="J202" s="273">
        <f>ROUND(I202*H202,2)</f>
        <v>0</v>
      </c>
      <c r="K202" s="269" t="s">
        <v>19</v>
      </c>
      <c r="L202" s="274"/>
      <c r="M202" s="275" t="s">
        <v>19</v>
      </c>
      <c r="N202" s="276" t="s">
        <v>47</v>
      </c>
      <c r="O202" s="88"/>
      <c r="P202" s="225">
        <f>O202*H202</f>
        <v>0</v>
      </c>
      <c r="Q202" s="225">
        <v>0</v>
      </c>
      <c r="R202" s="225">
        <f>Q202*H202</f>
        <v>0</v>
      </c>
      <c r="S202" s="225">
        <v>0</v>
      </c>
      <c r="T202" s="226">
        <f>S202*H202</f>
        <v>0</v>
      </c>
      <c r="U202" s="42"/>
      <c r="V202" s="42"/>
      <c r="W202" s="42"/>
      <c r="X202" s="42"/>
      <c r="Y202" s="42"/>
      <c r="Z202" s="42"/>
      <c r="AA202" s="42"/>
      <c r="AB202" s="42"/>
      <c r="AC202" s="42"/>
      <c r="AD202" s="42"/>
      <c r="AE202" s="42"/>
      <c r="AR202" s="227" t="s">
        <v>398</v>
      </c>
      <c r="AT202" s="227" t="s">
        <v>349</v>
      </c>
      <c r="AU202" s="227" t="s">
        <v>218</v>
      </c>
      <c r="AY202" s="21" t="s">
        <v>182</v>
      </c>
      <c r="BE202" s="228">
        <f>IF(N202="základní",J202,0)</f>
        <v>0</v>
      </c>
      <c r="BF202" s="228">
        <f>IF(N202="snížená",J202,0)</f>
        <v>0</v>
      </c>
      <c r="BG202" s="228">
        <f>IF(N202="zákl. přenesená",J202,0)</f>
        <v>0</v>
      </c>
      <c r="BH202" s="228">
        <f>IF(N202="sníž. přenesená",J202,0)</f>
        <v>0</v>
      </c>
      <c r="BI202" s="228">
        <f>IF(N202="nulová",J202,0)</f>
        <v>0</v>
      </c>
      <c r="BJ202" s="21" t="s">
        <v>83</v>
      </c>
      <c r="BK202" s="228">
        <f>ROUND(I202*H202,2)</f>
        <v>0</v>
      </c>
      <c r="BL202" s="21" t="s">
        <v>299</v>
      </c>
      <c r="BM202" s="227" t="s">
        <v>4529</v>
      </c>
    </row>
    <row r="203" s="2" customFormat="1" ht="21.75" customHeight="1">
      <c r="A203" s="42"/>
      <c r="B203" s="43"/>
      <c r="C203" s="267" t="s">
        <v>753</v>
      </c>
      <c r="D203" s="267" t="s">
        <v>349</v>
      </c>
      <c r="E203" s="268" t="s">
        <v>564</v>
      </c>
      <c r="F203" s="269" t="s">
        <v>4530</v>
      </c>
      <c r="G203" s="270" t="s">
        <v>4365</v>
      </c>
      <c r="H203" s="271">
        <v>1</v>
      </c>
      <c r="I203" s="272"/>
      <c r="J203" s="273">
        <f>ROUND(I203*H203,2)</f>
        <v>0</v>
      </c>
      <c r="K203" s="269" t="s">
        <v>19</v>
      </c>
      <c r="L203" s="274"/>
      <c r="M203" s="275" t="s">
        <v>19</v>
      </c>
      <c r="N203" s="276" t="s">
        <v>47</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398</v>
      </c>
      <c r="AT203" s="227" t="s">
        <v>349</v>
      </c>
      <c r="AU203" s="227" t="s">
        <v>218</v>
      </c>
      <c r="AY203" s="21" t="s">
        <v>182</v>
      </c>
      <c r="BE203" s="228">
        <f>IF(N203="základní",J203,0)</f>
        <v>0</v>
      </c>
      <c r="BF203" s="228">
        <f>IF(N203="snížená",J203,0)</f>
        <v>0</v>
      </c>
      <c r="BG203" s="228">
        <f>IF(N203="zákl. přenesená",J203,0)</f>
        <v>0</v>
      </c>
      <c r="BH203" s="228">
        <f>IF(N203="sníž. přenesená",J203,0)</f>
        <v>0</v>
      </c>
      <c r="BI203" s="228">
        <f>IF(N203="nulová",J203,0)</f>
        <v>0</v>
      </c>
      <c r="BJ203" s="21" t="s">
        <v>83</v>
      </c>
      <c r="BK203" s="228">
        <f>ROUND(I203*H203,2)</f>
        <v>0</v>
      </c>
      <c r="BL203" s="21" t="s">
        <v>299</v>
      </c>
      <c r="BM203" s="227" t="s">
        <v>4531</v>
      </c>
    </row>
    <row r="204" s="2" customFormat="1" ht="128.55" customHeight="1">
      <c r="A204" s="42"/>
      <c r="B204" s="43"/>
      <c r="C204" s="267" t="s">
        <v>757</v>
      </c>
      <c r="D204" s="267" t="s">
        <v>349</v>
      </c>
      <c r="E204" s="268" t="s">
        <v>571</v>
      </c>
      <c r="F204" s="269" t="s">
        <v>4532</v>
      </c>
      <c r="G204" s="270" t="s">
        <v>4365</v>
      </c>
      <c r="H204" s="271">
        <v>1</v>
      </c>
      <c r="I204" s="272"/>
      <c r="J204" s="273">
        <f>ROUND(I204*H204,2)</f>
        <v>0</v>
      </c>
      <c r="K204" s="269" t="s">
        <v>19</v>
      </c>
      <c r="L204" s="274"/>
      <c r="M204" s="275" t="s">
        <v>19</v>
      </c>
      <c r="N204" s="276" t="s">
        <v>47</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398</v>
      </c>
      <c r="AT204" s="227" t="s">
        <v>349</v>
      </c>
      <c r="AU204" s="227" t="s">
        <v>218</v>
      </c>
      <c r="AY204" s="21" t="s">
        <v>182</v>
      </c>
      <c r="BE204" s="228">
        <f>IF(N204="základní",J204,0)</f>
        <v>0</v>
      </c>
      <c r="BF204" s="228">
        <f>IF(N204="snížená",J204,0)</f>
        <v>0</v>
      </c>
      <c r="BG204" s="228">
        <f>IF(N204="zákl. přenesená",J204,0)</f>
        <v>0</v>
      </c>
      <c r="BH204" s="228">
        <f>IF(N204="sníž. přenesená",J204,0)</f>
        <v>0</v>
      </c>
      <c r="BI204" s="228">
        <f>IF(N204="nulová",J204,0)</f>
        <v>0</v>
      </c>
      <c r="BJ204" s="21" t="s">
        <v>83</v>
      </c>
      <c r="BK204" s="228">
        <f>ROUND(I204*H204,2)</f>
        <v>0</v>
      </c>
      <c r="BL204" s="21" t="s">
        <v>299</v>
      </c>
      <c r="BM204" s="227" t="s">
        <v>4533</v>
      </c>
    </row>
    <row r="205" s="2" customFormat="1" ht="24.15" customHeight="1">
      <c r="A205" s="42"/>
      <c r="B205" s="43"/>
      <c r="C205" s="267" t="s">
        <v>763</v>
      </c>
      <c r="D205" s="267" t="s">
        <v>349</v>
      </c>
      <c r="E205" s="268" t="s">
        <v>577</v>
      </c>
      <c r="F205" s="269" t="s">
        <v>4534</v>
      </c>
      <c r="G205" s="270" t="s">
        <v>4365</v>
      </c>
      <c r="H205" s="271">
        <v>1</v>
      </c>
      <c r="I205" s="272"/>
      <c r="J205" s="273">
        <f>ROUND(I205*H205,2)</f>
        <v>0</v>
      </c>
      <c r="K205" s="269" t="s">
        <v>19</v>
      </c>
      <c r="L205" s="274"/>
      <c r="M205" s="275" t="s">
        <v>19</v>
      </c>
      <c r="N205" s="276" t="s">
        <v>47</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398</v>
      </c>
      <c r="AT205" s="227" t="s">
        <v>349</v>
      </c>
      <c r="AU205" s="227" t="s">
        <v>218</v>
      </c>
      <c r="AY205" s="21" t="s">
        <v>182</v>
      </c>
      <c r="BE205" s="228">
        <f>IF(N205="základní",J205,0)</f>
        <v>0</v>
      </c>
      <c r="BF205" s="228">
        <f>IF(N205="snížená",J205,0)</f>
        <v>0</v>
      </c>
      <c r="BG205" s="228">
        <f>IF(N205="zákl. přenesená",J205,0)</f>
        <v>0</v>
      </c>
      <c r="BH205" s="228">
        <f>IF(N205="sníž. přenesená",J205,0)</f>
        <v>0</v>
      </c>
      <c r="BI205" s="228">
        <f>IF(N205="nulová",J205,0)</f>
        <v>0</v>
      </c>
      <c r="BJ205" s="21" t="s">
        <v>83</v>
      </c>
      <c r="BK205" s="228">
        <f>ROUND(I205*H205,2)</f>
        <v>0</v>
      </c>
      <c r="BL205" s="21" t="s">
        <v>299</v>
      </c>
      <c r="BM205" s="227" t="s">
        <v>4535</v>
      </c>
    </row>
    <row r="206" s="2" customFormat="1" ht="37.8" customHeight="1">
      <c r="A206" s="42"/>
      <c r="B206" s="43"/>
      <c r="C206" s="267" t="s">
        <v>772</v>
      </c>
      <c r="D206" s="267" t="s">
        <v>349</v>
      </c>
      <c r="E206" s="268" t="s">
        <v>583</v>
      </c>
      <c r="F206" s="269" t="s">
        <v>4536</v>
      </c>
      <c r="G206" s="270" t="s">
        <v>4365</v>
      </c>
      <c r="H206" s="271">
        <v>1</v>
      </c>
      <c r="I206" s="272"/>
      <c r="J206" s="273">
        <f>ROUND(I206*H206,2)</f>
        <v>0</v>
      </c>
      <c r="K206" s="269" t="s">
        <v>19</v>
      </c>
      <c r="L206" s="274"/>
      <c r="M206" s="275" t="s">
        <v>19</v>
      </c>
      <c r="N206" s="276" t="s">
        <v>47</v>
      </c>
      <c r="O206" s="88"/>
      <c r="P206" s="225">
        <f>O206*H206</f>
        <v>0</v>
      </c>
      <c r="Q206" s="225">
        <v>0</v>
      </c>
      <c r="R206" s="225">
        <f>Q206*H206</f>
        <v>0</v>
      </c>
      <c r="S206" s="225">
        <v>0</v>
      </c>
      <c r="T206" s="226">
        <f>S206*H206</f>
        <v>0</v>
      </c>
      <c r="U206" s="42"/>
      <c r="V206" s="42"/>
      <c r="W206" s="42"/>
      <c r="X206" s="42"/>
      <c r="Y206" s="42"/>
      <c r="Z206" s="42"/>
      <c r="AA206" s="42"/>
      <c r="AB206" s="42"/>
      <c r="AC206" s="42"/>
      <c r="AD206" s="42"/>
      <c r="AE206" s="42"/>
      <c r="AR206" s="227" t="s">
        <v>398</v>
      </c>
      <c r="AT206" s="227" t="s">
        <v>349</v>
      </c>
      <c r="AU206" s="227" t="s">
        <v>218</v>
      </c>
      <c r="AY206" s="21" t="s">
        <v>182</v>
      </c>
      <c r="BE206" s="228">
        <f>IF(N206="základní",J206,0)</f>
        <v>0</v>
      </c>
      <c r="BF206" s="228">
        <f>IF(N206="snížená",J206,0)</f>
        <v>0</v>
      </c>
      <c r="BG206" s="228">
        <f>IF(N206="zákl. přenesená",J206,0)</f>
        <v>0</v>
      </c>
      <c r="BH206" s="228">
        <f>IF(N206="sníž. přenesená",J206,0)</f>
        <v>0</v>
      </c>
      <c r="BI206" s="228">
        <f>IF(N206="nulová",J206,0)</f>
        <v>0</v>
      </c>
      <c r="BJ206" s="21" t="s">
        <v>83</v>
      </c>
      <c r="BK206" s="228">
        <f>ROUND(I206*H206,2)</f>
        <v>0</v>
      </c>
      <c r="BL206" s="21" t="s">
        <v>299</v>
      </c>
      <c r="BM206" s="227" t="s">
        <v>4537</v>
      </c>
    </row>
    <row r="207" s="2" customFormat="1" ht="49.05" customHeight="1">
      <c r="A207" s="42"/>
      <c r="B207" s="43"/>
      <c r="C207" s="267" t="s">
        <v>780</v>
      </c>
      <c r="D207" s="267" t="s">
        <v>349</v>
      </c>
      <c r="E207" s="268" t="s">
        <v>589</v>
      </c>
      <c r="F207" s="269" t="s">
        <v>4538</v>
      </c>
      <c r="G207" s="270" t="s">
        <v>4365</v>
      </c>
      <c r="H207" s="271">
        <v>1</v>
      </c>
      <c r="I207" s="272"/>
      <c r="J207" s="273">
        <f>ROUND(I207*H207,2)</f>
        <v>0</v>
      </c>
      <c r="K207" s="269" t="s">
        <v>19</v>
      </c>
      <c r="L207" s="274"/>
      <c r="M207" s="275" t="s">
        <v>19</v>
      </c>
      <c r="N207" s="276" t="s">
        <v>47</v>
      </c>
      <c r="O207" s="88"/>
      <c r="P207" s="225">
        <f>O207*H207</f>
        <v>0</v>
      </c>
      <c r="Q207" s="225">
        <v>0</v>
      </c>
      <c r="R207" s="225">
        <f>Q207*H207</f>
        <v>0</v>
      </c>
      <c r="S207" s="225">
        <v>0</v>
      </c>
      <c r="T207" s="226">
        <f>S207*H207</f>
        <v>0</v>
      </c>
      <c r="U207" s="42"/>
      <c r="V207" s="42"/>
      <c r="W207" s="42"/>
      <c r="X207" s="42"/>
      <c r="Y207" s="42"/>
      <c r="Z207" s="42"/>
      <c r="AA207" s="42"/>
      <c r="AB207" s="42"/>
      <c r="AC207" s="42"/>
      <c r="AD207" s="42"/>
      <c r="AE207" s="42"/>
      <c r="AR207" s="227" t="s">
        <v>398</v>
      </c>
      <c r="AT207" s="227" t="s">
        <v>349</v>
      </c>
      <c r="AU207" s="227" t="s">
        <v>218</v>
      </c>
      <c r="AY207" s="21" t="s">
        <v>182</v>
      </c>
      <c r="BE207" s="228">
        <f>IF(N207="základní",J207,0)</f>
        <v>0</v>
      </c>
      <c r="BF207" s="228">
        <f>IF(N207="snížená",J207,0)</f>
        <v>0</v>
      </c>
      <c r="BG207" s="228">
        <f>IF(N207="zákl. přenesená",J207,0)</f>
        <v>0</v>
      </c>
      <c r="BH207" s="228">
        <f>IF(N207="sníž. přenesená",J207,0)</f>
        <v>0</v>
      </c>
      <c r="BI207" s="228">
        <f>IF(N207="nulová",J207,0)</f>
        <v>0</v>
      </c>
      <c r="BJ207" s="21" t="s">
        <v>83</v>
      </c>
      <c r="BK207" s="228">
        <f>ROUND(I207*H207,2)</f>
        <v>0</v>
      </c>
      <c r="BL207" s="21" t="s">
        <v>299</v>
      </c>
      <c r="BM207" s="227" t="s">
        <v>4539</v>
      </c>
    </row>
    <row r="208" s="2" customFormat="1" ht="24.15" customHeight="1">
      <c r="A208" s="42"/>
      <c r="B208" s="43"/>
      <c r="C208" s="267" t="s">
        <v>786</v>
      </c>
      <c r="D208" s="267" t="s">
        <v>349</v>
      </c>
      <c r="E208" s="268" t="s">
        <v>595</v>
      </c>
      <c r="F208" s="269" t="s">
        <v>4540</v>
      </c>
      <c r="G208" s="270" t="s">
        <v>4365</v>
      </c>
      <c r="H208" s="271">
        <v>1</v>
      </c>
      <c r="I208" s="272"/>
      <c r="J208" s="273">
        <f>ROUND(I208*H208,2)</f>
        <v>0</v>
      </c>
      <c r="K208" s="269" t="s">
        <v>19</v>
      </c>
      <c r="L208" s="274"/>
      <c r="M208" s="275" t="s">
        <v>19</v>
      </c>
      <c r="N208" s="276" t="s">
        <v>47</v>
      </c>
      <c r="O208" s="88"/>
      <c r="P208" s="225">
        <f>O208*H208</f>
        <v>0</v>
      </c>
      <c r="Q208" s="225">
        <v>0</v>
      </c>
      <c r="R208" s="225">
        <f>Q208*H208</f>
        <v>0</v>
      </c>
      <c r="S208" s="225">
        <v>0</v>
      </c>
      <c r="T208" s="226">
        <f>S208*H208</f>
        <v>0</v>
      </c>
      <c r="U208" s="42"/>
      <c r="V208" s="42"/>
      <c r="W208" s="42"/>
      <c r="X208" s="42"/>
      <c r="Y208" s="42"/>
      <c r="Z208" s="42"/>
      <c r="AA208" s="42"/>
      <c r="AB208" s="42"/>
      <c r="AC208" s="42"/>
      <c r="AD208" s="42"/>
      <c r="AE208" s="42"/>
      <c r="AR208" s="227" t="s">
        <v>398</v>
      </c>
      <c r="AT208" s="227" t="s">
        <v>349</v>
      </c>
      <c r="AU208" s="227" t="s">
        <v>218</v>
      </c>
      <c r="AY208" s="21" t="s">
        <v>182</v>
      </c>
      <c r="BE208" s="228">
        <f>IF(N208="základní",J208,0)</f>
        <v>0</v>
      </c>
      <c r="BF208" s="228">
        <f>IF(N208="snížená",J208,0)</f>
        <v>0</v>
      </c>
      <c r="BG208" s="228">
        <f>IF(N208="zákl. přenesená",J208,0)</f>
        <v>0</v>
      </c>
      <c r="BH208" s="228">
        <f>IF(N208="sníž. přenesená",J208,0)</f>
        <v>0</v>
      </c>
      <c r="BI208" s="228">
        <f>IF(N208="nulová",J208,0)</f>
        <v>0</v>
      </c>
      <c r="BJ208" s="21" t="s">
        <v>83</v>
      </c>
      <c r="BK208" s="228">
        <f>ROUND(I208*H208,2)</f>
        <v>0</v>
      </c>
      <c r="BL208" s="21" t="s">
        <v>299</v>
      </c>
      <c r="BM208" s="227" t="s">
        <v>4541</v>
      </c>
    </row>
    <row r="209" s="2" customFormat="1" ht="24.15" customHeight="1">
      <c r="A209" s="42"/>
      <c r="B209" s="43"/>
      <c r="C209" s="267" t="s">
        <v>793</v>
      </c>
      <c r="D209" s="267" t="s">
        <v>349</v>
      </c>
      <c r="E209" s="268" t="s">
        <v>602</v>
      </c>
      <c r="F209" s="269" t="s">
        <v>4542</v>
      </c>
      <c r="G209" s="270" t="s">
        <v>4365</v>
      </c>
      <c r="H209" s="271">
        <v>1</v>
      </c>
      <c r="I209" s="272"/>
      <c r="J209" s="273">
        <f>ROUND(I209*H209,2)</f>
        <v>0</v>
      </c>
      <c r="K209" s="269" t="s">
        <v>19</v>
      </c>
      <c r="L209" s="274"/>
      <c r="M209" s="275" t="s">
        <v>19</v>
      </c>
      <c r="N209" s="276" t="s">
        <v>47</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398</v>
      </c>
      <c r="AT209" s="227" t="s">
        <v>349</v>
      </c>
      <c r="AU209" s="227" t="s">
        <v>218</v>
      </c>
      <c r="AY209" s="21" t="s">
        <v>182</v>
      </c>
      <c r="BE209" s="228">
        <f>IF(N209="základní",J209,0)</f>
        <v>0</v>
      </c>
      <c r="BF209" s="228">
        <f>IF(N209="snížená",J209,0)</f>
        <v>0</v>
      </c>
      <c r="BG209" s="228">
        <f>IF(N209="zákl. přenesená",J209,0)</f>
        <v>0</v>
      </c>
      <c r="BH209" s="228">
        <f>IF(N209="sníž. přenesená",J209,0)</f>
        <v>0</v>
      </c>
      <c r="BI209" s="228">
        <f>IF(N209="nulová",J209,0)</f>
        <v>0</v>
      </c>
      <c r="BJ209" s="21" t="s">
        <v>83</v>
      </c>
      <c r="BK209" s="228">
        <f>ROUND(I209*H209,2)</f>
        <v>0</v>
      </c>
      <c r="BL209" s="21" t="s">
        <v>299</v>
      </c>
      <c r="BM209" s="227" t="s">
        <v>4543</v>
      </c>
    </row>
    <row r="210" s="17" customFormat="1" ht="20.88" customHeight="1">
      <c r="A210" s="17"/>
      <c r="B210" s="296"/>
      <c r="C210" s="297"/>
      <c r="D210" s="298" t="s">
        <v>75</v>
      </c>
      <c r="E210" s="298" t="s">
        <v>4544</v>
      </c>
      <c r="F210" s="298" t="s">
        <v>4545</v>
      </c>
      <c r="G210" s="297"/>
      <c r="H210" s="297"/>
      <c r="I210" s="299"/>
      <c r="J210" s="300">
        <f>BK210</f>
        <v>0</v>
      </c>
      <c r="K210" s="297"/>
      <c r="L210" s="301"/>
      <c r="M210" s="302"/>
      <c r="N210" s="303"/>
      <c r="O210" s="303"/>
      <c r="P210" s="304">
        <f>SUM(P211:P218)</f>
        <v>0</v>
      </c>
      <c r="Q210" s="303"/>
      <c r="R210" s="304">
        <f>SUM(R211:R218)</f>
        <v>0</v>
      </c>
      <c r="S210" s="303"/>
      <c r="T210" s="305">
        <f>SUM(T211:T218)</f>
        <v>0</v>
      </c>
      <c r="U210" s="17"/>
      <c r="V210" s="17"/>
      <c r="W210" s="17"/>
      <c r="X210" s="17"/>
      <c r="Y210" s="17"/>
      <c r="Z210" s="17"/>
      <c r="AA210" s="17"/>
      <c r="AB210" s="17"/>
      <c r="AC210" s="17"/>
      <c r="AD210" s="17"/>
      <c r="AE210" s="17"/>
      <c r="AR210" s="306" t="s">
        <v>86</v>
      </c>
      <c r="AT210" s="307" t="s">
        <v>75</v>
      </c>
      <c r="AU210" s="307" t="s">
        <v>189</v>
      </c>
      <c r="AY210" s="306" t="s">
        <v>182</v>
      </c>
      <c r="BK210" s="308">
        <f>SUM(BK211:BK218)</f>
        <v>0</v>
      </c>
    </row>
    <row r="211" s="2" customFormat="1" ht="16.5" customHeight="1">
      <c r="A211" s="42"/>
      <c r="B211" s="43"/>
      <c r="C211" s="216" t="s">
        <v>798</v>
      </c>
      <c r="D211" s="216" t="s">
        <v>184</v>
      </c>
      <c r="E211" s="217" t="s">
        <v>518</v>
      </c>
      <c r="F211" s="218" t="s">
        <v>4546</v>
      </c>
      <c r="G211" s="219" t="s">
        <v>560</v>
      </c>
      <c r="H211" s="220">
        <v>130</v>
      </c>
      <c r="I211" s="221"/>
      <c r="J211" s="222">
        <f>ROUND(I211*H211,2)</f>
        <v>0</v>
      </c>
      <c r="K211" s="218" t="s">
        <v>19</v>
      </c>
      <c r="L211" s="48"/>
      <c r="M211" s="223" t="s">
        <v>19</v>
      </c>
      <c r="N211" s="224" t="s">
        <v>47</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299</v>
      </c>
      <c r="AT211" s="227" t="s">
        <v>184</v>
      </c>
      <c r="AU211" s="227" t="s">
        <v>218</v>
      </c>
      <c r="AY211" s="21" t="s">
        <v>182</v>
      </c>
      <c r="BE211" s="228">
        <f>IF(N211="základní",J211,0)</f>
        <v>0</v>
      </c>
      <c r="BF211" s="228">
        <f>IF(N211="snížená",J211,0)</f>
        <v>0</v>
      </c>
      <c r="BG211" s="228">
        <f>IF(N211="zákl. přenesená",J211,0)</f>
        <v>0</v>
      </c>
      <c r="BH211" s="228">
        <f>IF(N211="sníž. přenesená",J211,0)</f>
        <v>0</v>
      </c>
      <c r="BI211" s="228">
        <f>IF(N211="nulová",J211,0)</f>
        <v>0</v>
      </c>
      <c r="BJ211" s="21" t="s">
        <v>83</v>
      </c>
      <c r="BK211" s="228">
        <f>ROUND(I211*H211,2)</f>
        <v>0</v>
      </c>
      <c r="BL211" s="21" t="s">
        <v>299</v>
      </c>
      <c r="BM211" s="227" t="s">
        <v>4547</v>
      </c>
    </row>
    <row r="212" s="2" customFormat="1" ht="16.5" customHeight="1">
      <c r="A212" s="42"/>
      <c r="B212" s="43"/>
      <c r="C212" s="216" t="s">
        <v>803</v>
      </c>
      <c r="D212" s="216" t="s">
        <v>184</v>
      </c>
      <c r="E212" s="217" t="s">
        <v>524</v>
      </c>
      <c r="F212" s="218" t="s">
        <v>4548</v>
      </c>
      <c r="G212" s="219" t="s">
        <v>4365</v>
      </c>
      <c r="H212" s="220">
        <v>1</v>
      </c>
      <c r="I212" s="221"/>
      <c r="J212" s="222">
        <f>ROUND(I212*H212,2)</f>
        <v>0</v>
      </c>
      <c r="K212" s="218" t="s">
        <v>19</v>
      </c>
      <c r="L212" s="48"/>
      <c r="M212" s="223" t="s">
        <v>19</v>
      </c>
      <c r="N212" s="224" t="s">
        <v>47</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299</v>
      </c>
      <c r="AT212" s="227" t="s">
        <v>184</v>
      </c>
      <c r="AU212" s="227" t="s">
        <v>218</v>
      </c>
      <c r="AY212" s="21" t="s">
        <v>182</v>
      </c>
      <c r="BE212" s="228">
        <f>IF(N212="základní",J212,0)</f>
        <v>0</v>
      </c>
      <c r="BF212" s="228">
        <f>IF(N212="snížená",J212,0)</f>
        <v>0</v>
      </c>
      <c r="BG212" s="228">
        <f>IF(N212="zákl. přenesená",J212,0)</f>
        <v>0</v>
      </c>
      <c r="BH212" s="228">
        <f>IF(N212="sníž. přenesená",J212,0)</f>
        <v>0</v>
      </c>
      <c r="BI212" s="228">
        <f>IF(N212="nulová",J212,0)</f>
        <v>0</v>
      </c>
      <c r="BJ212" s="21" t="s">
        <v>83</v>
      </c>
      <c r="BK212" s="228">
        <f>ROUND(I212*H212,2)</f>
        <v>0</v>
      </c>
      <c r="BL212" s="21" t="s">
        <v>299</v>
      </c>
      <c r="BM212" s="227" t="s">
        <v>4549</v>
      </c>
    </row>
    <row r="213" s="2" customFormat="1" ht="16.5" customHeight="1">
      <c r="A213" s="42"/>
      <c r="B213" s="43"/>
      <c r="C213" s="216" t="s">
        <v>809</v>
      </c>
      <c r="D213" s="216" t="s">
        <v>184</v>
      </c>
      <c r="E213" s="217" t="s">
        <v>530</v>
      </c>
      <c r="F213" s="218" t="s">
        <v>4550</v>
      </c>
      <c r="G213" s="219" t="s">
        <v>4365</v>
      </c>
      <c r="H213" s="220">
        <v>1</v>
      </c>
      <c r="I213" s="221"/>
      <c r="J213" s="222">
        <f>ROUND(I213*H213,2)</f>
        <v>0</v>
      </c>
      <c r="K213" s="218" t="s">
        <v>19</v>
      </c>
      <c r="L213" s="48"/>
      <c r="M213" s="223" t="s">
        <v>19</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299</v>
      </c>
      <c r="AT213" s="227" t="s">
        <v>184</v>
      </c>
      <c r="AU213" s="227" t="s">
        <v>218</v>
      </c>
      <c r="AY213" s="21" t="s">
        <v>182</v>
      </c>
      <c r="BE213" s="228">
        <f>IF(N213="základní",J213,0)</f>
        <v>0</v>
      </c>
      <c r="BF213" s="228">
        <f>IF(N213="snížená",J213,0)</f>
        <v>0</v>
      </c>
      <c r="BG213" s="228">
        <f>IF(N213="zákl. přenesená",J213,0)</f>
        <v>0</v>
      </c>
      <c r="BH213" s="228">
        <f>IF(N213="sníž. přenesená",J213,0)</f>
        <v>0</v>
      </c>
      <c r="BI213" s="228">
        <f>IF(N213="nulová",J213,0)</f>
        <v>0</v>
      </c>
      <c r="BJ213" s="21" t="s">
        <v>83</v>
      </c>
      <c r="BK213" s="228">
        <f>ROUND(I213*H213,2)</f>
        <v>0</v>
      </c>
      <c r="BL213" s="21" t="s">
        <v>299</v>
      </c>
      <c r="BM213" s="227" t="s">
        <v>4551</v>
      </c>
    </row>
    <row r="214" s="2" customFormat="1" ht="62.7" customHeight="1">
      <c r="A214" s="42"/>
      <c r="B214" s="43"/>
      <c r="C214" s="216" t="s">
        <v>815</v>
      </c>
      <c r="D214" s="216" t="s">
        <v>184</v>
      </c>
      <c r="E214" s="217" t="s">
        <v>536</v>
      </c>
      <c r="F214" s="218" t="s">
        <v>4552</v>
      </c>
      <c r="G214" s="219" t="s">
        <v>4365</v>
      </c>
      <c r="H214" s="220">
        <v>1</v>
      </c>
      <c r="I214" s="221"/>
      <c r="J214" s="222">
        <f>ROUND(I214*H214,2)</f>
        <v>0</v>
      </c>
      <c r="K214" s="218" t="s">
        <v>19</v>
      </c>
      <c r="L214" s="48"/>
      <c r="M214" s="223" t="s">
        <v>19</v>
      </c>
      <c r="N214" s="224" t="s">
        <v>47</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299</v>
      </c>
      <c r="AT214" s="227" t="s">
        <v>184</v>
      </c>
      <c r="AU214" s="227" t="s">
        <v>218</v>
      </c>
      <c r="AY214" s="21" t="s">
        <v>182</v>
      </c>
      <c r="BE214" s="228">
        <f>IF(N214="základní",J214,0)</f>
        <v>0</v>
      </c>
      <c r="BF214" s="228">
        <f>IF(N214="snížená",J214,0)</f>
        <v>0</v>
      </c>
      <c r="BG214" s="228">
        <f>IF(N214="zákl. přenesená",J214,0)</f>
        <v>0</v>
      </c>
      <c r="BH214" s="228">
        <f>IF(N214="sníž. přenesená",J214,0)</f>
        <v>0</v>
      </c>
      <c r="BI214" s="228">
        <f>IF(N214="nulová",J214,0)</f>
        <v>0</v>
      </c>
      <c r="BJ214" s="21" t="s">
        <v>83</v>
      </c>
      <c r="BK214" s="228">
        <f>ROUND(I214*H214,2)</f>
        <v>0</v>
      </c>
      <c r="BL214" s="21" t="s">
        <v>299</v>
      </c>
      <c r="BM214" s="227" t="s">
        <v>4553</v>
      </c>
    </row>
    <row r="215" s="2" customFormat="1" ht="62.7" customHeight="1">
      <c r="A215" s="42"/>
      <c r="B215" s="43"/>
      <c r="C215" s="216" t="s">
        <v>822</v>
      </c>
      <c r="D215" s="216" t="s">
        <v>184</v>
      </c>
      <c r="E215" s="217" t="s">
        <v>549</v>
      </c>
      <c r="F215" s="218" t="s">
        <v>4554</v>
      </c>
      <c r="G215" s="219" t="s">
        <v>4365</v>
      </c>
      <c r="H215" s="220">
        <v>1</v>
      </c>
      <c r="I215" s="221"/>
      <c r="J215" s="222">
        <f>ROUND(I215*H215,2)</f>
        <v>0</v>
      </c>
      <c r="K215" s="218" t="s">
        <v>19</v>
      </c>
      <c r="L215" s="48"/>
      <c r="M215" s="223" t="s">
        <v>19</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299</v>
      </c>
      <c r="AT215" s="227" t="s">
        <v>184</v>
      </c>
      <c r="AU215" s="227" t="s">
        <v>218</v>
      </c>
      <c r="AY215" s="21" t="s">
        <v>182</v>
      </c>
      <c r="BE215" s="228">
        <f>IF(N215="základní",J215,0)</f>
        <v>0</v>
      </c>
      <c r="BF215" s="228">
        <f>IF(N215="snížená",J215,0)</f>
        <v>0</v>
      </c>
      <c r="BG215" s="228">
        <f>IF(N215="zákl. přenesená",J215,0)</f>
        <v>0</v>
      </c>
      <c r="BH215" s="228">
        <f>IF(N215="sníž. přenesená",J215,0)</f>
        <v>0</v>
      </c>
      <c r="BI215" s="228">
        <f>IF(N215="nulová",J215,0)</f>
        <v>0</v>
      </c>
      <c r="BJ215" s="21" t="s">
        <v>83</v>
      </c>
      <c r="BK215" s="228">
        <f>ROUND(I215*H215,2)</f>
        <v>0</v>
      </c>
      <c r="BL215" s="21" t="s">
        <v>299</v>
      </c>
      <c r="BM215" s="227" t="s">
        <v>4555</v>
      </c>
    </row>
    <row r="216" s="2" customFormat="1" ht="37.8" customHeight="1">
      <c r="A216" s="42"/>
      <c r="B216" s="43"/>
      <c r="C216" s="216" t="s">
        <v>828</v>
      </c>
      <c r="D216" s="216" t="s">
        <v>184</v>
      </c>
      <c r="E216" s="217" t="s">
        <v>583</v>
      </c>
      <c r="F216" s="218" t="s">
        <v>4556</v>
      </c>
      <c r="G216" s="219" t="s">
        <v>4365</v>
      </c>
      <c r="H216" s="220">
        <v>1</v>
      </c>
      <c r="I216" s="221"/>
      <c r="J216" s="222">
        <f>ROUND(I216*H216,2)</f>
        <v>0</v>
      </c>
      <c r="K216" s="218" t="s">
        <v>19</v>
      </c>
      <c r="L216" s="48"/>
      <c r="M216" s="223" t="s">
        <v>19</v>
      </c>
      <c r="N216" s="224" t="s">
        <v>47</v>
      </c>
      <c r="O216" s="88"/>
      <c r="P216" s="225">
        <f>O216*H216</f>
        <v>0</v>
      </c>
      <c r="Q216" s="225">
        <v>0</v>
      </c>
      <c r="R216" s="225">
        <f>Q216*H216</f>
        <v>0</v>
      </c>
      <c r="S216" s="225">
        <v>0</v>
      </c>
      <c r="T216" s="226">
        <f>S216*H216</f>
        <v>0</v>
      </c>
      <c r="U216" s="42"/>
      <c r="V216" s="42"/>
      <c r="W216" s="42"/>
      <c r="X216" s="42"/>
      <c r="Y216" s="42"/>
      <c r="Z216" s="42"/>
      <c r="AA216" s="42"/>
      <c r="AB216" s="42"/>
      <c r="AC216" s="42"/>
      <c r="AD216" s="42"/>
      <c r="AE216" s="42"/>
      <c r="AR216" s="227" t="s">
        <v>299</v>
      </c>
      <c r="AT216" s="227" t="s">
        <v>184</v>
      </c>
      <c r="AU216" s="227" t="s">
        <v>218</v>
      </c>
      <c r="AY216" s="21" t="s">
        <v>182</v>
      </c>
      <c r="BE216" s="228">
        <f>IF(N216="základní",J216,0)</f>
        <v>0</v>
      </c>
      <c r="BF216" s="228">
        <f>IF(N216="snížená",J216,0)</f>
        <v>0</v>
      </c>
      <c r="BG216" s="228">
        <f>IF(N216="zákl. přenesená",J216,0)</f>
        <v>0</v>
      </c>
      <c r="BH216" s="228">
        <f>IF(N216="sníž. přenesená",J216,0)</f>
        <v>0</v>
      </c>
      <c r="BI216" s="228">
        <f>IF(N216="nulová",J216,0)</f>
        <v>0</v>
      </c>
      <c r="BJ216" s="21" t="s">
        <v>83</v>
      </c>
      <c r="BK216" s="228">
        <f>ROUND(I216*H216,2)</f>
        <v>0</v>
      </c>
      <c r="BL216" s="21" t="s">
        <v>299</v>
      </c>
      <c r="BM216" s="227" t="s">
        <v>4557</v>
      </c>
    </row>
    <row r="217" s="2" customFormat="1" ht="24.15" customHeight="1">
      <c r="A217" s="42"/>
      <c r="B217" s="43"/>
      <c r="C217" s="216" t="s">
        <v>834</v>
      </c>
      <c r="D217" s="216" t="s">
        <v>184</v>
      </c>
      <c r="E217" s="217" t="s">
        <v>602</v>
      </c>
      <c r="F217" s="218" t="s">
        <v>4542</v>
      </c>
      <c r="G217" s="219" t="s">
        <v>4365</v>
      </c>
      <c r="H217" s="220">
        <v>1</v>
      </c>
      <c r="I217" s="221"/>
      <c r="J217" s="222">
        <f>ROUND(I217*H217,2)</f>
        <v>0</v>
      </c>
      <c r="K217" s="218" t="s">
        <v>19</v>
      </c>
      <c r="L217" s="48"/>
      <c r="M217" s="223" t="s">
        <v>19</v>
      </c>
      <c r="N217" s="224" t="s">
        <v>47</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299</v>
      </c>
      <c r="AT217" s="227" t="s">
        <v>184</v>
      </c>
      <c r="AU217" s="227" t="s">
        <v>218</v>
      </c>
      <c r="AY217" s="21" t="s">
        <v>182</v>
      </c>
      <c r="BE217" s="228">
        <f>IF(N217="základní",J217,0)</f>
        <v>0</v>
      </c>
      <c r="BF217" s="228">
        <f>IF(N217="snížená",J217,0)</f>
        <v>0</v>
      </c>
      <c r="BG217" s="228">
        <f>IF(N217="zákl. přenesená",J217,0)</f>
        <v>0</v>
      </c>
      <c r="BH217" s="228">
        <f>IF(N217="sníž. přenesená",J217,0)</f>
        <v>0</v>
      </c>
      <c r="BI217" s="228">
        <f>IF(N217="nulová",J217,0)</f>
        <v>0</v>
      </c>
      <c r="BJ217" s="21" t="s">
        <v>83</v>
      </c>
      <c r="BK217" s="228">
        <f>ROUND(I217*H217,2)</f>
        <v>0</v>
      </c>
      <c r="BL217" s="21" t="s">
        <v>299</v>
      </c>
      <c r="BM217" s="227" t="s">
        <v>4558</v>
      </c>
    </row>
    <row r="218" s="2" customFormat="1" ht="16.5" customHeight="1">
      <c r="A218" s="42"/>
      <c r="B218" s="43"/>
      <c r="C218" s="216" t="s">
        <v>845</v>
      </c>
      <c r="D218" s="216" t="s">
        <v>184</v>
      </c>
      <c r="E218" s="217" t="s">
        <v>607</v>
      </c>
      <c r="F218" s="218" t="s">
        <v>4559</v>
      </c>
      <c r="G218" s="219" t="s">
        <v>4365</v>
      </c>
      <c r="H218" s="220">
        <v>1</v>
      </c>
      <c r="I218" s="221"/>
      <c r="J218" s="222">
        <f>ROUND(I218*H218,2)</f>
        <v>0</v>
      </c>
      <c r="K218" s="218" t="s">
        <v>19</v>
      </c>
      <c r="L218" s="48"/>
      <c r="M218" s="223" t="s">
        <v>19</v>
      </c>
      <c r="N218" s="224" t="s">
        <v>47</v>
      </c>
      <c r="O218" s="88"/>
      <c r="P218" s="225">
        <f>O218*H218</f>
        <v>0</v>
      </c>
      <c r="Q218" s="225">
        <v>0</v>
      </c>
      <c r="R218" s="225">
        <f>Q218*H218</f>
        <v>0</v>
      </c>
      <c r="S218" s="225">
        <v>0</v>
      </c>
      <c r="T218" s="226">
        <f>S218*H218</f>
        <v>0</v>
      </c>
      <c r="U218" s="42"/>
      <c r="V218" s="42"/>
      <c r="W218" s="42"/>
      <c r="X218" s="42"/>
      <c r="Y218" s="42"/>
      <c r="Z218" s="42"/>
      <c r="AA218" s="42"/>
      <c r="AB218" s="42"/>
      <c r="AC218" s="42"/>
      <c r="AD218" s="42"/>
      <c r="AE218" s="42"/>
      <c r="AR218" s="227" t="s">
        <v>299</v>
      </c>
      <c r="AT218" s="227" t="s">
        <v>184</v>
      </c>
      <c r="AU218" s="227" t="s">
        <v>218</v>
      </c>
      <c r="AY218" s="21" t="s">
        <v>182</v>
      </c>
      <c r="BE218" s="228">
        <f>IF(N218="základní",J218,0)</f>
        <v>0</v>
      </c>
      <c r="BF218" s="228">
        <f>IF(N218="snížená",J218,0)</f>
        <v>0</v>
      </c>
      <c r="BG218" s="228">
        <f>IF(N218="zákl. přenesená",J218,0)</f>
        <v>0</v>
      </c>
      <c r="BH218" s="228">
        <f>IF(N218="sníž. přenesená",J218,0)</f>
        <v>0</v>
      </c>
      <c r="BI218" s="228">
        <f>IF(N218="nulová",J218,0)</f>
        <v>0</v>
      </c>
      <c r="BJ218" s="21" t="s">
        <v>83</v>
      </c>
      <c r="BK218" s="228">
        <f>ROUND(I218*H218,2)</f>
        <v>0</v>
      </c>
      <c r="BL218" s="21" t="s">
        <v>299</v>
      </c>
      <c r="BM218" s="227" t="s">
        <v>4560</v>
      </c>
    </row>
    <row r="219" s="17" customFormat="1" ht="20.88" customHeight="1">
      <c r="A219" s="17"/>
      <c r="B219" s="296"/>
      <c r="C219" s="297"/>
      <c r="D219" s="298" t="s">
        <v>75</v>
      </c>
      <c r="E219" s="298" t="s">
        <v>4561</v>
      </c>
      <c r="F219" s="298" t="s">
        <v>4562</v>
      </c>
      <c r="G219" s="297"/>
      <c r="H219" s="297"/>
      <c r="I219" s="299"/>
      <c r="J219" s="300">
        <f>BK219</f>
        <v>0</v>
      </c>
      <c r="K219" s="297"/>
      <c r="L219" s="301"/>
      <c r="M219" s="302"/>
      <c r="N219" s="303"/>
      <c r="O219" s="303"/>
      <c r="P219" s="304">
        <f>P220</f>
        <v>0</v>
      </c>
      <c r="Q219" s="303"/>
      <c r="R219" s="304">
        <f>R220</f>
        <v>0</v>
      </c>
      <c r="S219" s="303"/>
      <c r="T219" s="305">
        <f>T220</f>
        <v>0</v>
      </c>
      <c r="U219" s="17"/>
      <c r="V219" s="17"/>
      <c r="W219" s="17"/>
      <c r="X219" s="17"/>
      <c r="Y219" s="17"/>
      <c r="Z219" s="17"/>
      <c r="AA219" s="17"/>
      <c r="AB219" s="17"/>
      <c r="AC219" s="17"/>
      <c r="AD219" s="17"/>
      <c r="AE219" s="17"/>
      <c r="AR219" s="306" t="s">
        <v>83</v>
      </c>
      <c r="AT219" s="307" t="s">
        <v>75</v>
      </c>
      <c r="AU219" s="307" t="s">
        <v>203</v>
      </c>
      <c r="AY219" s="306" t="s">
        <v>182</v>
      </c>
      <c r="BK219" s="308">
        <f>BK220</f>
        <v>0</v>
      </c>
    </row>
    <row r="220" s="2" customFormat="1" ht="24.15" customHeight="1">
      <c r="A220" s="42"/>
      <c r="B220" s="43"/>
      <c r="C220" s="267" t="s">
        <v>851</v>
      </c>
      <c r="D220" s="267" t="s">
        <v>349</v>
      </c>
      <c r="E220" s="268" t="s">
        <v>614</v>
      </c>
      <c r="F220" s="269" t="s">
        <v>4563</v>
      </c>
      <c r="G220" s="270" t="s">
        <v>4365</v>
      </c>
      <c r="H220" s="271">
        <v>1</v>
      </c>
      <c r="I220" s="272"/>
      <c r="J220" s="273">
        <f>ROUND(I220*H220,2)</f>
        <v>0</v>
      </c>
      <c r="K220" s="269" t="s">
        <v>19</v>
      </c>
      <c r="L220" s="274"/>
      <c r="M220" s="317" t="s">
        <v>19</v>
      </c>
      <c r="N220" s="318" t="s">
        <v>47</v>
      </c>
      <c r="O220" s="293"/>
      <c r="P220" s="294">
        <f>O220*H220</f>
        <v>0</v>
      </c>
      <c r="Q220" s="294">
        <v>0</v>
      </c>
      <c r="R220" s="294">
        <f>Q220*H220</f>
        <v>0</v>
      </c>
      <c r="S220" s="294">
        <v>0</v>
      </c>
      <c r="T220" s="295">
        <f>S220*H220</f>
        <v>0</v>
      </c>
      <c r="U220" s="42"/>
      <c r="V220" s="42"/>
      <c r="W220" s="42"/>
      <c r="X220" s="42"/>
      <c r="Y220" s="42"/>
      <c r="Z220" s="42"/>
      <c r="AA220" s="42"/>
      <c r="AB220" s="42"/>
      <c r="AC220" s="42"/>
      <c r="AD220" s="42"/>
      <c r="AE220" s="42"/>
      <c r="AR220" s="227" t="s">
        <v>398</v>
      </c>
      <c r="AT220" s="227" t="s">
        <v>349</v>
      </c>
      <c r="AU220" s="227" t="s">
        <v>189</v>
      </c>
      <c r="AY220" s="21" t="s">
        <v>182</v>
      </c>
      <c r="BE220" s="228">
        <f>IF(N220="základní",J220,0)</f>
        <v>0</v>
      </c>
      <c r="BF220" s="228">
        <f>IF(N220="snížená",J220,0)</f>
        <v>0</v>
      </c>
      <c r="BG220" s="228">
        <f>IF(N220="zákl. přenesená",J220,0)</f>
        <v>0</v>
      </c>
      <c r="BH220" s="228">
        <f>IF(N220="sníž. přenesená",J220,0)</f>
        <v>0</v>
      </c>
      <c r="BI220" s="228">
        <f>IF(N220="nulová",J220,0)</f>
        <v>0</v>
      </c>
      <c r="BJ220" s="21" t="s">
        <v>83</v>
      </c>
      <c r="BK220" s="228">
        <f>ROUND(I220*H220,2)</f>
        <v>0</v>
      </c>
      <c r="BL220" s="21" t="s">
        <v>299</v>
      </c>
      <c r="BM220" s="227" t="s">
        <v>4564</v>
      </c>
    </row>
    <row r="221" s="2" customFormat="1" ht="6.96" customHeight="1">
      <c r="A221" s="42"/>
      <c r="B221" s="63"/>
      <c r="C221" s="64"/>
      <c r="D221" s="64"/>
      <c r="E221" s="64"/>
      <c r="F221" s="64"/>
      <c r="G221" s="64"/>
      <c r="H221" s="64"/>
      <c r="I221" s="64"/>
      <c r="J221" s="64"/>
      <c r="K221" s="64"/>
      <c r="L221" s="48"/>
      <c r="M221" s="42"/>
      <c r="O221" s="42"/>
      <c r="P221" s="42"/>
      <c r="Q221" s="42"/>
      <c r="R221" s="42"/>
      <c r="S221" s="42"/>
      <c r="T221" s="42"/>
      <c r="U221" s="42"/>
      <c r="V221" s="42"/>
      <c r="W221" s="42"/>
      <c r="X221" s="42"/>
      <c r="Y221" s="42"/>
      <c r="Z221" s="42"/>
      <c r="AA221" s="42"/>
      <c r="AB221" s="42"/>
      <c r="AC221" s="42"/>
      <c r="AD221" s="42"/>
      <c r="AE221" s="42"/>
    </row>
  </sheetData>
  <sheetProtection sheet="1" autoFilter="0" formatColumns="0" formatRows="0" objects="1" scenarios="1" spinCount="100000" saltValue="zMMh2vsd0vRX6Js+lBDKbQ16xyf6xFYz4Mq6EbxbsBUKQJsB5UMLnfIc0BUff5M+lcCHdu2aXiwGmNAms9Bk3A==" hashValue="i/haY4SBZ3UVUSlO8V97IdwZS8VgSERTPA0lUOk8dFoVyKET0xYkeDYjM+ZJsJ1qML59frhMS/wVEEKic1775w==" algorithmName="SHA-512" password="CC35"/>
  <autoFilter ref="C95:K220"/>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127</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4565</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ROUND(J83,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ROUND((SUM(BE83:BE166)),  2)</f>
        <v>0</v>
      </c>
      <c r="G33" s="42"/>
      <c r="H33" s="42"/>
      <c r="I33" s="161">
        <v>0.20999999999999999</v>
      </c>
      <c r="J33" s="160">
        <f>ROUND(((SUM(BE83:BE166))*I33),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ROUND((SUM(BF83:BF166)),  2)</f>
        <v>0</v>
      </c>
      <c r="G34" s="42"/>
      <c r="H34" s="42"/>
      <c r="I34" s="161">
        <v>0.12</v>
      </c>
      <c r="J34" s="160">
        <f>ROUND(((SUM(BF83:BF166))*I34),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ROUND((SUM(BG83:BG166)),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ROUND((SUM(BH83:BH166)),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ROUND((SUM(BI83:BI166)),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PS 03 - Elektronický zabezpečovací systém</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J83</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156</v>
      </c>
      <c r="E60" s="181"/>
      <c r="F60" s="181"/>
      <c r="G60" s="181"/>
      <c r="H60" s="181"/>
      <c r="I60" s="181"/>
      <c r="J60" s="182">
        <f>J84</f>
        <v>0</v>
      </c>
      <c r="K60" s="179"/>
      <c r="L60" s="183"/>
      <c r="S60" s="9"/>
      <c r="T60" s="9"/>
      <c r="U60" s="9"/>
      <c r="V60" s="9"/>
      <c r="W60" s="9"/>
      <c r="X60" s="9"/>
      <c r="Y60" s="9"/>
      <c r="Z60" s="9"/>
      <c r="AA60" s="9"/>
      <c r="AB60" s="9"/>
      <c r="AC60" s="9"/>
      <c r="AD60" s="9"/>
      <c r="AE60" s="9"/>
    </row>
    <row r="61" s="10" customFormat="1" ht="19.92" customHeight="1">
      <c r="A61" s="10"/>
      <c r="B61" s="184"/>
      <c r="C61" s="129"/>
      <c r="D61" s="185" t="s">
        <v>2709</v>
      </c>
      <c r="E61" s="186"/>
      <c r="F61" s="186"/>
      <c r="G61" s="186"/>
      <c r="H61" s="186"/>
      <c r="I61" s="186"/>
      <c r="J61" s="187">
        <f>J85</f>
        <v>0</v>
      </c>
      <c r="K61" s="129"/>
      <c r="L61" s="188"/>
      <c r="S61" s="10"/>
      <c r="T61" s="10"/>
      <c r="U61" s="10"/>
      <c r="V61" s="10"/>
      <c r="W61" s="10"/>
      <c r="X61" s="10"/>
      <c r="Y61" s="10"/>
      <c r="Z61" s="10"/>
      <c r="AA61" s="10"/>
      <c r="AB61" s="10"/>
      <c r="AC61" s="10"/>
      <c r="AD61" s="10"/>
      <c r="AE61" s="10"/>
    </row>
    <row r="62" s="10" customFormat="1" ht="14.88" customHeight="1">
      <c r="A62" s="10"/>
      <c r="B62" s="184"/>
      <c r="C62" s="129"/>
      <c r="D62" s="185" t="s">
        <v>4566</v>
      </c>
      <c r="E62" s="186"/>
      <c r="F62" s="186"/>
      <c r="G62" s="186"/>
      <c r="H62" s="186"/>
      <c r="I62" s="186"/>
      <c r="J62" s="187">
        <f>J86</f>
        <v>0</v>
      </c>
      <c r="K62" s="129"/>
      <c r="L62" s="188"/>
      <c r="S62" s="10"/>
      <c r="T62" s="10"/>
      <c r="U62" s="10"/>
      <c r="V62" s="10"/>
      <c r="W62" s="10"/>
      <c r="X62" s="10"/>
      <c r="Y62" s="10"/>
      <c r="Z62" s="10"/>
      <c r="AA62" s="10"/>
      <c r="AB62" s="10"/>
      <c r="AC62" s="10"/>
      <c r="AD62" s="10"/>
      <c r="AE62" s="10"/>
    </row>
    <row r="63" s="10" customFormat="1" ht="14.88" customHeight="1">
      <c r="A63" s="10"/>
      <c r="B63" s="184"/>
      <c r="C63" s="129"/>
      <c r="D63" s="185" t="s">
        <v>4567</v>
      </c>
      <c r="E63" s="186"/>
      <c r="F63" s="186"/>
      <c r="G63" s="186"/>
      <c r="H63" s="186"/>
      <c r="I63" s="186"/>
      <c r="J63" s="187">
        <f>J121</f>
        <v>0</v>
      </c>
      <c r="K63" s="129"/>
      <c r="L63" s="188"/>
      <c r="S63" s="10"/>
      <c r="T63" s="10"/>
      <c r="U63" s="10"/>
      <c r="V63" s="10"/>
      <c r="W63" s="10"/>
      <c r="X63" s="10"/>
      <c r="Y63" s="10"/>
      <c r="Z63" s="10"/>
      <c r="AA63" s="10"/>
      <c r="AB63" s="10"/>
      <c r="AC63" s="10"/>
      <c r="AD63" s="10"/>
      <c r="AE63" s="10"/>
    </row>
    <row r="64" s="2" customFormat="1" ht="21.84" customHeight="1">
      <c r="A64" s="42"/>
      <c r="B64" s="43"/>
      <c r="C64" s="44"/>
      <c r="D64" s="44"/>
      <c r="E64" s="44"/>
      <c r="F64" s="44"/>
      <c r="G64" s="44"/>
      <c r="H64" s="44"/>
      <c r="I64" s="44"/>
      <c r="J64" s="44"/>
      <c r="K64" s="44"/>
      <c r="L64" s="148"/>
      <c r="S64" s="42"/>
      <c r="T64" s="42"/>
      <c r="U64" s="42"/>
      <c r="V64" s="42"/>
      <c r="W64" s="42"/>
      <c r="X64" s="42"/>
      <c r="Y64" s="42"/>
      <c r="Z64" s="42"/>
      <c r="AA64" s="42"/>
      <c r="AB64" s="42"/>
      <c r="AC64" s="42"/>
      <c r="AD64" s="42"/>
      <c r="AE64" s="42"/>
    </row>
    <row r="65" s="2" customFormat="1" ht="6.96" customHeight="1">
      <c r="A65" s="42"/>
      <c r="B65" s="63"/>
      <c r="C65" s="64"/>
      <c r="D65" s="64"/>
      <c r="E65" s="64"/>
      <c r="F65" s="64"/>
      <c r="G65" s="64"/>
      <c r="H65" s="64"/>
      <c r="I65" s="64"/>
      <c r="J65" s="64"/>
      <c r="K65" s="64"/>
      <c r="L65" s="148"/>
      <c r="S65" s="42"/>
      <c r="T65" s="42"/>
      <c r="U65" s="42"/>
      <c r="V65" s="42"/>
      <c r="W65" s="42"/>
      <c r="X65" s="42"/>
      <c r="Y65" s="42"/>
      <c r="Z65" s="42"/>
      <c r="AA65" s="42"/>
      <c r="AB65" s="42"/>
      <c r="AC65" s="42"/>
      <c r="AD65" s="42"/>
      <c r="AE65" s="42"/>
    </row>
    <row r="69" s="2" customFormat="1" ht="6.96" customHeight="1">
      <c r="A69" s="42"/>
      <c r="B69" s="65"/>
      <c r="C69" s="66"/>
      <c r="D69" s="66"/>
      <c r="E69" s="66"/>
      <c r="F69" s="66"/>
      <c r="G69" s="66"/>
      <c r="H69" s="66"/>
      <c r="I69" s="66"/>
      <c r="J69" s="66"/>
      <c r="K69" s="66"/>
      <c r="L69" s="148"/>
      <c r="S69" s="42"/>
      <c r="T69" s="42"/>
      <c r="U69" s="42"/>
      <c r="V69" s="42"/>
      <c r="W69" s="42"/>
      <c r="X69" s="42"/>
      <c r="Y69" s="42"/>
      <c r="Z69" s="42"/>
      <c r="AA69" s="42"/>
      <c r="AB69" s="42"/>
      <c r="AC69" s="42"/>
      <c r="AD69" s="42"/>
      <c r="AE69" s="42"/>
    </row>
    <row r="70" s="2" customFormat="1" ht="24.96" customHeight="1">
      <c r="A70" s="42"/>
      <c r="B70" s="43"/>
      <c r="C70" s="27" t="s">
        <v>167</v>
      </c>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6.96" customHeight="1">
      <c r="A71" s="42"/>
      <c r="B71" s="43"/>
      <c r="C71" s="44"/>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12" customHeight="1">
      <c r="A72" s="42"/>
      <c r="B72" s="43"/>
      <c r="C72" s="36" t="s">
        <v>16</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16.5" customHeight="1">
      <c r="A73" s="42"/>
      <c r="B73" s="43"/>
      <c r="C73" s="44"/>
      <c r="D73" s="44"/>
      <c r="E73" s="173" t="str">
        <f>E7</f>
        <v>Oprava VDJ Koudelka I. p.č. 3596/4, 3596/2, k.ú.Holice v Čechách Holice</v>
      </c>
      <c r="F73" s="36"/>
      <c r="G73" s="36"/>
      <c r="H73" s="36"/>
      <c r="I73" s="44"/>
      <c r="J73" s="44"/>
      <c r="K73" s="44"/>
      <c r="L73" s="148"/>
      <c r="S73" s="42"/>
      <c r="T73" s="42"/>
      <c r="U73" s="42"/>
      <c r="V73" s="42"/>
      <c r="W73" s="42"/>
      <c r="X73" s="42"/>
      <c r="Y73" s="42"/>
      <c r="Z73" s="42"/>
      <c r="AA73" s="42"/>
      <c r="AB73" s="42"/>
      <c r="AC73" s="42"/>
      <c r="AD73" s="42"/>
      <c r="AE73" s="42"/>
    </row>
    <row r="74" s="2" customFormat="1" ht="12" customHeight="1">
      <c r="A74" s="42"/>
      <c r="B74" s="43"/>
      <c r="C74" s="36" t="s">
        <v>132</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6.5" customHeight="1">
      <c r="A75" s="42"/>
      <c r="B75" s="43"/>
      <c r="C75" s="44"/>
      <c r="D75" s="44"/>
      <c r="E75" s="73" t="str">
        <f>E9</f>
        <v>PS 03 - Elektronický zabezpečovací systém</v>
      </c>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6" t="s">
        <v>21</v>
      </c>
      <c r="D77" s="44"/>
      <c r="E77" s="44"/>
      <c r="F77" s="31" t="str">
        <f>F12</f>
        <v>k.ú. Holice v Čechách p.č.3596/4 3596/2</v>
      </c>
      <c r="G77" s="44"/>
      <c r="H77" s="44"/>
      <c r="I77" s="36" t="s">
        <v>23</v>
      </c>
      <c r="J77" s="76" t="str">
        <f>IF(J12="","",J12)</f>
        <v>22. 2. 2024</v>
      </c>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40.05" customHeight="1">
      <c r="A79" s="42"/>
      <c r="B79" s="43"/>
      <c r="C79" s="36" t="s">
        <v>25</v>
      </c>
      <c r="D79" s="44"/>
      <c r="E79" s="44"/>
      <c r="F79" s="31" t="str">
        <f>E15</f>
        <v>Vodovody a kanalizace Pardubice, a.s.</v>
      </c>
      <c r="G79" s="44"/>
      <c r="H79" s="44"/>
      <c r="I79" s="36" t="s">
        <v>33</v>
      </c>
      <c r="J79" s="40" t="str">
        <f>E21</f>
        <v>BKN spol.s r.o., Vladislavova 29 56601 Vysoké Mýto</v>
      </c>
      <c r="K79" s="44"/>
      <c r="L79" s="148"/>
      <c r="S79" s="42"/>
      <c r="T79" s="42"/>
      <c r="U79" s="42"/>
      <c r="V79" s="42"/>
      <c r="W79" s="42"/>
      <c r="X79" s="42"/>
      <c r="Y79" s="42"/>
      <c r="Z79" s="42"/>
      <c r="AA79" s="42"/>
      <c r="AB79" s="42"/>
      <c r="AC79" s="42"/>
      <c r="AD79" s="42"/>
      <c r="AE79" s="42"/>
    </row>
    <row r="80" s="2" customFormat="1" ht="15.15" customHeight="1">
      <c r="A80" s="42"/>
      <c r="B80" s="43"/>
      <c r="C80" s="36" t="s">
        <v>31</v>
      </c>
      <c r="D80" s="44"/>
      <c r="E80" s="44"/>
      <c r="F80" s="31" t="str">
        <f>IF(E18="","",E18)</f>
        <v>Vyplň údaj</v>
      </c>
      <c r="G80" s="44"/>
      <c r="H80" s="44"/>
      <c r="I80" s="36" t="s">
        <v>38</v>
      </c>
      <c r="J80" s="40" t="str">
        <f>E24</f>
        <v xml:space="preserve"> </v>
      </c>
      <c r="K80" s="44"/>
      <c r="L80" s="148"/>
      <c r="S80" s="42"/>
      <c r="T80" s="42"/>
      <c r="U80" s="42"/>
      <c r="V80" s="42"/>
      <c r="W80" s="42"/>
      <c r="X80" s="42"/>
      <c r="Y80" s="42"/>
      <c r="Z80" s="42"/>
      <c r="AA80" s="42"/>
      <c r="AB80" s="42"/>
      <c r="AC80" s="42"/>
      <c r="AD80" s="42"/>
      <c r="AE80" s="42"/>
    </row>
    <row r="81" s="2" customFormat="1" ht="10.32"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11" customFormat="1" ht="29.28" customHeight="1">
      <c r="A82" s="189"/>
      <c r="B82" s="190"/>
      <c r="C82" s="191" t="s">
        <v>168</v>
      </c>
      <c r="D82" s="192" t="s">
        <v>61</v>
      </c>
      <c r="E82" s="192" t="s">
        <v>57</v>
      </c>
      <c r="F82" s="192" t="s">
        <v>58</v>
      </c>
      <c r="G82" s="192" t="s">
        <v>169</v>
      </c>
      <c r="H82" s="192" t="s">
        <v>170</v>
      </c>
      <c r="I82" s="192" t="s">
        <v>171</v>
      </c>
      <c r="J82" s="192" t="s">
        <v>141</v>
      </c>
      <c r="K82" s="193" t="s">
        <v>172</v>
      </c>
      <c r="L82" s="194"/>
      <c r="M82" s="96" t="s">
        <v>19</v>
      </c>
      <c r="N82" s="97" t="s">
        <v>46</v>
      </c>
      <c r="O82" s="97" t="s">
        <v>173</v>
      </c>
      <c r="P82" s="97" t="s">
        <v>174</v>
      </c>
      <c r="Q82" s="97" t="s">
        <v>175</v>
      </c>
      <c r="R82" s="97" t="s">
        <v>176</v>
      </c>
      <c r="S82" s="97" t="s">
        <v>177</v>
      </c>
      <c r="T82" s="98" t="s">
        <v>178</v>
      </c>
      <c r="U82" s="189"/>
      <c r="V82" s="189"/>
      <c r="W82" s="189"/>
      <c r="X82" s="189"/>
      <c r="Y82" s="189"/>
      <c r="Z82" s="189"/>
      <c r="AA82" s="189"/>
      <c r="AB82" s="189"/>
      <c r="AC82" s="189"/>
      <c r="AD82" s="189"/>
      <c r="AE82" s="189"/>
    </row>
    <row r="83" s="2" customFormat="1" ht="22.8" customHeight="1">
      <c r="A83" s="42"/>
      <c r="B83" s="43"/>
      <c r="C83" s="103" t="s">
        <v>179</v>
      </c>
      <c r="D83" s="44"/>
      <c r="E83" s="44"/>
      <c r="F83" s="44"/>
      <c r="G83" s="44"/>
      <c r="H83" s="44"/>
      <c r="I83" s="44"/>
      <c r="J83" s="195">
        <f>BK83</f>
        <v>0</v>
      </c>
      <c r="K83" s="44"/>
      <c r="L83" s="48"/>
      <c r="M83" s="99"/>
      <c r="N83" s="196"/>
      <c r="O83" s="100"/>
      <c r="P83" s="197">
        <f>P84</f>
        <v>0</v>
      </c>
      <c r="Q83" s="100"/>
      <c r="R83" s="197">
        <f>R84</f>
        <v>0.0066</v>
      </c>
      <c r="S83" s="100"/>
      <c r="T83" s="198">
        <f>T84</f>
        <v>0</v>
      </c>
      <c r="U83" s="42"/>
      <c r="V83" s="42"/>
      <c r="W83" s="42"/>
      <c r="X83" s="42"/>
      <c r="Y83" s="42"/>
      <c r="Z83" s="42"/>
      <c r="AA83" s="42"/>
      <c r="AB83" s="42"/>
      <c r="AC83" s="42"/>
      <c r="AD83" s="42"/>
      <c r="AE83" s="42"/>
      <c r="AT83" s="21" t="s">
        <v>75</v>
      </c>
      <c r="AU83" s="21" t="s">
        <v>142</v>
      </c>
      <c r="BK83" s="199">
        <f>BK84</f>
        <v>0</v>
      </c>
    </row>
    <row r="84" s="12" customFormat="1" ht="25.92" customHeight="1">
      <c r="A84" s="12"/>
      <c r="B84" s="200"/>
      <c r="C84" s="201"/>
      <c r="D84" s="202" t="s">
        <v>75</v>
      </c>
      <c r="E84" s="203" t="s">
        <v>1698</v>
      </c>
      <c r="F84" s="203" t="s">
        <v>1699</v>
      </c>
      <c r="G84" s="201"/>
      <c r="H84" s="201"/>
      <c r="I84" s="204"/>
      <c r="J84" s="205">
        <f>BK84</f>
        <v>0</v>
      </c>
      <c r="K84" s="201"/>
      <c r="L84" s="206"/>
      <c r="M84" s="207"/>
      <c r="N84" s="208"/>
      <c r="O84" s="208"/>
      <c r="P84" s="209">
        <f>P85</f>
        <v>0</v>
      </c>
      <c r="Q84" s="208"/>
      <c r="R84" s="209">
        <f>R85</f>
        <v>0.0066</v>
      </c>
      <c r="S84" s="208"/>
      <c r="T84" s="210">
        <f>T85</f>
        <v>0</v>
      </c>
      <c r="U84" s="12"/>
      <c r="V84" s="12"/>
      <c r="W84" s="12"/>
      <c r="X84" s="12"/>
      <c r="Y84" s="12"/>
      <c r="Z84" s="12"/>
      <c r="AA84" s="12"/>
      <c r="AB84" s="12"/>
      <c r="AC84" s="12"/>
      <c r="AD84" s="12"/>
      <c r="AE84" s="12"/>
      <c r="AR84" s="211" t="s">
        <v>86</v>
      </c>
      <c r="AT84" s="212" t="s">
        <v>75</v>
      </c>
      <c r="AU84" s="212" t="s">
        <v>76</v>
      </c>
      <c r="AY84" s="211" t="s">
        <v>182</v>
      </c>
      <c r="BK84" s="213">
        <f>BK85</f>
        <v>0</v>
      </c>
    </row>
    <row r="85" s="12" customFormat="1" ht="22.8" customHeight="1">
      <c r="A85" s="12"/>
      <c r="B85" s="200"/>
      <c r="C85" s="201"/>
      <c r="D85" s="202" t="s">
        <v>75</v>
      </c>
      <c r="E85" s="214" t="s">
        <v>3243</v>
      </c>
      <c r="F85" s="214" t="s">
        <v>3244</v>
      </c>
      <c r="G85" s="201"/>
      <c r="H85" s="201"/>
      <c r="I85" s="204"/>
      <c r="J85" s="215">
        <f>BK85</f>
        <v>0</v>
      </c>
      <c r="K85" s="201"/>
      <c r="L85" s="206"/>
      <c r="M85" s="207"/>
      <c r="N85" s="208"/>
      <c r="O85" s="208"/>
      <c r="P85" s="209">
        <f>P86+P121</f>
        <v>0</v>
      </c>
      <c r="Q85" s="208"/>
      <c r="R85" s="209">
        <f>R86+R121</f>
        <v>0.0066</v>
      </c>
      <c r="S85" s="208"/>
      <c r="T85" s="210">
        <f>T86+T121</f>
        <v>0</v>
      </c>
      <c r="U85" s="12"/>
      <c r="V85" s="12"/>
      <c r="W85" s="12"/>
      <c r="X85" s="12"/>
      <c r="Y85" s="12"/>
      <c r="Z85" s="12"/>
      <c r="AA85" s="12"/>
      <c r="AB85" s="12"/>
      <c r="AC85" s="12"/>
      <c r="AD85" s="12"/>
      <c r="AE85" s="12"/>
      <c r="AR85" s="211" t="s">
        <v>86</v>
      </c>
      <c r="AT85" s="212" t="s">
        <v>75</v>
      </c>
      <c r="AU85" s="212" t="s">
        <v>83</v>
      </c>
      <c r="AY85" s="211" t="s">
        <v>182</v>
      </c>
      <c r="BK85" s="213">
        <f>BK86+BK121</f>
        <v>0</v>
      </c>
    </row>
    <row r="86" s="12" customFormat="1" ht="20.88" customHeight="1">
      <c r="A86" s="12"/>
      <c r="B86" s="200"/>
      <c r="C86" s="201"/>
      <c r="D86" s="202" t="s">
        <v>75</v>
      </c>
      <c r="E86" s="214" t="s">
        <v>4568</v>
      </c>
      <c r="F86" s="214" t="s">
        <v>4569</v>
      </c>
      <c r="G86" s="201"/>
      <c r="H86" s="201"/>
      <c r="I86" s="204"/>
      <c r="J86" s="215">
        <f>BK86</f>
        <v>0</v>
      </c>
      <c r="K86" s="201"/>
      <c r="L86" s="206"/>
      <c r="M86" s="207"/>
      <c r="N86" s="208"/>
      <c r="O86" s="208"/>
      <c r="P86" s="209">
        <f>SUM(P87:P120)</f>
        <v>0</v>
      </c>
      <c r="Q86" s="208"/>
      <c r="R86" s="209">
        <f>SUM(R87:R120)</f>
        <v>0.0066</v>
      </c>
      <c r="S86" s="208"/>
      <c r="T86" s="210">
        <f>SUM(T87:T120)</f>
        <v>0</v>
      </c>
      <c r="U86" s="12"/>
      <c r="V86" s="12"/>
      <c r="W86" s="12"/>
      <c r="X86" s="12"/>
      <c r="Y86" s="12"/>
      <c r="Z86" s="12"/>
      <c r="AA86" s="12"/>
      <c r="AB86" s="12"/>
      <c r="AC86" s="12"/>
      <c r="AD86" s="12"/>
      <c r="AE86" s="12"/>
      <c r="AR86" s="211" t="s">
        <v>86</v>
      </c>
      <c r="AT86" s="212" t="s">
        <v>75</v>
      </c>
      <c r="AU86" s="212" t="s">
        <v>86</v>
      </c>
      <c r="AY86" s="211" t="s">
        <v>182</v>
      </c>
      <c r="BK86" s="213">
        <f>SUM(BK87:BK120)</f>
        <v>0</v>
      </c>
    </row>
    <row r="87" s="2" customFormat="1" ht="16.5" customHeight="1">
      <c r="A87" s="42"/>
      <c r="B87" s="43"/>
      <c r="C87" s="267" t="s">
        <v>83</v>
      </c>
      <c r="D87" s="267" t="s">
        <v>349</v>
      </c>
      <c r="E87" s="268" t="s">
        <v>4570</v>
      </c>
      <c r="F87" s="269" t="s">
        <v>4571</v>
      </c>
      <c r="G87" s="270" t="s">
        <v>598</v>
      </c>
      <c r="H87" s="271">
        <v>1</v>
      </c>
      <c r="I87" s="272"/>
      <c r="J87" s="273">
        <f>ROUND(I87*H87,2)</f>
        <v>0</v>
      </c>
      <c r="K87" s="269" t="s">
        <v>19</v>
      </c>
      <c r="L87" s="274"/>
      <c r="M87" s="275" t="s">
        <v>19</v>
      </c>
      <c r="N87" s="276" t="s">
        <v>47</v>
      </c>
      <c r="O87" s="88"/>
      <c r="P87" s="225">
        <f>O87*H87</f>
        <v>0</v>
      </c>
      <c r="Q87" s="225">
        <v>0</v>
      </c>
      <c r="R87" s="225">
        <f>Q87*H87</f>
        <v>0</v>
      </c>
      <c r="S87" s="225">
        <v>0</v>
      </c>
      <c r="T87" s="226">
        <f>S87*H87</f>
        <v>0</v>
      </c>
      <c r="U87" s="42"/>
      <c r="V87" s="42"/>
      <c r="W87" s="42"/>
      <c r="X87" s="42"/>
      <c r="Y87" s="42"/>
      <c r="Z87" s="42"/>
      <c r="AA87" s="42"/>
      <c r="AB87" s="42"/>
      <c r="AC87" s="42"/>
      <c r="AD87" s="42"/>
      <c r="AE87" s="42"/>
      <c r="AR87" s="227" t="s">
        <v>398</v>
      </c>
      <c r="AT87" s="227" t="s">
        <v>349</v>
      </c>
      <c r="AU87" s="227" t="s">
        <v>203</v>
      </c>
      <c r="AY87" s="21" t="s">
        <v>182</v>
      </c>
      <c r="BE87" s="228">
        <f>IF(N87="základní",J87,0)</f>
        <v>0</v>
      </c>
      <c r="BF87" s="228">
        <f>IF(N87="snížená",J87,0)</f>
        <v>0</v>
      </c>
      <c r="BG87" s="228">
        <f>IF(N87="zákl. přenesená",J87,0)</f>
        <v>0</v>
      </c>
      <c r="BH87" s="228">
        <f>IF(N87="sníž. přenesená",J87,0)</f>
        <v>0</v>
      </c>
      <c r="BI87" s="228">
        <f>IF(N87="nulová",J87,0)</f>
        <v>0</v>
      </c>
      <c r="BJ87" s="21" t="s">
        <v>83</v>
      </c>
      <c r="BK87" s="228">
        <f>ROUND(I87*H87,2)</f>
        <v>0</v>
      </c>
      <c r="BL87" s="21" t="s">
        <v>299</v>
      </c>
      <c r="BM87" s="227" t="s">
        <v>4572</v>
      </c>
    </row>
    <row r="88" s="2" customFormat="1" ht="16.5" customHeight="1">
      <c r="A88" s="42"/>
      <c r="B88" s="43"/>
      <c r="C88" s="267" t="s">
        <v>86</v>
      </c>
      <c r="D88" s="267" t="s">
        <v>349</v>
      </c>
      <c r="E88" s="268" t="s">
        <v>4573</v>
      </c>
      <c r="F88" s="269" t="s">
        <v>4574</v>
      </c>
      <c r="G88" s="270" t="s">
        <v>598</v>
      </c>
      <c r="H88" s="271">
        <v>1</v>
      </c>
      <c r="I88" s="272"/>
      <c r="J88" s="273">
        <f>ROUND(I88*H88,2)</f>
        <v>0</v>
      </c>
      <c r="K88" s="269" t="s">
        <v>19</v>
      </c>
      <c r="L88" s="274"/>
      <c r="M88" s="275" t="s">
        <v>19</v>
      </c>
      <c r="N88" s="276"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398</v>
      </c>
      <c r="AT88" s="227" t="s">
        <v>349</v>
      </c>
      <c r="AU88" s="227" t="s">
        <v>203</v>
      </c>
      <c r="AY88" s="21" t="s">
        <v>182</v>
      </c>
      <c r="BE88" s="228">
        <f>IF(N88="základní",J88,0)</f>
        <v>0</v>
      </c>
      <c r="BF88" s="228">
        <f>IF(N88="snížená",J88,0)</f>
        <v>0</v>
      </c>
      <c r="BG88" s="228">
        <f>IF(N88="zákl. přenesená",J88,0)</f>
        <v>0</v>
      </c>
      <c r="BH88" s="228">
        <f>IF(N88="sníž. přenesená",J88,0)</f>
        <v>0</v>
      </c>
      <c r="BI88" s="228">
        <f>IF(N88="nulová",J88,0)</f>
        <v>0</v>
      </c>
      <c r="BJ88" s="21" t="s">
        <v>83</v>
      </c>
      <c r="BK88" s="228">
        <f>ROUND(I88*H88,2)</f>
        <v>0</v>
      </c>
      <c r="BL88" s="21" t="s">
        <v>299</v>
      </c>
      <c r="BM88" s="227" t="s">
        <v>4575</v>
      </c>
    </row>
    <row r="89" s="2" customFormat="1" ht="16.5" customHeight="1">
      <c r="A89" s="42"/>
      <c r="B89" s="43"/>
      <c r="C89" s="267" t="s">
        <v>203</v>
      </c>
      <c r="D89" s="267" t="s">
        <v>349</v>
      </c>
      <c r="E89" s="268" t="s">
        <v>4576</v>
      </c>
      <c r="F89" s="269" t="s">
        <v>4577</v>
      </c>
      <c r="G89" s="270" t="s">
        <v>598</v>
      </c>
      <c r="H89" s="271">
        <v>1</v>
      </c>
      <c r="I89" s="272"/>
      <c r="J89" s="273">
        <f>ROUND(I89*H89,2)</f>
        <v>0</v>
      </c>
      <c r="K89" s="269" t="s">
        <v>19</v>
      </c>
      <c r="L89" s="274"/>
      <c r="M89" s="275" t="s">
        <v>19</v>
      </c>
      <c r="N89" s="276" t="s">
        <v>47</v>
      </c>
      <c r="O89" s="88"/>
      <c r="P89" s="225">
        <f>O89*H89</f>
        <v>0</v>
      </c>
      <c r="Q89" s="225">
        <v>0</v>
      </c>
      <c r="R89" s="225">
        <f>Q89*H89</f>
        <v>0</v>
      </c>
      <c r="S89" s="225">
        <v>0</v>
      </c>
      <c r="T89" s="226">
        <f>S89*H89</f>
        <v>0</v>
      </c>
      <c r="U89" s="42"/>
      <c r="V89" s="42"/>
      <c r="W89" s="42"/>
      <c r="X89" s="42"/>
      <c r="Y89" s="42"/>
      <c r="Z89" s="42"/>
      <c r="AA89" s="42"/>
      <c r="AB89" s="42"/>
      <c r="AC89" s="42"/>
      <c r="AD89" s="42"/>
      <c r="AE89" s="42"/>
      <c r="AR89" s="227" t="s">
        <v>398</v>
      </c>
      <c r="AT89" s="227" t="s">
        <v>349</v>
      </c>
      <c r="AU89" s="227" t="s">
        <v>203</v>
      </c>
      <c r="AY89" s="21" t="s">
        <v>182</v>
      </c>
      <c r="BE89" s="228">
        <f>IF(N89="základní",J89,0)</f>
        <v>0</v>
      </c>
      <c r="BF89" s="228">
        <f>IF(N89="snížená",J89,0)</f>
        <v>0</v>
      </c>
      <c r="BG89" s="228">
        <f>IF(N89="zákl. přenesená",J89,0)</f>
        <v>0</v>
      </c>
      <c r="BH89" s="228">
        <f>IF(N89="sníž. přenesená",J89,0)</f>
        <v>0</v>
      </c>
      <c r="BI89" s="228">
        <f>IF(N89="nulová",J89,0)</f>
        <v>0</v>
      </c>
      <c r="BJ89" s="21" t="s">
        <v>83</v>
      </c>
      <c r="BK89" s="228">
        <f>ROUND(I89*H89,2)</f>
        <v>0</v>
      </c>
      <c r="BL89" s="21" t="s">
        <v>299</v>
      </c>
      <c r="BM89" s="227" t="s">
        <v>4578</v>
      </c>
    </row>
    <row r="90" s="2" customFormat="1" ht="16.5" customHeight="1">
      <c r="A90" s="42"/>
      <c r="B90" s="43"/>
      <c r="C90" s="267" t="s">
        <v>189</v>
      </c>
      <c r="D90" s="267" t="s">
        <v>349</v>
      </c>
      <c r="E90" s="268" t="s">
        <v>4579</v>
      </c>
      <c r="F90" s="269" t="s">
        <v>4580</v>
      </c>
      <c r="G90" s="270" t="s">
        <v>598</v>
      </c>
      <c r="H90" s="271">
        <v>1</v>
      </c>
      <c r="I90" s="272"/>
      <c r="J90" s="273">
        <f>ROUND(I90*H90,2)</f>
        <v>0</v>
      </c>
      <c r="K90" s="269" t="s">
        <v>19</v>
      </c>
      <c r="L90" s="274"/>
      <c r="M90" s="275" t="s">
        <v>19</v>
      </c>
      <c r="N90" s="276" t="s">
        <v>47</v>
      </c>
      <c r="O90" s="88"/>
      <c r="P90" s="225">
        <f>O90*H90</f>
        <v>0</v>
      </c>
      <c r="Q90" s="225">
        <v>0</v>
      </c>
      <c r="R90" s="225">
        <f>Q90*H90</f>
        <v>0</v>
      </c>
      <c r="S90" s="225">
        <v>0</v>
      </c>
      <c r="T90" s="226">
        <f>S90*H90</f>
        <v>0</v>
      </c>
      <c r="U90" s="42"/>
      <c r="V90" s="42"/>
      <c r="W90" s="42"/>
      <c r="X90" s="42"/>
      <c r="Y90" s="42"/>
      <c r="Z90" s="42"/>
      <c r="AA90" s="42"/>
      <c r="AB90" s="42"/>
      <c r="AC90" s="42"/>
      <c r="AD90" s="42"/>
      <c r="AE90" s="42"/>
      <c r="AR90" s="227" t="s">
        <v>398</v>
      </c>
      <c r="AT90" s="227" t="s">
        <v>349</v>
      </c>
      <c r="AU90" s="227" t="s">
        <v>203</v>
      </c>
      <c r="AY90" s="21" t="s">
        <v>182</v>
      </c>
      <c r="BE90" s="228">
        <f>IF(N90="základní",J90,0)</f>
        <v>0</v>
      </c>
      <c r="BF90" s="228">
        <f>IF(N90="snížená",J90,0)</f>
        <v>0</v>
      </c>
      <c r="BG90" s="228">
        <f>IF(N90="zákl. přenesená",J90,0)</f>
        <v>0</v>
      </c>
      <c r="BH90" s="228">
        <f>IF(N90="sníž. přenesená",J90,0)</f>
        <v>0</v>
      </c>
      <c r="BI90" s="228">
        <f>IF(N90="nulová",J90,0)</f>
        <v>0</v>
      </c>
      <c r="BJ90" s="21" t="s">
        <v>83</v>
      </c>
      <c r="BK90" s="228">
        <f>ROUND(I90*H90,2)</f>
        <v>0</v>
      </c>
      <c r="BL90" s="21" t="s">
        <v>299</v>
      </c>
      <c r="BM90" s="227" t="s">
        <v>4581</v>
      </c>
    </row>
    <row r="91" s="2" customFormat="1" ht="16.5" customHeight="1">
      <c r="A91" s="42"/>
      <c r="B91" s="43"/>
      <c r="C91" s="267" t="s">
        <v>218</v>
      </c>
      <c r="D91" s="267" t="s">
        <v>349</v>
      </c>
      <c r="E91" s="268" t="s">
        <v>4582</v>
      </c>
      <c r="F91" s="269" t="s">
        <v>4583</v>
      </c>
      <c r="G91" s="270" t="s">
        <v>598</v>
      </c>
      <c r="H91" s="271">
        <v>1</v>
      </c>
      <c r="I91" s="272"/>
      <c r="J91" s="273">
        <f>ROUND(I91*H91,2)</f>
        <v>0</v>
      </c>
      <c r="K91" s="269" t="s">
        <v>19</v>
      </c>
      <c r="L91" s="274"/>
      <c r="M91" s="275" t="s">
        <v>19</v>
      </c>
      <c r="N91" s="276"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398</v>
      </c>
      <c r="AT91" s="227" t="s">
        <v>349</v>
      </c>
      <c r="AU91" s="227" t="s">
        <v>203</v>
      </c>
      <c r="AY91" s="21" t="s">
        <v>182</v>
      </c>
      <c r="BE91" s="228">
        <f>IF(N91="základní",J91,0)</f>
        <v>0</v>
      </c>
      <c r="BF91" s="228">
        <f>IF(N91="snížená",J91,0)</f>
        <v>0</v>
      </c>
      <c r="BG91" s="228">
        <f>IF(N91="zákl. přenesená",J91,0)</f>
        <v>0</v>
      </c>
      <c r="BH91" s="228">
        <f>IF(N91="sníž. přenesená",J91,0)</f>
        <v>0</v>
      </c>
      <c r="BI91" s="228">
        <f>IF(N91="nulová",J91,0)</f>
        <v>0</v>
      </c>
      <c r="BJ91" s="21" t="s">
        <v>83</v>
      </c>
      <c r="BK91" s="228">
        <f>ROUND(I91*H91,2)</f>
        <v>0</v>
      </c>
      <c r="BL91" s="21" t="s">
        <v>299</v>
      </c>
      <c r="BM91" s="227" t="s">
        <v>4584</v>
      </c>
    </row>
    <row r="92" s="2" customFormat="1" ht="16.5" customHeight="1">
      <c r="A92" s="42"/>
      <c r="B92" s="43"/>
      <c r="C92" s="267" t="s">
        <v>226</v>
      </c>
      <c r="D92" s="267" t="s">
        <v>349</v>
      </c>
      <c r="E92" s="268" t="s">
        <v>4585</v>
      </c>
      <c r="F92" s="269" t="s">
        <v>4586</v>
      </c>
      <c r="G92" s="270" t="s">
        <v>598</v>
      </c>
      <c r="H92" s="271">
        <v>1</v>
      </c>
      <c r="I92" s="272"/>
      <c r="J92" s="273">
        <f>ROUND(I92*H92,2)</f>
        <v>0</v>
      </c>
      <c r="K92" s="269" t="s">
        <v>19</v>
      </c>
      <c r="L92" s="274"/>
      <c r="M92" s="275" t="s">
        <v>19</v>
      </c>
      <c r="N92" s="276" t="s">
        <v>47</v>
      </c>
      <c r="O92" s="88"/>
      <c r="P92" s="225">
        <f>O92*H92</f>
        <v>0</v>
      </c>
      <c r="Q92" s="225">
        <v>0</v>
      </c>
      <c r="R92" s="225">
        <f>Q92*H92</f>
        <v>0</v>
      </c>
      <c r="S92" s="225">
        <v>0</v>
      </c>
      <c r="T92" s="226">
        <f>S92*H92</f>
        <v>0</v>
      </c>
      <c r="U92" s="42"/>
      <c r="V92" s="42"/>
      <c r="W92" s="42"/>
      <c r="X92" s="42"/>
      <c r="Y92" s="42"/>
      <c r="Z92" s="42"/>
      <c r="AA92" s="42"/>
      <c r="AB92" s="42"/>
      <c r="AC92" s="42"/>
      <c r="AD92" s="42"/>
      <c r="AE92" s="42"/>
      <c r="AR92" s="227" t="s">
        <v>398</v>
      </c>
      <c r="AT92" s="227" t="s">
        <v>349</v>
      </c>
      <c r="AU92" s="227" t="s">
        <v>203</v>
      </c>
      <c r="AY92" s="21" t="s">
        <v>182</v>
      </c>
      <c r="BE92" s="228">
        <f>IF(N92="základní",J92,0)</f>
        <v>0</v>
      </c>
      <c r="BF92" s="228">
        <f>IF(N92="snížená",J92,0)</f>
        <v>0</v>
      </c>
      <c r="BG92" s="228">
        <f>IF(N92="zákl. přenesená",J92,0)</f>
        <v>0</v>
      </c>
      <c r="BH92" s="228">
        <f>IF(N92="sníž. přenesená",J92,0)</f>
        <v>0</v>
      </c>
      <c r="BI92" s="228">
        <f>IF(N92="nulová",J92,0)</f>
        <v>0</v>
      </c>
      <c r="BJ92" s="21" t="s">
        <v>83</v>
      </c>
      <c r="BK92" s="228">
        <f>ROUND(I92*H92,2)</f>
        <v>0</v>
      </c>
      <c r="BL92" s="21" t="s">
        <v>299</v>
      </c>
      <c r="BM92" s="227" t="s">
        <v>4587</v>
      </c>
    </row>
    <row r="93" s="2" customFormat="1" ht="16.5" customHeight="1">
      <c r="A93" s="42"/>
      <c r="B93" s="43"/>
      <c r="C93" s="267" t="s">
        <v>236</v>
      </c>
      <c r="D93" s="267" t="s">
        <v>349</v>
      </c>
      <c r="E93" s="268" t="s">
        <v>4588</v>
      </c>
      <c r="F93" s="269" t="s">
        <v>4589</v>
      </c>
      <c r="G93" s="270" t="s">
        <v>598</v>
      </c>
      <c r="H93" s="271">
        <v>1</v>
      </c>
      <c r="I93" s="272"/>
      <c r="J93" s="273">
        <f>ROUND(I93*H93,2)</f>
        <v>0</v>
      </c>
      <c r="K93" s="269" t="s">
        <v>19</v>
      </c>
      <c r="L93" s="274"/>
      <c r="M93" s="275" t="s">
        <v>19</v>
      </c>
      <c r="N93" s="276" t="s">
        <v>47</v>
      </c>
      <c r="O93" s="88"/>
      <c r="P93" s="225">
        <f>O93*H93</f>
        <v>0</v>
      </c>
      <c r="Q93" s="225">
        <v>0</v>
      </c>
      <c r="R93" s="225">
        <f>Q93*H93</f>
        <v>0</v>
      </c>
      <c r="S93" s="225">
        <v>0</v>
      </c>
      <c r="T93" s="226">
        <f>S93*H93</f>
        <v>0</v>
      </c>
      <c r="U93" s="42"/>
      <c r="V93" s="42"/>
      <c r="W93" s="42"/>
      <c r="X93" s="42"/>
      <c r="Y93" s="42"/>
      <c r="Z93" s="42"/>
      <c r="AA93" s="42"/>
      <c r="AB93" s="42"/>
      <c r="AC93" s="42"/>
      <c r="AD93" s="42"/>
      <c r="AE93" s="42"/>
      <c r="AR93" s="227" t="s">
        <v>398</v>
      </c>
      <c r="AT93" s="227" t="s">
        <v>349</v>
      </c>
      <c r="AU93" s="227" t="s">
        <v>203</v>
      </c>
      <c r="AY93" s="21" t="s">
        <v>182</v>
      </c>
      <c r="BE93" s="228">
        <f>IF(N93="základní",J93,0)</f>
        <v>0</v>
      </c>
      <c r="BF93" s="228">
        <f>IF(N93="snížená",J93,0)</f>
        <v>0</v>
      </c>
      <c r="BG93" s="228">
        <f>IF(N93="zákl. přenesená",J93,0)</f>
        <v>0</v>
      </c>
      <c r="BH93" s="228">
        <f>IF(N93="sníž. přenesená",J93,0)</f>
        <v>0</v>
      </c>
      <c r="BI93" s="228">
        <f>IF(N93="nulová",J93,0)</f>
        <v>0</v>
      </c>
      <c r="BJ93" s="21" t="s">
        <v>83</v>
      </c>
      <c r="BK93" s="228">
        <f>ROUND(I93*H93,2)</f>
        <v>0</v>
      </c>
      <c r="BL93" s="21" t="s">
        <v>299</v>
      </c>
      <c r="BM93" s="227" t="s">
        <v>4590</v>
      </c>
    </row>
    <row r="94" s="2" customFormat="1" ht="16.5" customHeight="1">
      <c r="A94" s="42"/>
      <c r="B94" s="43"/>
      <c r="C94" s="267" t="s">
        <v>243</v>
      </c>
      <c r="D94" s="267" t="s">
        <v>349</v>
      </c>
      <c r="E94" s="268" t="s">
        <v>4591</v>
      </c>
      <c r="F94" s="269" t="s">
        <v>4592</v>
      </c>
      <c r="G94" s="270" t="s">
        <v>598</v>
      </c>
      <c r="H94" s="271">
        <v>2</v>
      </c>
      <c r="I94" s="272"/>
      <c r="J94" s="273">
        <f>ROUND(I94*H94,2)</f>
        <v>0</v>
      </c>
      <c r="K94" s="269" t="s">
        <v>19</v>
      </c>
      <c r="L94" s="274"/>
      <c r="M94" s="275" t="s">
        <v>19</v>
      </c>
      <c r="N94" s="276"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398</v>
      </c>
      <c r="AT94" s="227" t="s">
        <v>349</v>
      </c>
      <c r="AU94" s="227" t="s">
        <v>203</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299</v>
      </c>
      <c r="BM94" s="227" t="s">
        <v>4593</v>
      </c>
    </row>
    <row r="95" s="2" customFormat="1" ht="16.5" customHeight="1">
      <c r="A95" s="42"/>
      <c r="B95" s="43"/>
      <c r="C95" s="267" t="s">
        <v>249</v>
      </c>
      <c r="D95" s="267" t="s">
        <v>349</v>
      </c>
      <c r="E95" s="268" t="s">
        <v>4594</v>
      </c>
      <c r="F95" s="269" t="s">
        <v>4595</v>
      </c>
      <c r="G95" s="270" t="s">
        <v>598</v>
      </c>
      <c r="H95" s="271">
        <v>3</v>
      </c>
      <c r="I95" s="272"/>
      <c r="J95" s="273">
        <f>ROUND(I95*H95,2)</f>
        <v>0</v>
      </c>
      <c r="K95" s="269" t="s">
        <v>19</v>
      </c>
      <c r="L95" s="274"/>
      <c r="M95" s="275" t="s">
        <v>19</v>
      </c>
      <c r="N95" s="276" t="s">
        <v>47</v>
      </c>
      <c r="O95" s="88"/>
      <c r="P95" s="225">
        <f>O95*H95</f>
        <v>0</v>
      </c>
      <c r="Q95" s="225">
        <v>0</v>
      </c>
      <c r="R95" s="225">
        <f>Q95*H95</f>
        <v>0</v>
      </c>
      <c r="S95" s="225">
        <v>0</v>
      </c>
      <c r="T95" s="226">
        <f>S95*H95</f>
        <v>0</v>
      </c>
      <c r="U95" s="42"/>
      <c r="V95" s="42"/>
      <c r="W95" s="42"/>
      <c r="X95" s="42"/>
      <c r="Y95" s="42"/>
      <c r="Z95" s="42"/>
      <c r="AA95" s="42"/>
      <c r="AB95" s="42"/>
      <c r="AC95" s="42"/>
      <c r="AD95" s="42"/>
      <c r="AE95" s="42"/>
      <c r="AR95" s="227" t="s">
        <v>398</v>
      </c>
      <c r="AT95" s="227" t="s">
        <v>349</v>
      </c>
      <c r="AU95" s="227" t="s">
        <v>203</v>
      </c>
      <c r="AY95" s="21" t="s">
        <v>182</v>
      </c>
      <c r="BE95" s="228">
        <f>IF(N95="základní",J95,0)</f>
        <v>0</v>
      </c>
      <c r="BF95" s="228">
        <f>IF(N95="snížená",J95,0)</f>
        <v>0</v>
      </c>
      <c r="BG95" s="228">
        <f>IF(N95="zákl. přenesená",J95,0)</f>
        <v>0</v>
      </c>
      <c r="BH95" s="228">
        <f>IF(N95="sníž. přenesená",J95,0)</f>
        <v>0</v>
      </c>
      <c r="BI95" s="228">
        <f>IF(N95="nulová",J95,0)</f>
        <v>0</v>
      </c>
      <c r="BJ95" s="21" t="s">
        <v>83</v>
      </c>
      <c r="BK95" s="228">
        <f>ROUND(I95*H95,2)</f>
        <v>0</v>
      </c>
      <c r="BL95" s="21" t="s">
        <v>299</v>
      </c>
      <c r="BM95" s="227" t="s">
        <v>4596</v>
      </c>
    </row>
    <row r="96" s="2" customFormat="1" ht="16.5" customHeight="1">
      <c r="A96" s="42"/>
      <c r="B96" s="43"/>
      <c r="C96" s="267" t="s">
        <v>255</v>
      </c>
      <c r="D96" s="267" t="s">
        <v>349</v>
      </c>
      <c r="E96" s="268" t="s">
        <v>4597</v>
      </c>
      <c r="F96" s="269" t="s">
        <v>4598</v>
      </c>
      <c r="G96" s="270" t="s">
        <v>598</v>
      </c>
      <c r="H96" s="271">
        <v>2</v>
      </c>
      <c r="I96" s="272"/>
      <c r="J96" s="273">
        <f>ROUND(I96*H96,2)</f>
        <v>0</v>
      </c>
      <c r="K96" s="269" t="s">
        <v>19</v>
      </c>
      <c r="L96" s="274"/>
      <c r="M96" s="275" t="s">
        <v>19</v>
      </c>
      <c r="N96" s="276"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398</v>
      </c>
      <c r="AT96" s="227" t="s">
        <v>349</v>
      </c>
      <c r="AU96" s="227" t="s">
        <v>203</v>
      </c>
      <c r="AY96" s="21" t="s">
        <v>182</v>
      </c>
      <c r="BE96" s="228">
        <f>IF(N96="základní",J96,0)</f>
        <v>0</v>
      </c>
      <c r="BF96" s="228">
        <f>IF(N96="snížená",J96,0)</f>
        <v>0</v>
      </c>
      <c r="BG96" s="228">
        <f>IF(N96="zákl. přenesená",J96,0)</f>
        <v>0</v>
      </c>
      <c r="BH96" s="228">
        <f>IF(N96="sníž. přenesená",J96,0)</f>
        <v>0</v>
      </c>
      <c r="BI96" s="228">
        <f>IF(N96="nulová",J96,0)</f>
        <v>0</v>
      </c>
      <c r="BJ96" s="21" t="s">
        <v>83</v>
      </c>
      <c r="BK96" s="228">
        <f>ROUND(I96*H96,2)</f>
        <v>0</v>
      </c>
      <c r="BL96" s="21" t="s">
        <v>299</v>
      </c>
      <c r="BM96" s="227" t="s">
        <v>4599</v>
      </c>
    </row>
    <row r="97" s="2" customFormat="1" ht="16.5" customHeight="1">
      <c r="A97" s="42"/>
      <c r="B97" s="43"/>
      <c r="C97" s="267" t="s">
        <v>261</v>
      </c>
      <c r="D97" s="267" t="s">
        <v>349</v>
      </c>
      <c r="E97" s="268" t="s">
        <v>4600</v>
      </c>
      <c r="F97" s="269" t="s">
        <v>4601</v>
      </c>
      <c r="G97" s="270" t="s">
        <v>598</v>
      </c>
      <c r="H97" s="271">
        <v>3</v>
      </c>
      <c r="I97" s="272"/>
      <c r="J97" s="273">
        <f>ROUND(I97*H97,2)</f>
        <v>0</v>
      </c>
      <c r="K97" s="269" t="s">
        <v>19</v>
      </c>
      <c r="L97" s="274"/>
      <c r="M97" s="275" t="s">
        <v>19</v>
      </c>
      <c r="N97" s="276"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398</v>
      </c>
      <c r="AT97" s="227" t="s">
        <v>349</v>
      </c>
      <c r="AU97" s="227" t="s">
        <v>203</v>
      </c>
      <c r="AY97" s="21" t="s">
        <v>182</v>
      </c>
      <c r="BE97" s="228">
        <f>IF(N97="základní",J97,0)</f>
        <v>0</v>
      </c>
      <c r="BF97" s="228">
        <f>IF(N97="snížená",J97,0)</f>
        <v>0</v>
      </c>
      <c r="BG97" s="228">
        <f>IF(N97="zákl. přenesená",J97,0)</f>
        <v>0</v>
      </c>
      <c r="BH97" s="228">
        <f>IF(N97="sníž. přenesená",J97,0)</f>
        <v>0</v>
      </c>
      <c r="BI97" s="228">
        <f>IF(N97="nulová",J97,0)</f>
        <v>0</v>
      </c>
      <c r="BJ97" s="21" t="s">
        <v>83</v>
      </c>
      <c r="BK97" s="228">
        <f>ROUND(I97*H97,2)</f>
        <v>0</v>
      </c>
      <c r="BL97" s="21" t="s">
        <v>299</v>
      </c>
      <c r="BM97" s="227" t="s">
        <v>4602</v>
      </c>
    </row>
    <row r="98" s="2" customFormat="1" ht="16.5" customHeight="1">
      <c r="A98" s="42"/>
      <c r="B98" s="43"/>
      <c r="C98" s="267" t="s">
        <v>8</v>
      </c>
      <c r="D98" s="267" t="s">
        <v>349</v>
      </c>
      <c r="E98" s="268" t="s">
        <v>4603</v>
      </c>
      <c r="F98" s="269" t="s">
        <v>4601</v>
      </c>
      <c r="G98" s="270" t="s">
        <v>598</v>
      </c>
      <c r="H98" s="271">
        <v>2</v>
      </c>
      <c r="I98" s="272"/>
      <c r="J98" s="273">
        <f>ROUND(I98*H98,2)</f>
        <v>0</v>
      </c>
      <c r="K98" s="269" t="s">
        <v>19</v>
      </c>
      <c r="L98" s="274"/>
      <c r="M98" s="275" t="s">
        <v>19</v>
      </c>
      <c r="N98" s="276"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398</v>
      </c>
      <c r="AT98" s="227" t="s">
        <v>349</v>
      </c>
      <c r="AU98" s="227" t="s">
        <v>203</v>
      </c>
      <c r="AY98" s="21" t="s">
        <v>182</v>
      </c>
      <c r="BE98" s="228">
        <f>IF(N98="základní",J98,0)</f>
        <v>0</v>
      </c>
      <c r="BF98" s="228">
        <f>IF(N98="snížená",J98,0)</f>
        <v>0</v>
      </c>
      <c r="BG98" s="228">
        <f>IF(N98="zákl. přenesená",J98,0)</f>
        <v>0</v>
      </c>
      <c r="BH98" s="228">
        <f>IF(N98="sníž. přenesená",J98,0)</f>
        <v>0</v>
      </c>
      <c r="BI98" s="228">
        <f>IF(N98="nulová",J98,0)</f>
        <v>0</v>
      </c>
      <c r="BJ98" s="21" t="s">
        <v>83</v>
      </c>
      <c r="BK98" s="228">
        <f>ROUND(I98*H98,2)</f>
        <v>0</v>
      </c>
      <c r="BL98" s="21" t="s">
        <v>299</v>
      </c>
      <c r="BM98" s="227" t="s">
        <v>4604</v>
      </c>
    </row>
    <row r="99" s="2" customFormat="1" ht="16.5" customHeight="1">
      <c r="A99" s="42"/>
      <c r="B99" s="43"/>
      <c r="C99" s="267" t="s">
        <v>272</v>
      </c>
      <c r="D99" s="267" t="s">
        <v>349</v>
      </c>
      <c r="E99" s="268" t="s">
        <v>4605</v>
      </c>
      <c r="F99" s="269" t="s">
        <v>4606</v>
      </c>
      <c r="G99" s="270" t="s">
        <v>598</v>
      </c>
      <c r="H99" s="271">
        <v>2</v>
      </c>
      <c r="I99" s="272"/>
      <c r="J99" s="273">
        <f>ROUND(I99*H99,2)</f>
        <v>0</v>
      </c>
      <c r="K99" s="269" t="s">
        <v>19</v>
      </c>
      <c r="L99" s="274"/>
      <c r="M99" s="275" t="s">
        <v>19</v>
      </c>
      <c r="N99" s="276"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398</v>
      </c>
      <c r="AT99" s="227" t="s">
        <v>349</v>
      </c>
      <c r="AU99" s="227" t="s">
        <v>203</v>
      </c>
      <c r="AY99" s="21" t="s">
        <v>182</v>
      </c>
      <c r="BE99" s="228">
        <f>IF(N99="základní",J99,0)</f>
        <v>0</v>
      </c>
      <c r="BF99" s="228">
        <f>IF(N99="snížená",J99,0)</f>
        <v>0</v>
      </c>
      <c r="BG99" s="228">
        <f>IF(N99="zákl. přenesená",J99,0)</f>
        <v>0</v>
      </c>
      <c r="BH99" s="228">
        <f>IF(N99="sníž. přenesená",J99,0)</f>
        <v>0</v>
      </c>
      <c r="BI99" s="228">
        <f>IF(N99="nulová",J99,0)</f>
        <v>0</v>
      </c>
      <c r="BJ99" s="21" t="s">
        <v>83</v>
      </c>
      <c r="BK99" s="228">
        <f>ROUND(I99*H99,2)</f>
        <v>0</v>
      </c>
      <c r="BL99" s="21" t="s">
        <v>299</v>
      </c>
      <c r="BM99" s="227" t="s">
        <v>4607</v>
      </c>
    </row>
    <row r="100" s="2" customFormat="1" ht="16.5" customHeight="1">
      <c r="A100" s="42"/>
      <c r="B100" s="43"/>
      <c r="C100" s="267" t="s">
        <v>282</v>
      </c>
      <c r="D100" s="267" t="s">
        <v>349</v>
      </c>
      <c r="E100" s="268" t="s">
        <v>4608</v>
      </c>
      <c r="F100" s="269" t="s">
        <v>4609</v>
      </c>
      <c r="G100" s="270" t="s">
        <v>598</v>
      </c>
      <c r="H100" s="271">
        <v>2</v>
      </c>
      <c r="I100" s="272"/>
      <c r="J100" s="273">
        <f>ROUND(I100*H100,2)</f>
        <v>0</v>
      </c>
      <c r="K100" s="269" t="s">
        <v>19</v>
      </c>
      <c r="L100" s="274"/>
      <c r="M100" s="275" t="s">
        <v>19</v>
      </c>
      <c r="N100" s="276"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398</v>
      </c>
      <c r="AT100" s="227" t="s">
        <v>349</v>
      </c>
      <c r="AU100" s="227" t="s">
        <v>203</v>
      </c>
      <c r="AY100" s="21" t="s">
        <v>182</v>
      </c>
      <c r="BE100" s="228">
        <f>IF(N100="základní",J100,0)</f>
        <v>0</v>
      </c>
      <c r="BF100" s="228">
        <f>IF(N100="snížená",J100,0)</f>
        <v>0</v>
      </c>
      <c r="BG100" s="228">
        <f>IF(N100="zákl. přenesená",J100,0)</f>
        <v>0</v>
      </c>
      <c r="BH100" s="228">
        <f>IF(N100="sníž. přenesená",J100,0)</f>
        <v>0</v>
      </c>
      <c r="BI100" s="228">
        <f>IF(N100="nulová",J100,0)</f>
        <v>0</v>
      </c>
      <c r="BJ100" s="21" t="s">
        <v>83</v>
      </c>
      <c r="BK100" s="228">
        <f>ROUND(I100*H100,2)</f>
        <v>0</v>
      </c>
      <c r="BL100" s="21" t="s">
        <v>299</v>
      </c>
      <c r="BM100" s="227" t="s">
        <v>4610</v>
      </c>
    </row>
    <row r="101" s="2" customFormat="1" ht="16.5" customHeight="1">
      <c r="A101" s="42"/>
      <c r="B101" s="43"/>
      <c r="C101" s="267" t="s">
        <v>293</v>
      </c>
      <c r="D101" s="267" t="s">
        <v>349</v>
      </c>
      <c r="E101" s="268" t="s">
        <v>4611</v>
      </c>
      <c r="F101" s="269" t="s">
        <v>4612</v>
      </c>
      <c r="G101" s="270" t="s">
        <v>598</v>
      </c>
      <c r="H101" s="271">
        <v>2</v>
      </c>
      <c r="I101" s="272"/>
      <c r="J101" s="273">
        <f>ROUND(I101*H101,2)</f>
        <v>0</v>
      </c>
      <c r="K101" s="269" t="s">
        <v>19</v>
      </c>
      <c r="L101" s="274"/>
      <c r="M101" s="275" t="s">
        <v>19</v>
      </c>
      <c r="N101" s="276"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398</v>
      </c>
      <c r="AT101" s="227" t="s">
        <v>349</v>
      </c>
      <c r="AU101" s="227" t="s">
        <v>203</v>
      </c>
      <c r="AY101" s="21" t="s">
        <v>182</v>
      </c>
      <c r="BE101" s="228">
        <f>IF(N101="základní",J101,0)</f>
        <v>0</v>
      </c>
      <c r="BF101" s="228">
        <f>IF(N101="snížená",J101,0)</f>
        <v>0</v>
      </c>
      <c r="BG101" s="228">
        <f>IF(N101="zákl. přenesená",J101,0)</f>
        <v>0</v>
      </c>
      <c r="BH101" s="228">
        <f>IF(N101="sníž. přenesená",J101,0)</f>
        <v>0</v>
      </c>
      <c r="BI101" s="228">
        <f>IF(N101="nulová",J101,0)</f>
        <v>0</v>
      </c>
      <c r="BJ101" s="21" t="s">
        <v>83</v>
      </c>
      <c r="BK101" s="228">
        <f>ROUND(I101*H101,2)</f>
        <v>0</v>
      </c>
      <c r="BL101" s="21" t="s">
        <v>299</v>
      </c>
      <c r="BM101" s="227" t="s">
        <v>4613</v>
      </c>
    </row>
    <row r="102" s="2" customFormat="1" ht="16.5" customHeight="1">
      <c r="A102" s="42"/>
      <c r="B102" s="43"/>
      <c r="C102" s="267" t="s">
        <v>299</v>
      </c>
      <c r="D102" s="267" t="s">
        <v>349</v>
      </c>
      <c r="E102" s="268" t="s">
        <v>4614</v>
      </c>
      <c r="F102" s="269" t="s">
        <v>4615</v>
      </c>
      <c r="G102" s="270" t="s">
        <v>598</v>
      </c>
      <c r="H102" s="271">
        <v>2</v>
      </c>
      <c r="I102" s="272"/>
      <c r="J102" s="273">
        <f>ROUND(I102*H102,2)</f>
        <v>0</v>
      </c>
      <c r="K102" s="269" t="s">
        <v>19</v>
      </c>
      <c r="L102" s="274"/>
      <c r="M102" s="275" t="s">
        <v>19</v>
      </c>
      <c r="N102" s="276"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398</v>
      </c>
      <c r="AT102" s="227" t="s">
        <v>349</v>
      </c>
      <c r="AU102" s="227" t="s">
        <v>203</v>
      </c>
      <c r="AY102" s="21" t="s">
        <v>182</v>
      </c>
      <c r="BE102" s="228">
        <f>IF(N102="základní",J102,0)</f>
        <v>0</v>
      </c>
      <c r="BF102" s="228">
        <f>IF(N102="snížená",J102,0)</f>
        <v>0</v>
      </c>
      <c r="BG102" s="228">
        <f>IF(N102="zákl. přenesená",J102,0)</f>
        <v>0</v>
      </c>
      <c r="BH102" s="228">
        <f>IF(N102="sníž. přenesená",J102,0)</f>
        <v>0</v>
      </c>
      <c r="BI102" s="228">
        <f>IF(N102="nulová",J102,0)</f>
        <v>0</v>
      </c>
      <c r="BJ102" s="21" t="s">
        <v>83</v>
      </c>
      <c r="BK102" s="228">
        <f>ROUND(I102*H102,2)</f>
        <v>0</v>
      </c>
      <c r="BL102" s="21" t="s">
        <v>299</v>
      </c>
      <c r="BM102" s="227" t="s">
        <v>4616</v>
      </c>
    </row>
    <row r="103" s="2" customFormat="1" ht="16.5" customHeight="1">
      <c r="A103" s="42"/>
      <c r="B103" s="43"/>
      <c r="C103" s="267" t="s">
        <v>306</v>
      </c>
      <c r="D103" s="267" t="s">
        <v>349</v>
      </c>
      <c r="E103" s="268" t="s">
        <v>4617</v>
      </c>
      <c r="F103" s="269" t="s">
        <v>4618</v>
      </c>
      <c r="G103" s="270" t="s">
        <v>598</v>
      </c>
      <c r="H103" s="271">
        <v>1</v>
      </c>
      <c r="I103" s="272"/>
      <c r="J103" s="273">
        <f>ROUND(I103*H103,2)</f>
        <v>0</v>
      </c>
      <c r="K103" s="269" t="s">
        <v>19</v>
      </c>
      <c r="L103" s="274"/>
      <c r="M103" s="275" t="s">
        <v>19</v>
      </c>
      <c r="N103" s="276" t="s">
        <v>47</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398</v>
      </c>
      <c r="AT103" s="227" t="s">
        <v>349</v>
      </c>
      <c r="AU103" s="227" t="s">
        <v>203</v>
      </c>
      <c r="AY103" s="21" t="s">
        <v>182</v>
      </c>
      <c r="BE103" s="228">
        <f>IF(N103="základní",J103,0)</f>
        <v>0</v>
      </c>
      <c r="BF103" s="228">
        <f>IF(N103="snížená",J103,0)</f>
        <v>0</v>
      </c>
      <c r="BG103" s="228">
        <f>IF(N103="zákl. přenesená",J103,0)</f>
        <v>0</v>
      </c>
      <c r="BH103" s="228">
        <f>IF(N103="sníž. přenesená",J103,0)</f>
        <v>0</v>
      </c>
      <c r="BI103" s="228">
        <f>IF(N103="nulová",J103,0)</f>
        <v>0</v>
      </c>
      <c r="BJ103" s="21" t="s">
        <v>83</v>
      </c>
      <c r="BK103" s="228">
        <f>ROUND(I103*H103,2)</f>
        <v>0</v>
      </c>
      <c r="BL103" s="21" t="s">
        <v>299</v>
      </c>
      <c r="BM103" s="227" t="s">
        <v>4619</v>
      </c>
    </row>
    <row r="104" s="2" customFormat="1" ht="16.5" customHeight="1">
      <c r="A104" s="42"/>
      <c r="B104" s="43"/>
      <c r="C104" s="267" t="s">
        <v>317</v>
      </c>
      <c r="D104" s="267" t="s">
        <v>349</v>
      </c>
      <c r="E104" s="268" t="s">
        <v>4620</v>
      </c>
      <c r="F104" s="269" t="s">
        <v>4621</v>
      </c>
      <c r="G104" s="270" t="s">
        <v>598</v>
      </c>
      <c r="H104" s="271">
        <v>1</v>
      </c>
      <c r="I104" s="272"/>
      <c r="J104" s="273">
        <f>ROUND(I104*H104,2)</f>
        <v>0</v>
      </c>
      <c r="K104" s="269" t="s">
        <v>19</v>
      </c>
      <c r="L104" s="274"/>
      <c r="M104" s="275" t="s">
        <v>19</v>
      </c>
      <c r="N104" s="276"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398</v>
      </c>
      <c r="AT104" s="227" t="s">
        <v>349</v>
      </c>
      <c r="AU104" s="227" t="s">
        <v>203</v>
      </c>
      <c r="AY104" s="21" t="s">
        <v>182</v>
      </c>
      <c r="BE104" s="228">
        <f>IF(N104="základní",J104,0)</f>
        <v>0</v>
      </c>
      <c r="BF104" s="228">
        <f>IF(N104="snížená",J104,0)</f>
        <v>0</v>
      </c>
      <c r="BG104" s="228">
        <f>IF(N104="zákl. přenesená",J104,0)</f>
        <v>0</v>
      </c>
      <c r="BH104" s="228">
        <f>IF(N104="sníž. přenesená",J104,0)</f>
        <v>0</v>
      </c>
      <c r="BI104" s="228">
        <f>IF(N104="nulová",J104,0)</f>
        <v>0</v>
      </c>
      <c r="BJ104" s="21" t="s">
        <v>83</v>
      </c>
      <c r="BK104" s="228">
        <f>ROUND(I104*H104,2)</f>
        <v>0</v>
      </c>
      <c r="BL104" s="21" t="s">
        <v>299</v>
      </c>
      <c r="BM104" s="227" t="s">
        <v>4622</v>
      </c>
    </row>
    <row r="105" s="2" customFormat="1" ht="16.5" customHeight="1">
      <c r="A105" s="42"/>
      <c r="B105" s="43"/>
      <c r="C105" s="267" t="s">
        <v>323</v>
      </c>
      <c r="D105" s="267" t="s">
        <v>349</v>
      </c>
      <c r="E105" s="268" t="s">
        <v>4623</v>
      </c>
      <c r="F105" s="269" t="s">
        <v>4624</v>
      </c>
      <c r="G105" s="270" t="s">
        <v>598</v>
      </c>
      <c r="H105" s="271">
        <v>4</v>
      </c>
      <c r="I105" s="272"/>
      <c r="J105" s="273">
        <f>ROUND(I105*H105,2)</f>
        <v>0</v>
      </c>
      <c r="K105" s="269" t="s">
        <v>19</v>
      </c>
      <c r="L105" s="274"/>
      <c r="M105" s="275" t="s">
        <v>19</v>
      </c>
      <c r="N105" s="276"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398</v>
      </c>
      <c r="AT105" s="227" t="s">
        <v>349</v>
      </c>
      <c r="AU105" s="227" t="s">
        <v>203</v>
      </c>
      <c r="AY105" s="21" t="s">
        <v>182</v>
      </c>
      <c r="BE105" s="228">
        <f>IF(N105="základní",J105,0)</f>
        <v>0</v>
      </c>
      <c r="BF105" s="228">
        <f>IF(N105="snížená",J105,0)</f>
        <v>0</v>
      </c>
      <c r="BG105" s="228">
        <f>IF(N105="zákl. přenesená",J105,0)</f>
        <v>0</v>
      </c>
      <c r="BH105" s="228">
        <f>IF(N105="sníž. přenesená",J105,0)</f>
        <v>0</v>
      </c>
      <c r="BI105" s="228">
        <f>IF(N105="nulová",J105,0)</f>
        <v>0</v>
      </c>
      <c r="BJ105" s="21" t="s">
        <v>83</v>
      </c>
      <c r="BK105" s="228">
        <f>ROUND(I105*H105,2)</f>
        <v>0</v>
      </c>
      <c r="BL105" s="21" t="s">
        <v>299</v>
      </c>
      <c r="BM105" s="227" t="s">
        <v>4625</v>
      </c>
    </row>
    <row r="106" s="2" customFormat="1" ht="16.5" customHeight="1">
      <c r="A106" s="42"/>
      <c r="B106" s="43"/>
      <c r="C106" s="267" t="s">
        <v>330</v>
      </c>
      <c r="D106" s="267" t="s">
        <v>349</v>
      </c>
      <c r="E106" s="268" t="s">
        <v>4626</v>
      </c>
      <c r="F106" s="269" t="s">
        <v>4627</v>
      </c>
      <c r="G106" s="270" t="s">
        <v>598</v>
      </c>
      <c r="H106" s="271">
        <v>5</v>
      </c>
      <c r="I106" s="272"/>
      <c r="J106" s="273">
        <f>ROUND(I106*H106,2)</f>
        <v>0</v>
      </c>
      <c r="K106" s="269" t="s">
        <v>19</v>
      </c>
      <c r="L106" s="274"/>
      <c r="M106" s="275" t="s">
        <v>19</v>
      </c>
      <c r="N106" s="276"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398</v>
      </c>
      <c r="AT106" s="227" t="s">
        <v>349</v>
      </c>
      <c r="AU106" s="227" t="s">
        <v>203</v>
      </c>
      <c r="AY106" s="21" t="s">
        <v>182</v>
      </c>
      <c r="BE106" s="228">
        <f>IF(N106="základní",J106,0)</f>
        <v>0</v>
      </c>
      <c r="BF106" s="228">
        <f>IF(N106="snížená",J106,0)</f>
        <v>0</v>
      </c>
      <c r="BG106" s="228">
        <f>IF(N106="zákl. přenesená",J106,0)</f>
        <v>0</v>
      </c>
      <c r="BH106" s="228">
        <f>IF(N106="sníž. přenesená",J106,0)</f>
        <v>0</v>
      </c>
      <c r="BI106" s="228">
        <f>IF(N106="nulová",J106,0)</f>
        <v>0</v>
      </c>
      <c r="BJ106" s="21" t="s">
        <v>83</v>
      </c>
      <c r="BK106" s="228">
        <f>ROUND(I106*H106,2)</f>
        <v>0</v>
      </c>
      <c r="BL106" s="21" t="s">
        <v>299</v>
      </c>
      <c r="BM106" s="227" t="s">
        <v>4628</v>
      </c>
    </row>
    <row r="107" s="2" customFormat="1" ht="16.5" customHeight="1">
      <c r="A107" s="42"/>
      <c r="B107" s="43"/>
      <c r="C107" s="267" t="s">
        <v>7</v>
      </c>
      <c r="D107" s="267" t="s">
        <v>349</v>
      </c>
      <c r="E107" s="268" t="s">
        <v>4629</v>
      </c>
      <c r="F107" s="269" t="s">
        <v>4630</v>
      </c>
      <c r="G107" s="270" t="s">
        <v>598</v>
      </c>
      <c r="H107" s="271">
        <v>1</v>
      </c>
      <c r="I107" s="272"/>
      <c r="J107" s="273">
        <f>ROUND(I107*H107,2)</f>
        <v>0</v>
      </c>
      <c r="K107" s="269" t="s">
        <v>19</v>
      </c>
      <c r="L107" s="274"/>
      <c r="M107" s="275" t="s">
        <v>19</v>
      </c>
      <c r="N107" s="276"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398</v>
      </c>
      <c r="AT107" s="227" t="s">
        <v>349</v>
      </c>
      <c r="AU107" s="227" t="s">
        <v>203</v>
      </c>
      <c r="AY107" s="21" t="s">
        <v>182</v>
      </c>
      <c r="BE107" s="228">
        <f>IF(N107="základní",J107,0)</f>
        <v>0</v>
      </c>
      <c r="BF107" s="228">
        <f>IF(N107="snížená",J107,0)</f>
        <v>0</v>
      </c>
      <c r="BG107" s="228">
        <f>IF(N107="zákl. přenesená",J107,0)</f>
        <v>0</v>
      </c>
      <c r="BH107" s="228">
        <f>IF(N107="sníž. přenesená",J107,0)</f>
        <v>0</v>
      </c>
      <c r="BI107" s="228">
        <f>IF(N107="nulová",J107,0)</f>
        <v>0</v>
      </c>
      <c r="BJ107" s="21" t="s">
        <v>83</v>
      </c>
      <c r="BK107" s="228">
        <f>ROUND(I107*H107,2)</f>
        <v>0</v>
      </c>
      <c r="BL107" s="21" t="s">
        <v>299</v>
      </c>
      <c r="BM107" s="227" t="s">
        <v>4631</v>
      </c>
    </row>
    <row r="108" s="2" customFormat="1" ht="21.75" customHeight="1">
      <c r="A108" s="42"/>
      <c r="B108" s="43"/>
      <c r="C108" s="267" t="s">
        <v>342</v>
      </c>
      <c r="D108" s="267" t="s">
        <v>349</v>
      </c>
      <c r="E108" s="268" t="s">
        <v>4632</v>
      </c>
      <c r="F108" s="269" t="s">
        <v>4633</v>
      </c>
      <c r="G108" s="270" t="s">
        <v>598</v>
      </c>
      <c r="H108" s="271">
        <v>1</v>
      </c>
      <c r="I108" s="272"/>
      <c r="J108" s="273">
        <f>ROUND(I108*H108,2)</f>
        <v>0</v>
      </c>
      <c r="K108" s="269" t="s">
        <v>19</v>
      </c>
      <c r="L108" s="274"/>
      <c r="M108" s="275" t="s">
        <v>19</v>
      </c>
      <c r="N108" s="276"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398</v>
      </c>
      <c r="AT108" s="227" t="s">
        <v>349</v>
      </c>
      <c r="AU108" s="227" t="s">
        <v>203</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299</v>
      </c>
      <c r="BM108" s="227" t="s">
        <v>4634</v>
      </c>
    </row>
    <row r="109" s="2" customFormat="1" ht="16.5" customHeight="1">
      <c r="A109" s="42"/>
      <c r="B109" s="43"/>
      <c r="C109" s="267" t="s">
        <v>348</v>
      </c>
      <c r="D109" s="267" t="s">
        <v>349</v>
      </c>
      <c r="E109" s="268" t="s">
        <v>4635</v>
      </c>
      <c r="F109" s="269" t="s">
        <v>4636</v>
      </c>
      <c r="G109" s="270" t="s">
        <v>598</v>
      </c>
      <c r="H109" s="271">
        <v>1</v>
      </c>
      <c r="I109" s="272"/>
      <c r="J109" s="273">
        <f>ROUND(I109*H109,2)</f>
        <v>0</v>
      </c>
      <c r="K109" s="269" t="s">
        <v>19</v>
      </c>
      <c r="L109" s="274"/>
      <c r="M109" s="275" t="s">
        <v>19</v>
      </c>
      <c r="N109" s="276"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398</v>
      </c>
      <c r="AT109" s="227" t="s">
        <v>349</v>
      </c>
      <c r="AU109" s="227" t="s">
        <v>203</v>
      </c>
      <c r="AY109" s="21" t="s">
        <v>182</v>
      </c>
      <c r="BE109" s="228">
        <f>IF(N109="základní",J109,0)</f>
        <v>0</v>
      </c>
      <c r="BF109" s="228">
        <f>IF(N109="snížená",J109,0)</f>
        <v>0</v>
      </c>
      <c r="BG109" s="228">
        <f>IF(N109="zákl. přenesená",J109,0)</f>
        <v>0</v>
      </c>
      <c r="BH109" s="228">
        <f>IF(N109="sníž. přenesená",J109,0)</f>
        <v>0</v>
      </c>
      <c r="BI109" s="228">
        <f>IF(N109="nulová",J109,0)</f>
        <v>0</v>
      </c>
      <c r="BJ109" s="21" t="s">
        <v>83</v>
      </c>
      <c r="BK109" s="228">
        <f>ROUND(I109*H109,2)</f>
        <v>0</v>
      </c>
      <c r="BL109" s="21" t="s">
        <v>299</v>
      </c>
      <c r="BM109" s="227" t="s">
        <v>4637</v>
      </c>
    </row>
    <row r="110" s="2" customFormat="1" ht="16.5" customHeight="1">
      <c r="A110" s="42"/>
      <c r="B110" s="43"/>
      <c r="C110" s="267" t="s">
        <v>355</v>
      </c>
      <c r="D110" s="267" t="s">
        <v>349</v>
      </c>
      <c r="E110" s="268" t="s">
        <v>4638</v>
      </c>
      <c r="F110" s="269" t="s">
        <v>4639</v>
      </c>
      <c r="G110" s="270" t="s">
        <v>598</v>
      </c>
      <c r="H110" s="271">
        <v>1</v>
      </c>
      <c r="I110" s="272"/>
      <c r="J110" s="273">
        <f>ROUND(I110*H110,2)</f>
        <v>0</v>
      </c>
      <c r="K110" s="269" t="s">
        <v>19</v>
      </c>
      <c r="L110" s="274"/>
      <c r="M110" s="275" t="s">
        <v>19</v>
      </c>
      <c r="N110" s="276"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398</v>
      </c>
      <c r="AT110" s="227" t="s">
        <v>349</v>
      </c>
      <c r="AU110" s="227" t="s">
        <v>203</v>
      </c>
      <c r="AY110" s="21" t="s">
        <v>182</v>
      </c>
      <c r="BE110" s="228">
        <f>IF(N110="základní",J110,0)</f>
        <v>0</v>
      </c>
      <c r="BF110" s="228">
        <f>IF(N110="snížená",J110,0)</f>
        <v>0</v>
      </c>
      <c r="BG110" s="228">
        <f>IF(N110="zákl. přenesená",J110,0)</f>
        <v>0</v>
      </c>
      <c r="BH110" s="228">
        <f>IF(N110="sníž. přenesená",J110,0)</f>
        <v>0</v>
      </c>
      <c r="BI110" s="228">
        <f>IF(N110="nulová",J110,0)</f>
        <v>0</v>
      </c>
      <c r="BJ110" s="21" t="s">
        <v>83</v>
      </c>
      <c r="BK110" s="228">
        <f>ROUND(I110*H110,2)</f>
        <v>0</v>
      </c>
      <c r="BL110" s="21" t="s">
        <v>299</v>
      </c>
      <c r="BM110" s="227" t="s">
        <v>4640</v>
      </c>
    </row>
    <row r="111" s="2" customFormat="1" ht="16.5" customHeight="1">
      <c r="A111" s="42"/>
      <c r="B111" s="43"/>
      <c r="C111" s="267" t="s">
        <v>360</v>
      </c>
      <c r="D111" s="267" t="s">
        <v>349</v>
      </c>
      <c r="E111" s="268" t="s">
        <v>4641</v>
      </c>
      <c r="F111" s="269" t="s">
        <v>4642</v>
      </c>
      <c r="G111" s="270" t="s">
        <v>598</v>
      </c>
      <c r="H111" s="271">
        <v>2</v>
      </c>
      <c r="I111" s="272"/>
      <c r="J111" s="273">
        <f>ROUND(I111*H111,2)</f>
        <v>0</v>
      </c>
      <c r="K111" s="269" t="s">
        <v>19</v>
      </c>
      <c r="L111" s="274"/>
      <c r="M111" s="275" t="s">
        <v>19</v>
      </c>
      <c r="N111" s="276"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398</v>
      </c>
      <c r="AT111" s="227" t="s">
        <v>349</v>
      </c>
      <c r="AU111" s="227" t="s">
        <v>203</v>
      </c>
      <c r="AY111" s="21" t="s">
        <v>182</v>
      </c>
      <c r="BE111" s="228">
        <f>IF(N111="základní",J111,0)</f>
        <v>0</v>
      </c>
      <c r="BF111" s="228">
        <f>IF(N111="snížená",J111,0)</f>
        <v>0</v>
      </c>
      <c r="BG111" s="228">
        <f>IF(N111="zákl. přenesená",J111,0)</f>
        <v>0</v>
      </c>
      <c r="BH111" s="228">
        <f>IF(N111="sníž. přenesená",J111,0)</f>
        <v>0</v>
      </c>
      <c r="BI111" s="228">
        <f>IF(N111="nulová",J111,0)</f>
        <v>0</v>
      </c>
      <c r="BJ111" s="21" t="s">
        <v>83</v>
      </c>
      <c r="BK111" s="228">
        <f>ROUND(I111*H111,2)</f>
        <v>0</v>
      </c>
      <c r="BL111" s="21" t="s">
        <v>299</v>
      </c>
      <c r="BM111" s="227" t="s">
        <v>4643</v>
      </c>
    </row>
    <row r="112" s="2" customFormat="1" ht="16.5" customHeight="1">
      <c r="A112" s="42"/>
      <c r="B112" s="43"/>
      <c r="C112" s="267" t="s">
        <v>366</v>
      </c>
      <c r="D112" s="267" t="s">
        <v>349</v>
      </c>
      <c r="E112" s="268" t="s">
        <v>4644</v>
      </c>
      <c r="F112" s="269" t="s">
        <v>4645</v>
      </c>
      <c r="G112" s="270" t="s">
        <v>560</v>
      </c>
      <c r="H112" s="271">
        <v>50</v>
      </c>
      <c r="I112" s="272"/>
      <c r="J112" s="273">
        <f>ROUND(I112*H112,2)</f>
        <v>0</v>
      </c>
      <c r="K112" s="269" t="s">
        <v>19</v>
      </c>
      <c r="L112" s="274"/>
      <c r="M112" s="275" t="s">
        <v>19</v>
      </c>
      <c r="N112" s="276"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398</v>
      </c>
      <c r="AT112" s="227" t="s">
        <v>349</v>
      </c>
      <c r="AU112" s="227" t="s">
        <v>203</v>
      </c>
      <c r="AY112" s="21" t="s">
        <v>182</v>
      </c>
      <c r="BE112" s="228">
        <f>IF(N112="základní",J112,0)</f>
        <v>0</v>
      </c>
      <c r="BF112" s="228">
        <f>IF(N112="snížená",J112,0)</f>
        <v>0</v>
      </c>
      <c r="BG112" s="228">
        <f>IF(N112="zákl. přenesená",J112,0)</f>
        <v>0</v>
      </c>
      <c r="BH112" s="228">
        <f>IF(N112="sníž. přenesená",J112,0)</f>
        <v>0</v>
      </c>
      <c r="BI112" s="228">
        <f>IF(N112="nulová",J112,0)</f>
        <v>0</v>
      </c>
      <c r="BJ112" s="21" t="s">
        <v>83</v>
      </c>
      <c r="BK112" s="228">
        <f>ROUND(I112*H112,2)</f>
        <v>0</v>
      </c>
      <c r="BL112" s="21" t="s">
        <v>299</v>
      </c>
      <c r="BM112" s="227" t="s">
        <v>4646</v>
      </c>
    </row>
    <row r="113" s="2" customFormat="1" ht="16.5" customHeight="1">
      <c r="A113" s="42"/>
      <c r="B113" s="43"/>
      <c r="C113" s="267" t="s">
        <v>371</v>
      </c>
      <c r="D113" s="267" t="s">
        <v>349</v>
      </c>
      <c r="E113" s="268" t="s">
        <v>4647</v>
      </c>
      <c r="F113" s="269" t="s">
        <v>4648</v>
      </c>
      <c r="G113" s="270" t="s">
        <v>560</v>
      </c>
      <c r="H113" s="271">
        <v>180</v>
      </c>
      <c r="I113" s="272"/>
      <c r="J113" s="273">
        <f>ROUND(I113*H113,2)</f>
        <v>0</v>
      </c>
      <c r="K113" s="269" t="s">
        <v>19</v>
      </c>
      <c r="L113" s="274"/>
      <c r="M113" s="275" t="s">
        <v>19</v>
      </c>
      <c r="N113" s="276"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398</v>
      </c>
      <c r="AT113" s="227" t="s">
        <v>349</v>
      </c>
      <c r="AU113" s="227" t="s">
        <v>203</v>
      </c>
      <c r="AY113" s="21" t="s">
        <v>182</v>
      </c>
      <c r="BE113" s="228">
        <f>IF(N113="základní",J113,0)</f>
        <v>0</v>
      </c>
      <c r="BF113" s="228">
        <f>IF(N113="snížená",J113,0)</f>
        <v>0</v>
      </c>
      <c r="BG113" s="228">
        <f>IF(N113="zákl. přenesená",J113,0)</f>
        <v>0</v>
      </c>
      <c r="BH113" s="228">
        <f>IF(N113="sníž. přenesená",J113,0)</f>
        <v>0</v>
      </c>
      <c r="BI113" s="228">
        <f>IF(N113="nulová",J113,0)</f>
        <v>0</v>
      </c>
      <c r="BJ113" s="21" t="s">
        <v>83</v>
      </c>
      <c r="BK113" s="228">
        <f>ROUND(I113*H113,2)</f>
        <v>0</v>
      </c>
      <c r="BL113" s="21" t="s">
        <v>299</v>
      </c>
      <c r="BM113" s="227" t="s">
        <v>4649</v>
      </c>
    </row>
    <row r="114" s="2" customFormat="1" ht="16.5" customHeight="1">
      <c r="A114" s="42"/>
      <c r="B114" s="43"/>
      <c r="C114" s="267" t="s">
        <v>376</v>
      </c>
      <c r="D114" s="267" t="s">
        <v>349</v>
      </c>
      <c r="E114" s="268" t="s">
        <v>2718</v>
      </c>
      <c r="F114" s="269" t="s">
        <v>2722</v>
      </c>
      <c r="G114" s="270" t="s">
        <v>560</v>
      </c>
      <c r="H114" s="271">
        <v>15</v>
      </c>
      <c r="I114" s="272"/>
      <c r="J114" s="273">
        <f>ROUND(I114*H114,2)</f>
        <v>0</v>
      </c>
      <c r="K114" s="269" t="s">
        <v>188</v>
      </c>
      <c r="L114" s="274"/>
      <c r="M114" s="275" t="s">
        <v>19</v>
      </c>
      <c r="N114" s="276" t="s">
        <v>47</v>
      </c>
      <c r="O114" s="88"/>
      <c r="P114" s="225">
        <f>O114*H114</f>
        <v>0</v>
      </c>
      <c r="Q114" s="225">
        <v>0.00012</v>
      </c>
      <c r="R114" s="225">
        <f>Q114*H114</f>
        <v>0.0018</v>
      </c>
      <c r="S114" s="225">
        <v>0</v>
      </c>
      <c r="T114" s="226">
        <f>S114*H114</f>
        <v>0</v>
      </c>
      <c r="U114" s="42"/>
      <c r="V114" s="42"/>
      <c r="W114" s="42"/>
      <c r="X114" s="42"/>
      <c r="Y114" s="42"/>
      <c r="Z114" s="42"/>
      <c r="AA114" s="42"/>
      <c r="AB114" s="42"/>
      <c r="AC114" s="42"/>
      <c r="AD114" s="42"/>
      <c r="AE114" s="42"/>
      <c r="AR114" s="227" t="s">
        <v>398</v>
      </c>
      <c r="AT114" s="227" t="s">
        <v>349</v>
      </c>
      <c r="AU114" s="227" t="s">
        <v>203</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299</v>
      </c>
      <c r="BM114" s="227" t="s">
        <v>4650</v>
      </c>
    </row>
    <row r="115" s="13" customFormat="1">
      <c r="A115" s="13"/>
      <c r="B115" s="234"/>
      <c r="C115" s="235"/>
      <c r="D115" s="236" t="s">
        <v>193</v>
      </c>
      <c r="E115" s="237" t="s">
        <v>19</v>
      </c>
      <c r="F115" s="238" t="s">
        <v>4651</v>
      </c>
      <c r="G115" s="235"/>
      <c r="H115" s="239">
        <v>15</v>
      </c>
      <c r="I115" s="240"/>
      <c r="J115" s="235"/>
      <c r="K115" s="235"/>
      <c r="L115" s="241"/>
      <c r="M115" s="242"/>
      <c r="N115" s="243"/>
      <c r="O115" s="243"/>
      <c r="P115" s="243"/>
      <c r="Q115" s="243"/>
      <c r="R115" s="243"/>
      <c r="S115" s="243"/>
      <c r="T115" s="244"/>
      <c r="U115" s="13"/>
      <c r="V115" s="13"/>
      <c r="W115" s="13"/>
      <c r="X115" s="13"/>
      <c r="Y115" s="13"/>
      <c r="Z115" s="13"/>
      <c r="AA115" s="13"/>
      <c r="AB115" s="13"/>
      <c r="AC115" s="13"/>
      <c r="AD115" s="13"/>
      <c r="AE115" s="13"/>
      <c r="AT115" s="245" t="s">
        <v>193</v>
      </c>
      <c r="AU115" s="245" t="s">
        <v>203</v>
      </c>
      <c r="AV115" s="13" t="s">
        <v>86</v>
      </c>
      <c r="AW115" s="13" t="s">
        <v>37</v>
      </c>
      <c r="AX115" s="13" t="s">
        <v>83</v>
      </c>
      <c r="AY115" s="245" t="s">
        <v>182</v>
      </c>
    </row>
    <row r="116" s="2" customFormat="1" ht="16.5" customHeight="1">
      <c r="A116" s="42"/>
      <c r="B116" s="43"/>
      <c r="C116" s="267" t="s">
        <v>382</v>
      </c>
      <c r="D116" s="267" t="s">
        <v>349</v>
      </c>
      <c r="E116" s="268" t="s">
        <v>4652</v>
      </c>
      <c r="F116" s="269" t="s">
        <v>4653</v>
      </c>
      <c r="G116" s="270" t="s">
        <v>560</v>
      </c>
      <c r="H116" s="271">
        <v>30</v>
      </c>
      <c r="I116" s="272"/>
      <c r="J116" s="273">
        <f>ROUND(I116*H116,2)</f>
        <v>0</v>
      </c>
      <c r="K116" s="269" t="s">
        <v>19</v>
      </c>
      <c r="L116" s="274"/>
      <c r="M116" s="275" t="s">
        <v>19</v>
      </c>
      <c r="N116" s="276"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398</v>
      </c>
      <c r="AT116" s="227" t="s">
        <v>349</v>
      </c>
      <c r="AU116" s="227" t="s">
        <v>203</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299</v>
      </c>
      <c r="BM116" s="227" t="s">
        <v>4654</v>
      </c>
    </row>
    <row r="117" s="2" customFormat="1" ht="24.15" customHeight="1">
      <c r="A117" s="42"/>
      <c r="B117" s="43"/>
      <c r="C117" s="267" t="s">
        <v>387</v>
      </c>
      <c r="D117" s="267" t="s">
        <v>349</v>
      </c>
      <c r="E117" s="268" t="s">
        <v>4655</v>
      </c>
      <c r="F117" s="269" t="s">
        <v>4656</v>
      </c>
      <c r="G117" s="270" t="s">
        <v>560</v>
      </c>
      <c r="H117" s="271">
        <v>120</v>
      </c>
      <c r="I117" s="272"/>
      <c r="J117" s="273">
        <f>ROUND(I117*H117,2)</f>
        <v>0</v>
      </c>
      <c r="K117" s="269" t="s">
        <v>188</v>
      </c>
      <c r="L117" s="274"/>
      <c r="M117" s="275" t="s">
        <v>19</v>
      </c>
      <c r="N117" s="276" t="s">
        <v>47</v>
      </c>
      <c r="O117" s="88"/>
      <c r="P117" s="225">
        <f>O117*H117</f>
        <v>0</v>
      </c>
      <c r="Q117" s="225">
        <v>4.0000000000000003E-05</v>
      </c>
      <c r="R117" s="225">
        <f>Q117*H117</f>
        <v>0.0048000000000000004</v>
      </c>
      <c r="S117" s="225">
        <v>0</v>
      </c>
      <c r="T117" s="226">
        <f>S117*H117</f>
        <v>0</v>
      </c>
      <c r="U117" s="42"/>
      <c r="V117" s="42"/>
      <c r="W117" s="42"/>
      <c r="X117" s="42"/>
      <c r="Y117" s="42"/>
      <c r="Z117" s="42"/>
      <c r="AA117" s="42"/>
      <c r="AB117" s="42"/>
      <c r="AC117" s="42"/>
      <c r="AD117" s="42"/>
      <c r="AE117" s="42"/>
      <c r="AR117" s="227" t="s">
        <v>398</v>
      </c>
      <c r="AT117" s="227" t="s">
        <v>349</v>
      </c>
      <c r="AU117" s="227" t="s">
        <v>203</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299</v>
      </c>
      <c r="BM117" s="227" t="s">
        <v>4657</v>
      </c>
    </row>
    <row r="118" s="13" customFormat="1">
      <c r="A118" s="13"/>
      <c r="B118" s="234"/>
      <c r="C118" s="235"/>
      <c r="D118" s="236" t="s">
        <v>193</v>
      </c>
      <c r="E118" s="237" t="s">
        <v>19</v>
      </c>
      <c r="F118" s="238" t="s">
        <v>4658</v>
      </c>
      <c r="G118" s="235"/>
      <c r="H118" s="239">
        <v>120</v>
      </c>
      <c r="I118" s="240"/>
      <c r="J118" s="235"/>
      <c r="K118" s="235"/>
      <c r="L118" s="241"/>
      <c r="M118" s="242"/>
      <c r="N118" s="243"/>
      <c r="O118" s="243"/>
      <c r="P118" s="243"/>
      <c r="Q118" s="243"/>
      <c r="R118" s="243"/>
      <c r="S118" s="243"/>
      <c r="T118" s="244"/>
      <c r="U118" s="13"/>
      <c r="V118" s="13"/>
      <c r="W118" s="13"/>
      <c r="X118" s="13"/>
      <c r="Y118" s="13"/>
      <c r="Z118" s="13"/>
      <c r="AA118" s="13"/>
      <c r="AB118" s="13"/>
      <c r="AC118" s="13"/>
      <c r="AD118" s="13"/>
      <c r="AE118" s="13"/>
      <c r="AT118" s="245" t="s">
        <v>193</v>
      </c>
      <c r="AU118" s="245" t="s">
        <v>203</v>
      </c>
      <c r="AV118" s="13" t="s">
        <v>86</v>
      </c>
      <c r="AW118" s="13" t="s">
        <v>37</v>
      </c>
      <c r="AX118" s="13" t="s">
        <v>83</v>
      </c>
      <c r="AY118" s="245" t="s">
        <v>182</v>
      </c>
    </row>
    <row r="119" s="2" customFormat="1" ht="16.5" customHeight="1">
      <c r="A119" s="42"/>
      <c r="B119" s="43"/>
      <c r="C119" s="267" t="s">
        <v>392</v>
      </c>
      <c r="D119" s="267" t="s">
        <v>349</v>
      </c>
      <c r="E119" s="268" t="s">
        <v>4659</v>
      </c>
      <c r="F119" s="269" t="s">
        <v>4660</v>
      </c>
      <c r="G119" s="270" t="s">
        <v>598</v>
      </c>
      <c r="H119" s="271">
        <v>100</v>
      </c>
      <c r="I119" s="272"/>
      <c r="J119" s="273">
        <f>ROUND(I119*H119,2)</f>
        <v>0</v>
      </c>
      <c r="K119" s="269" t="s">
        <v>19</v>
      </c>
      <c r="L119" s="274"/>
      <c r="M119" s="275" t="s">
        <v>19</v>
      </c>
      <c r="N119" s="276"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398</v>
      </c>
      <c r="AT119" s="227" t="s">
        <v>349</v>
      </c>
      <c r="AU119" s="227" t="s">
        <v>203</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299</v>
      </c>
      <c r="BM119" s="227" t="s">
        <v>4661</v>
      </c>
    </row>
    <row r="120" s="2" customFormat="1" ht="16.5" customHeight="1">
      <c r="A120" s="42"/>
      <c r="B120" s="43"/>
      <c r="C120" s="267" t="s">
        <v>398</v>
      </c>
      <c r="D120" s="267" t="s">
        <v>349</v>
      </c>
      <c r="E120" s="268" t="s">
        <v>4662</v>
      </c>
      <c r="F120" s="269" t="s">
        <v>4663</v>
      </c>
      <c r="G120" s="270" t="s">
        <v>598</v>
      </c>
      <c r="H120" s="271">
        <v>1</v>
      </c>
      <c r="I120" s="272"/>
      <c r="J120" s="273">
        <f>ROUND(I120*H120,2)</f>
        <v>0</v>
      </c>
      <c r="K120" s="269" t="s">
        <v>19</v>
      </c>
      <c r="L120" s="274"/>
      <c r="M120" s="275" t="s">
        <v>19</v>
      </c>
      <c r="N120" s="276"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398</v>
      </c>
      <c r="AT120" s="227" t="s">
        <v>349</v>
      </c>
      <c r="AU120" s="227" t="s">
        <v>203</v>
      </c>
      <c r="AY120" s="21" t="s">
        <v>182</v>
      </c>
      <c r="BE120" s="228">
        <f>IF(N120="základní",J120,0)</f>
        <v>0</v>
      </c>
      <c r="BF120" s="228">
        <f>IF(N120="snížená",J120,0)</f>
        <v>0</v>
      </c>
      <c r="BG120" s="228">
        <f>IF(N120="zákl. přenesená",J120,0)</f>
        <v>0</v>
      </c>
      <c r="BH120" s="228">
        <f>IF(N120="sníž. přenesená",J120,0)</f>
        <v>0</v>
      </c>
      <c r="BI120" s="228">
        <f>IF(N120="nulová",J120,0)</f>
        <v>0</v>
      </c>
      <c r="BJ120" s="21" t="s">
        <v>83</v>
      </c>
      <c r="BK120" s="228">
        <f>ROUND(I120*H120,2)</f>
        <v>0</v>
      </c>
      <c r="BL120" s="21" t="s">
        <v>299</v>
      </c>
      <c r="BM120" s="227" t="s">
        <v>4664</v>
      </c>
    </row>
    <row r="121" s="12" customFormat="1" ht="20.88" customHeight="1">
      <c r="A121" s="12"/>
      <c r="B121" s="200"/>
      <c r="C121" s="201"/>
      <c r="D121" s="202" t="s">
        <v>75</v>
      </c>
      <c r="E121" s="214" t="s">
        <v>4665</v>
      </c>
      <c r="F121" s="214" t="s">
        <v>4666</v>
      </c>
      <c r="G121" s="201"/>
      <c r="H121" s="201"/>
      <c r="I121" s="204"/>
      <c r="J121" s="215">
        <f>BK121</f>
        <v>0</v>
      </c>
      <c r="K121" s="201"/>
      <c r="L121" s="206"/>
      <c r="M121" s="207"/>
      <c r="N121" s="208"/>
      <c r="O121" s="208"/>
      <c r="P121" s="209">
        <f>SUM(P122:P166)</f>
        <v>0</v>
      </c>
      <c r="Q121" s="208"/>
      <c r="R121" s="209">
        <f>SUM(R122:R166)</f>
        <v>0</v>
      </c>
      <c r="S121" s="208"/>
      <c r="T121" s="210">
        <f>SUM(T122:T166)</f>
        <v>0</v>
      </c>
      <c r="U121" s="12"/>
      <c r="V121" s="12"/>
      <c r="W121" s="12"/>
      <c r="X121" s="12"/>
      <c r="Y121" s="12"/>
      <c r="Z121" s="12"/>
      <c r="AA121" s="12"/>
      <c r="AB121" s="12"/>
      <c r="AC121" s="12"/>
      <c r="AD121" s="12"/>
      <c r="AE121" s="12"/>
      <c r="AR121" s="211" t="s">
        <v>86</v>
      </c>
      <c r="AT121" s="212" t="s">
        <v>75</v>
      </c>
      <c r="AU121" s="212" t="s">
        <v>86</v>
      </c>
      <c r="AY121" s="211" t="s">
        <v>182</v>
      </c>
      <c r="BK121" s="213">
        <f>SUM(BK122:BK166)</f>
        <v>0</v>
      </c>
    </row>
    <row r="122" s="2" customFormat="1" ht="16.5" customHeight="1">
      <c r="A122" s="42"/>
      <c r="B122" s="43"/>
      <c r="C122" s="216" t="s">
        <v>403</v>
      </c>
      <c r="D122" s="216" t="s">
        <v>184</v>
      </c>
      <c r="E122" s="217" t="s">
        <v>4667</v>
      </c>
      <c r="F122" s="218" t="s">
        <v>4571</v>
      </c>
      <c r="G122" s="219" t="s">
        <v>598</v>
      </c>
      <c r="H122" s="220">
        <v>1</v>
      </c>
      <c r="I122" s="221"/>
      <c r="J122" s="222">
        <f>ROUND(I122*H122,2)</f>
        <v>0</v>
      </c>
      <c r="K122" s="218" t="s">
        <v>19</v>
      </c>
      <c r="L122" s="48"/>
      <c r="M122" s="223" t="s">
        <v>19</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299</v>
      </c>
      <c r="AT122" s="227" t="s">
        <v>184</v>
      </c>
      <c r="AU122" s="227" t="s">
        <v>203</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299</v>
      </c>
      <c r="BM122" s="227" t="s">
        <v>4668</v>
      </c>
    </row>
    <row r="123" s="2" customFormat="1" ht="16.5" customHeight="1">
      <c r="A123" s="42"/>
      <c r="B123" s="43"/>
      <c r="C123" s="216" t="s">
        <v>409</v>
      </c>
      <c r="D123" s="216" t="s">
        <v>184</v>
      </c>
      <c r="E123" s="217" t="s">
        <v>4669</v>
      </c>
      <c r="F123" s="218" t="s">
        <v>4577</v>
      </c>
      <c r="G123" s="219" t="s">
        <v>598</v>
      </c>
      <c r="H123" s="220">
        <v>1</v>
      </c>
      <c r="I123" s="221"/>
      <c r="J123" s="222">
        <f>ROUND(I123*H123,2)</f>
        <v>0</v>
      </c>
      <c r="K123" s="218" t="s">
        <v>19</v>
      </c>
      <c r="L123" s="48"/>
      <c r="M123" s="223" t="s">
        <v>19</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299</v>
      </c>
      <c r="AT123" s="227" t="s">
        <v>184</v>
      </c>
      <c r="AU123" s="227" t="s">
        <v>203</v>
      </c>
      <c r="AY123" s="21" t="s">
        <v>182</v>
      </c>
      <c r="BE123" s="228">
        <f>IF(N123="základní",J123,0)</f>
        <v>0</v>
      </c>
      <c r="BF123" s="228">
        <f>IF(N123="snížená",J123,0)</f>
        <v>0</v>
      </c>
      <c r="BG123" s="228">
        <f>IF(N123="zákl. přenesená",J123,0)</f>
        <v>0</v>
      </c>
      <c r="BH123" s="228">
        <f>IF(N123="sníž. přenesená",J123,0)</f>
        <v>0</v>
      </c>
      <c r="BI123" s="228">
        <f>IF(N123="nulová",J123,0)</f>
        <v>0</v>
      </c>
      <c r="BJ123" s="21" t="s">
        <v>83</v>
      </c>
      <c r="BK123" s="228">
        <f>ROUND(I123*H123,2)</f>
        <v>0</v>
      </c>
      <c r="BL123" s="21" t="s">
        <v>299</v>
      </c>
      <c r="BM123" s="227" t="s">
        <v>4670</v>
      </c>
    </row>
    <row r="124" s="2" customFormat="1" ht="16.5" customHeight="1">
      <c r="A124" s="42"/>
      <c r="B124" s="43"/>
      <c r="C124" s="216" t="s">
        <v>414</v>
      </c>
      <c r="D124" s="216" t="s">
        <v>184</v>
      </c>
      <c r="E124" s="217" t="s">
        <v>4671</v>
      </c>
      <c r="F124" s="218" t="s">
        <v>4580</v>
      </c>
      <c r="G124" s="219" t="s">
        <v>598</v>
      </c>
      <c r="H124" s="220">
        <v>1</v>
      </c>
      <c r="I124" s="221"/>
      <c r="J124" s="222">
        <f>ROUND(I124*H124,2)</f>
        <v>0</v>
      </c>
      <c r="K124" s="218" t="s">
        <v>19</v>
      </c>
      <c r="L124" s="48"/>
      <c r="M124" s="223" t="s">
        <v>19</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299</v>
      </c>
      <c r="AT124" s="227" t="s">
        <v>184</v>
      </c>
      <c r="AU124" s="227" t="s">
        <v>203</v>
      </c>
      <c r="AY124" s="21" t="s">
        <v>182</v>
      </c>
      <c r="BE124" s="228">
        <f>IF(N124="základní",J124,0)</f>
        <v>0</v>
      </c>
      <c r="BF124" s="228">
        <f>IF(N124="snížená",J124,0)</f>
        <v>0</v>
      </c>
      <c r="BG124" s="228">
        <f>IF(N124="zákl. přenesená",J124,0)</f>
        <v>0</v>
      </c>
      <c r="BH124" s="228">
        <f>IF(N124="sníž. přenesená",J124,0)</f>
        <v>0</v>
      </c>
      <c r="BI124" s="228">
        <f>IF(N124="nulová",J124,0)</f>
        <v>0</v>
      </c>
      <c r="BJ124" s="21" t="s">
        <v>83</v>
      </c>
      <c r="BK124" s="228">
        <f>ROUND(I124*H124,2)</f>
        <v>0</v>
      </c>
      <c r="BL124" s="21" t="s">
        <v>299</v>
      </c>
      <c r="BM124" s="227" t="s">
        <v>4672</v>
      </c>
    </row>
    <row r="125" s="2" customFormat="1" ht="16.5" customHeight="1">
      <c r="A125" s="42"/>
      <c r="B125" s="43"/>
      <c r="C125" s="216" t="s">
        <v>419</v>
      </c>
      <c r="D125" s="216" t="s">
        <v>184</v>
      </c>
      <c r="E125" s="217" t="s">
        <v>4673</v>
      </c>
      <c r="F125" s="218" t="s">
        <v>4583</v>
      </c>
      <c r="G125" s="219" t="s">
        <v>598</v>
      </c>
      <c r="H125" s="220">
        <v>1</v>
      </c>
      <c r="I125" s="221"/>
      <c r="J125" s="222">
        <f>ROUND(I125*H125,2)</f>
        <v>0</v>
      </c>
      <c r="K125" s="218" t="s">
        <v>19</v>
      </c>
      <c r="L125" s="48"/>
      <c r="M125" s="223" t="s">
        <v>19</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299</v>
      </c>
      <c r="AT125" s="227" t="s">
        <v>184</v>
      </c>
      <c r="AU125" s="227" t="s">
        <v>203</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299</v>
      </c>
      <c r="BM125" s="227" t="s">
        <v>4674</v>
      </c>
    </row>
    <row r="126" s="2" customFormat="1" ht="16.5" customHeight="1">
      <c r="A126" s="42"/>
      <c r="B126" s="43"/>
      <c r="C126" s="216" t="s">
        <v>424</v>
      </c>
      <c r="D126" s="216" t="s">
        <v>184</v>
      </c>
      <c r="E126" s="217" t="s">
        <v>4675</v>
      </c>
      <c r="F126" s="218" t="s">
        <v>4586</v>
      </c>
      <c r="G126" s="219" t="s">
        <v>598</v>
      </c>
      <c r="H126" s="220">
        <v>1</v>
      </c>
      <c r="I126" s="221"/>
      <c r="J126" s="222">
        <f>ROUND(I126*H126,2)</f>
        <v>0</v>
      </c>
      <c r="K126" s="218" t="s">
        <v>19</v>
      </c>
      <c r="L126" s="48"/>
      <c r="M126" s="223" t="s">
        <v>19</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299</v>
      </c>
      <c r="AT126" s="227" t="s">
        <v>184</v>
      </c>
      <c r="AU126" s="227" t="s">
        <v>203</v>
      </c>
      <c r="AY126" s="21" t="s">
        <v>182</v>
      </c>
      <c r="BE126" s="228">
        <f>IF(N126="základní",J126,0)</f>
        <v>0</v>
      </c>
      <c r="BF126" s="228">
        <f>IF(N126="snížená",J126,0)</f>
        <v>0</v>
      </c>
      <c r="BG126" s="228">
        <f>IF(N126="zákl. přenesená",J126,0)</f>
        <v>0</v>
      </c>
      <c r="BH126" s="228">
        <f>IF(N126="sníž. přenesená",J126,0)</f>
        <v>0</v>
      </c>
      <c r="BI126" s="228">
        <f>IF(N126="nulová",J126,0)</f>
        <v>0</v>
      </c>
      <c r="BJ126" s="21" t="s">
        <v>83</v>
      </c>
      <c r="BK126" s="228">
        <f>ROUND(I126*H126,2)</f>
        <v>0</v>
      </c>
      <c r="BL126" s="21" t="s">
        <v>299</v>
      </c>
      <c r="BM126" s="227" t="s">
        <v>4676</v>
      </c>
    </row>
    <row r="127" s="2" customFormat="1" ht="16.5" customHeight="1">
      <c r="A127" s="42"/>
      <c r="B127" s="43"/>
      <c r="C127" s="216" t="s">
        <v>429</v>
      </c>
      <c r="D127" s="216" t="s">
        <v>184</v>
      </c>
      <c r="E127" s="217" t="s">
        <v>4677</v>
      </c>
      <c r="F127" s="218" t="s">
        <v>4589</v>
      </c>
      <c r="G127" s="219" t="s">
        <v>598</v>
      </c>
      <c r="H127" s="220">
        <v>1</v>
      </c>
      <c r="I127" s="221"/>
      <c r="J127" s="222">
        <f>ROUND(I127*H127,2)</f>
        <v>0</v>
      </c>
      <c r="K127" s="218" t="s">
        <v>19</v>
      </c>
      <c r="L127" s="48"/>
      <c r="M127" s="223" t="s">
        <v>19</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299</v>
      </c>
      <c r="AT127" s="227" t="s">
        <v>184</v>
      </c>
      <c r="AU127" s="227" t="s">
        <v>203</v>
      </c>
      <c r="AY127" s="21" t="s">
        <v>182</v>
      </c>
      <c r="BE127" s="228">
        <f>IF(N127="základní",J127,0)</f>
        <v>0</v>
      </c>
      <c r="BF127" s="228">
        <f>IF(N127="snížená",J127,0)</f>
        <v>0</v>
      </c>
      <c r="BG127" s="228">
        <f>IF(N127="zákl. přenesená",J127,0)</f>
        <v>0</v>
      </c>
      <c r="BH127" s="228">
        <f>IF(N127="sníž. přenesená",J127,0)</f>
        <v>0</v>
      </c>
      <c r="BI127" s="228">
        <f>IF(N127="nulová",J127,0)</f>
        <v>0</v>
      </c>
      <c r="BJ127" s="21" t="s">
        <v>83</v>
      </c>
      <c r="BK127" s="228">
        <f>ROUND(I127*H127,2)</f>
        <v>0</v>
      </c>
      <c r="BL127" s="21" t="s">
        <v>299</v>
      </c>
      <c r="BM127" s="227" t="s">
        <v>4678</v>
      </c>
    </row>
    <row r="128" s="2" customFormat="1" ht="16.5" customHeight="1">
      <c r="A128" s="42"/>
      <c r="B128" s="43"/>
      <c r="C128" s="216" t="s">
        <v>434</v>
      </c>
      <c r="D128" s="216" t="s">
        <v>184</v>
      </c>
      <c r="E128" s="217" t="s">
        <v>4679</v>
      </c>
      <c r="F128" s="218" t="s">
        <v>4592</v>
      </c>
      <c r="G128" s="219" t="s">
        <v>598</v>
      </c>
      <c r="H128" s="220">
        <v>2</v>
      </c>
      <c r="I128" s="221"/>
      <c r="J128" s="222">
        <f>ROUND(I128*H128,2)</f>
        <v>0</v>
      </c>
      <c r="K128" s="218" t="s">
        <v>19</v>
      </c>
      <c r="L128" s="48"/>
      <c r="M128" s="223" t="s">
        <v>19</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299</v>
      </c>
      <c r="AT128" s="227" t="s">
        <v>184</v>
      </c>
      <c r="AU128" s="227" t="s">
        <v>203</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299</v>
      </c>
      <c r="BM128" s="227" t="s">
        <v>4680</v>
      </c>
    </row>
    <row r="129" s="2" customFormat="1" ht="16.5" customHeight="1">
      <c r="A129" s="42"/>
      <c r="B129" s="43"/>
      <c r="C129" s="216" t="s">
        <v>440</v>
      </c>
      <c r="D129" s="216" t="s">
        <v>184</v>
      </c>
      <c r="E129" s="217" t="s">
        <v>4681</v>
      </c>
      <c r="F129" s="218" t="s">
        <v>4595</v>
      </c>
      <c r="G129" s="219" t="s">
        <v>598</v>
      </c>
      <c r="H129" s="220">
        <v>3</v>
      </c>
      <c r="I129" s="221"/>
      <c r="J129" s="222">
        <f>ROUND(I129*H129,2)</f>
        <v>0</v>
      </c>
      <c r="K129" s="218" t="s">
        <v>19</v>
      </c>
      <c r="L129" s="48"/>
      <c r="M129" s="223" t="s">
        <v>19</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299</v>
      </c>
      <c r="AT129" s="227" t="s">
        <v>184</v>
      </c>
      <c r="AU129" s="227" t="s">
        <v>203</v>
      </c>
      <c r="AY129" s="21" t="s">
        <v>182</v>
      </c>
      <c r="BE129" s="228">
        <f>IF(N129="základní",J129,0)</f>
        <v>0</v>
      </c>
      <c r="BF129" s="228">
        <f>IF(N129="snížená",J129,0)</f>
        <v>0</v>
      </c>
      <c r="BG129" s="228">
        <f>IF(N129="zákl. přenesená",J129,0)</f>
        <v>0</v>
      </c>
      <c r="BH129" s="228">
        <f>IF(N129="sníž. přenesená",J129,0)</f>
        <v>0</v>
      </c>
      <c r="BI129" s="228">
        <f>IF(N129="nulová",J129,0)</f>
        <v>0</v>
      </c>
      <c r="BJ129" s="21" t="s">
        <v>83</v>
      </c>
      <c r="BK129" s="228">
        <f>ROUND(I129*H129,2)</f>
        <v>0</v>
      </c>
      <c r="BL129" s="21" t="s">
        <v>299</v>
      </c>
      <c r="BM129" s="227" t="s">
        <v>4682</v>
      </c>
    </row>
    <row r="130" s="2" customFormat="1" ht="16.5" customHeight="1">
      <c r="A130" s="42"/>
      <c r="B130" s="43"/>
      <c r="C130" s="216" t="s">
        <v>446</v>
      </c>
      <c r="D130" s="216" t="s">
        <v>184</v>
      </c>
      <c r="E130" s="217" t="s">
        <v>4683</v>
      </c>
      <c r="F130" s="218" t="s">
        <v>4598</v>
      </c>
      <c r="G130" s="219" t="s">
        <v>598</v>
      </c>
      <c r="H130" s="220">
        <v>2</v>
      </c>
      <c r="I130" s="221"/>
      <c r="J130" s="222">
        <f>ROUND(I130*H130,2)</f>
        <v>0</v>
      </c>
      <c r="K130" s="218" t="s">
        <v>19</v>
      </c>
      <c r="L130" s="48"/>
      <c r="M130" s="223" t="s">
        <v>19</v>
      </c>
      <c r="N130" s="224" t="s">
        <v>47</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299</v>
      </c>
      <c r="AT130" s="227" t="s">
        <v>184</v>
      </c>
      <c r="AU130" s="227" t="s">
        <v>203</v>
      </c>
      <c r="AY130" s="21" t="s">
        <v>182</v>
      </c>
      <c r="BE130" s="228">
        <f>IF(N130="základní",J130,0)</f>
        <v>0</v>
      </c>
      <c r="BF130" s="228">
        <f>IF(N130="snížená",J130,0)</f>
        <v>0</v>
      </c>
      <c r="BG130" s="228">
        <f>IF(N130="zákl. přenesená",J130,0)</f>
        <v>0</v>
      </c>
      <c r="BH130" s="228">
        <f>IF(N130="sníž. přenesená",J130,0)</f>
        <v>0</v>
      </c>
      <c r="BI130" s="228">
        <f>IF(N130="nulová",J130,0)</f>
        <v>0</v>
      </c>
      <c r="BJ130" s="21" t="s">
        <v>83</v>
      </c>
      <c r="BK130" s="228">
        <f>ROUND(I130*H130,2)</f>
        <v>0</v>
      </c>
      <c r="BL130" s="21" t="s">
        <v>299</v>
      </c>
      <c r="BM130" s="227" t="s">
        <v>4684</v>
      </c>
    </row>
    <row r="131" s="2" customFormat="1" ht="16.5" customHeight="1">
      <c r="A131" s="42"/>
      <c r="B131" s="43"/>
      <c r="C131" s="216" t="s">
        <v>451</v>
      </c>
      <c r="D131" s="216" t="s">
        <v>184</v>
      </c>
      <c r="E131" s="217" t="s">
        <v>4685</v>
      </c>
      <c r="F131" s="218" t="s">
        <v>4601</v>
      </c>
      <c r="G131" s="219" t="s">
        <v>598</v>
      </c>
      <c r="H131" s="220">
        <v>3</v>
      </c>
      <c r="I131" s="221"/>
      <c r="J131" s="222">
        <f>ROUND(I131*H131,2)</f>
        <v>0</v>
      </c>
      <c r="K131" s="218" t="s">
        <v>19</v>
      </c>
      <c r="L131" s="48"/>
      <c r="M131" s="223" t="s">
        <v>19</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299</v>
      </c>
      <c r="AT131" s="227" t="s">
        <v>184</v>
      </c>
      <c r="AU131" s="227" t="s">
        <v>203</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299</v>
      </c>
      <c r="BM131" s="227" t="s">
        <v>4686</v>
      </c>
    </row>
    <row r="132" s="2" customFormat="1" ht="16.5" customHeight="1">
      <c r="A132" s="42"/>
      <c r="B132" s="43"/>
      <c r="C132" s="216" t="s">
        <v>457</v>
      </c>
      <c r="D132" s="216" t="s">
        <v>184</v>
      </c>
      <c r="E132" s="217" t="s">
        <v>4687</v>
      </c>
      <c r="F132" s="218" t="s">
        <v>4601</v>
      </c>
      <c r="G132" s="219" t="s">
        <v>598</v>
      </c>
      <c r="H132" s="220">
        <v>2</v>
      </c>
      <c r="I132" s="221"/>
      <c r="J132" s="222">
        <f>ROUND(I132*H132,2)</f>
        <v>0</v>
      </c>
      <c r="K132" s="218" t="s">
        <v>19</v>
      </c>
      <c r="L132" s="48"/>
      <c r="M132" s="223" t="s">
        <v>19</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299</v>
      </c>
      <c r="AT132" s="227" t="s">
        <v>184</v>
      </c>
      <c r="AU132" s="227" t="s">
        <v>203</v>
      </c>
      <c r="AY132" s="21" t="s">
        <v>182</v>
      </c>
      <c r="BE132" s="228">
        <f>IF(N132="základní",J132,0)</f>
        <v>0</v>
      </c>
      <c r="BF132" s="228">
        <f>IF(N132="snížená",J132,0)</f>
        <v>0</v>
      </c>
      <c r="BG132" s="228">
        <f>IF(N132="zákl. přenesená",J132,0)</f>
        <v>0</v>
      </c>
      <c r="BH132" s="228">
        <f>IF(N132="sníž. přenesená",J132,0)</f>
        <v>0</v>
      </c>
      <c r="BI132" s="228">
        <f>IF(N132="nulová",J132,0)</f>
        <v>0</v>
      </c>
      <c r="BJ132" s="21" t="s">
        <v>83</v>
      </c>
      <c r="BK132" s="228">
        <f>ROUND(I132*H132,2)</f>
        <v>0</v>
      </c>
      <c r="BL132" s="21" t="s">
        <v>299</v>
      </c>
      <c r="BM132" s="227" t="s">
        <v>4688</v>
      </c>
    </row>
    <row r="133" s="2" customFormat="1" ht="16.5" customHeight="1">
      <c r="A133" s="42"/>
      <c r="B133" s="43"/>
      <c r="C133" s="216" t="s">
        <v>464</v>
      </c>
      <c r="D133" s="216" t="s">
        <v>184</v>
      </c>
      <c r="E133" s="217" t="s">
        <v>4689</v>
      </c>
      <c r="F133" s="218" t="s">
        <v>4606</v>
      </c>
      <c r="G133" s="219" t="s">
        <v>598</v>
      </c>
      <c r="H133" s="220">
        <v>2</v>
      </c>
      <c r="I133" s="221"/>
      <c r="J133" s="222">
        <f>ROUND(I133*H133,2)</f>
        <v>0</v>
      </c>
      <c r="K133" s="218" t="s">
        <v>19</v>
      </c>
      <c r="L133" s="48"/>
      <c r="M133" s="223" t="s">
        <v>19</v>
      </c>
      <c r="N133" s="224"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299</v>
      </c>
      <c r="AT133" s="227" t="s">
        <v>184</v>
      </c>
      <c r="AU133" s="227" t="s">
        <v>203</v>
      </c>
      <c r="AY133" s="21" t="s">
        <v>182</v>
      </c>
      <c r="BE133" s="228">
        <f>IF(N133="základní",J133,0)</f>
        <v>0</v>
      </c>
      <c r="BF133" s="228">
        <f>IF(N133="snížená",J133,0)</f>
        <v>0</v>
      </c>
      <c r="BG133" s="228">
        <f>IF(N133="zákl. přenesená",J133,0)</f>
        <v>0</v>
      </c>
      <c r="BH133" s="228">
        <f>IF(N133="sníž. přenesená",J133,0)</f>
        <v>0</v>
      </c>
      <c r="BI133" s="228">
        <f>IF(N133="nulová",J133,0)</f>
        <v>0</v>
      </c>
      <c r="BJ133" s="21" t="s">
        <v>83</v>
      </c>
      <c r="BK133" s="228">
        <f>ROUND(I133*H133,2)</f>
        <v>0</v>
      </c>
      <c r="BL133" s="21" t="s">
        <v>299</v>
      </c>
      <c r="BM133" s="227" t="s">
        <v>4690</v>
      </c>
    </row>
    <row r="134" s="2" customFormat="1" ht="16.5" customHeight="1">
      <c r="A134" s="42"/>
      <c r="B134" s="43"/>
      <c r="C134" s="216" t="s">
        <v>475</v>
      </c>
      <c r="D134" s="216" t="s">
        <v>184</v>
      </c>
      <c r="E134" s="217" t="s">
        <v>4691</v>
      </c>
      <c r="F134" s="218" t="s">
        <v>4609</v>
      </c>
      <c r="G134" s="219" t="s">
        <v>598</v>
      </c>
      <c r="H134" s="220">
        <v>2</v>
      </c>
      <c r="I134" s="221"/>
      <c r="J134" s="222">
        <f>ROUND(I134*H134,2)</f>
        <v>0</v>
      </c>
      <c r="K134" s="218" t="s">
        <v>19</v>
      </c>
      <c r="L134" s="48"/>
      <c r="M134" s="223" t="s">
        <v>19</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299</v>
      </c>
      <c r="AT134" s="227" t="s">
        <v>184</v>
      </c>
      <c r="AU134" s="227" t="s">
        <v>203</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299</v>
      </c>
      <c r="BM134" s="227" t="s">
        <v>4692</v>
      </c>
    </row>
    <row r="135" s="2" customFormat="1" ht="16.5" customHeight="1">
      <c r="A135" s="42"/>
      <c r="B135" s="43"/>
      <c r="C135" s="216" t="s">
        <v>480</v>
      </c>
      <c r="D135" s="216" t="s">
        <v>184</v>
      </c>
      <c r="E135" s="217" t="s">
        <v>4693</v>
      </c>
      <c r="F135" s="218" t="s">
        <v>4615</v>
      </c>
      <c r="G135" s="219" t="s">
        <v>598</v>
      </c>
      <c r="H135" s="220">
        <v>2</v>
      </c>
      <c r="I135" s="221"/>
      <c r="J135" s="222">
        <f>ROUND(I135*H135,2)</f>
        <v>0</v>
      </c>
      <c r="K135" s="218" t="s">
        <v>19</v>
      </c>
      <c r="L135" s="48"/>
      <c r="M135" s="223" t="s">
        <v>19</v>
      </c>
      <c r="N135" s="224"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299</v>
      </c>
      <c r="AT135" s="227" t="s">
        <v>184</v>
      </c>
      <c r="AU135" s="227" t="s">
        <v>203</v>
      </c>
      <c r="AY135" s="21" t="s">
        <v>182</v>
      </c>
      <c r="BE135" s="228">
        <f>IF(N135="základní",J135,0)</f>
        <v>0</v>
      </c>
      <c r="BF135" s="228">
        <f>IF(N135="snížená",J135,0)</f>
        <v>0</v>
      </c>
      <c r="BG135" s="228">
        <f>IF(N135="zákl. přenesená",J135,0)</f>
        <v>0</v>
      </c>
      <c r="BH135" s="228">
        <f>IF(N135="sníž. přenesená",J135,0)</f>
        <v>0</v>
      </c>
      <c r="BI135" s="228">
        <f>IF(N135="nulová",J135,0)</f>
        <v>0</v>
      </c>
      <c r="BJ135" s="21" t="s">
        <v>83</v>
      </c>
      <c r="BK135" s="228">
        <f>ROUND(I135*H135,2)</f>
        <v>0</v>
      </c>
      <c r="BL135" s="21" t="s">
        <v>299</v>
      </c>
      <c r="BM135" s="227" t="s">
        <v>4694</v>
      </c>
    </row>
    <row r="136" s="2" customFormat="1" ht="16.5" customHeight="1">
      <c r="A136" s="42"/>
      <c r="B136" s="43"/>
      <c r="C136" s="216" t="s">
        <v>485</v>
      </c>
      <c r="D136" s="216" t="s">
        <v>184</v>
      </c>
      <c r="E136" s="217" t="s">
        <v>4695</v>
      </c>
      <c r="F136" s="218" t="s">
        <v>4618</v>
      </c>
      <c r="G136" s="219" t="s">
        <v>598</v>
      </c>
      <c r="H136" s="220">
        <v>1</v>
      </c>
      <c r="I136" s="221"/>
      <c r="J136" s="222">
        <f>ROUND(I136*H136,2)</f>
        <v>0</v>
      </c>
      <c r="K136" s="218" t="s">
        <v>19</v>
      </c>
      <c r="L136" s="48"/>
      <c r="M136" s="223" t="s">
        <v>19</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299</v>
      </c>
      <c r="AT136" s="227" t="s">
        <v>184</v>
      </c>
      <c r="AU136" s="227" t="s">
        <v>203</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299</v>
      </c>
      <c r="BM136" s="227" t="s">
        <v>4696</v>
      </c>
    </row>
    <row r="137" s="2" customFormat="1" ht="16.5" customHeight="1">
      <c r="A137" s="42"/>
      <c r="B137" s="43"/>
      <c r="C137" s="216" t="s">
        <v>490</v>
      </c>
      <c r="D137" s="216" t="s">
        <v>184</v>
      </c>
      <c r="E137" s="217" t="s">
        <v>4697</v>
      </c>
      <c r="F137" s="218" t="s">
        <v>4621</v>
      </c>
      <c r="G137" s="219" t="s">
        <v>598</v>
      </c>
      <c r="H137" s="220">
        <v>1</v>
      </c>
      <c r="I137" s="221"/>
      <c r="J137" s="222">
        <f>ROUND(I137*H137,2)</f>
        <v>0</v>
      </c>
      <c r="K137" s="218" t="s">
        <v>19</v>
      </c>
      <c r="L137" s="48"/>
      <c r="M137" s="223" t="s">
        <v>19</v>
      </c>
      <c r="N137" s="224"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299</v>
      </c>
      <c r="AT137" s="227" t="s">
        <v>184</v>
      </c>
      <c r="AU137" s="227" t="s">
        <v>203</v>
      </c>
      <c r="AY137" s="21" t="s">
        <v>182</v>
      </c>
      <c r="BE137" s="228">
        <f>IF(N137="základní",J137,0)</f>
        <v>0</v>
      </c>
      <c r="BF137" s="228">
        <f>IF(N137="snížená",J137,0)</f>
        <v>0</v>
      </c>
      <c r="BG137" s="228">
        <f>IF(N137="zákl. přenesená",J137,0)</f>
        <v>0</v>
      </c>
      <c r="BH137" s="228">
        <f>IF(N137="sníž. přenesená",J137,0)</f>
        <v>0</v>
      </c>
      <c r="BI137" s="228">
        <f>IF(N137="nulová",J137,0)</f>
        <v>0</v>
      </c>
      <c r="BJ137" s="21" t="s">
        <v>83</v>
      </c>
      <c r="BK137" s="228">
        <f>ROUND(I137*H137,2)</f>
        <v>0</v>
      </c>
      <c r="BL137" s="21" t="s">
        <v>299</v>
      </c>
      <c r="BM137" s="227" t="s">
        <v>4698</v>
      </c>
    </row>
    <row r="138" s="2" customFormat="1" ht="16.5" customHeight="1">
      <c r="A138" s="42"/>
      <c r="B138" s="43"/>
      <c r="C138" s="216" t="s">
        <v>495</v>
      </c>
      <c r="D138" s="216" t="s">
        <v>184</v>
      </c>
      <c r="E138" s="217" t="s">
        <v>4699</v>
      </c>
      <c r="F138" s="218" t="s">
        <v>4624</v>
      </c>
      <c r="G138" s="219" t="s">
        <v>598</v>
      </c>
      <c r="H138" s="220">
        <v>4</v>
      </c>
      <c r="I138" s="221"/>
      <c r="J138" s="222">
        <f>ROUND(I138*H138,2)</f>
        <v>0</v>
      </c>
      <c r="K138" s="218" t="s">
        <v>19</v>
      </c>
      <c r="L138" s="48"/>
      <c r="M138" s="223" t="s">
        <v>19</v>
      </c>
      <c r="N138" s="224" t="s">
        <v>47</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299</v>
      </c>
      <c r="AT138" s="227" t="s">
        <v>184</v>
      </c>
      <c r="AU138" s="227" t="s">
        <v>203</v>
      </c>
      <c r="AY138" s="21" t="s">
        <v>182</v>
      </c>
      <c r="BE138" s="228">
        <f>IF(N138="základní",J138,0)</f>
        <v>0</v>
      </c>
      <c r="BF138" s="228">
        <f>IF(N138="snížená",J138,0)</f>
        <v>0</v>
      </c>
      <c r="BG138" s="228">
        <f>IF(N138="zákl. přenesená",J138,0)</f>
        <v>0</v>
      </c>
      <c r="BH138" s="228">
        <f>IF(N138="sníž. přenesená",J138,0)</f>
        <v>0</v>
      </c>
      <c r="BI138" s="228">
        <f>IF(N138="nulová",J138,0)</f>
        <v>0</v>
      </c>
      <c r="BJ138" s="21" t="s">
        <v>83</v>
      </c>
      <c r="BK138" s="228">
        <f>ROUND(I138*H138,2)</f>
        <v>0</v>
      </c>
      <c r="BL138" s="21" t="s">
        <v>299</v>
      </c>
      <c r="BM138" s="227" t="s">
        <v>4700</v>
      </c>
    </row>
    <row r="139" s="2" customFormat="1" ht="16.5" customHeight="1">
      <c r="A139" s="42"/>
      <c r="B139" s="43"/>
      <c r="C139" s="216" t="s">
        <v>501</v>
      </c>
      <c r="D139" s="216" t="s">
        <v>184</v>
      </c>
      <c r="E139" s="217" t="s">
        <v>4701</v>
      </c>
      <c r="F139" s="218" t="s">
        <v>4627</v>
      </c>
      <c r="G139" s="219" t="s">
        <v>598</v>
      </c>
      <c r="H139" s="220">
        <v>5</v>
      </c>
      <c r="I139" s="221"/>
      <c r="J139" s="222">
        <f>ROUND(I139*H139,2)</f>
        <v>0</v>
      </c>
      <c r="K139" s="218" t="s">
        <v>19</v>
      </c>
      <c r="L139" s="48"/>
      <c r="M139" s="223" t="s">
        <v>19</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299</v>
      </c>
      <c r="AT139" s="227" t="s">
        <v>184</v>
      </c>
      <c r="AU139" s="227" t="s">
        <v>203</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299</v>
      </c>
      <c r="BM139" s="227" t="s">
        <v>4702</v>
      </c>
    </row>
    <row r="140" s="2" customFormat="1" ht="16.5" customHeight="1">
      <c r="A140" s="42"/>
      <c r="B140" s="43"/>
      <c r="C140" s="216" t="s">
        <v>507</v>
      </c>
      <c r="D140" s="216" t="s">
        <v>184</v>
      </c>
      <c r="E140" s="217" t="s">
        <v>4703</v>
      </c>
      <c r="F140" s="218" t="s">
        <v>4630</v>
      </c>
      <c r="G140" s="219" t="s">
        <v>598</v>
      </c>
      <c r="H140" s="220">
        <v>1</v>
      </c>
      <c r="I140" s="221"/>
      <c r="J140" s="222">
        <f>ROUND(I140*H140,2)</f>
        <v>0</v>
      </c>
      <c r="K140" s="218" t="s">
        <v>19</v>
      </c>
      <c r="L140" s="48"/>
      <c r="M140" s="223" t="s">
        <v>19</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299</v>
      </c>
      <c r="AT140" s="227" t="s">
        <v>184</v>
      </c>
      <c r="AU140" s="227" t="s">
        <v>203</v>
      </c>
      <c r="AY140" s="21" t="s">
        <v>182</v>
      </c>
      <c r="BE140" s="228">
        <f>IF(N140="základní",J140,0)</f>
        <v>0</v>
      </c>
      <c r="BF140" s="228">
        <f>IF(N140="snížená",J140,0)</f>
        <v>0</v>
      </c>
      <c r="BG140" s="228">
        <f>IF(N140="zákl. přenesená",J140,0)</f>
        <v>0</v>
      </c>
      <c r="BH140" s="228">
        <f>IF(N140="sníž. přenesená",J140,0)</f>
        <v>0</v>
      </c>
      <c r="BI140" s="228">
        <f>IF(N140="nulová",J140,0)</f>
        <v>0</v>
      </c>
      <c r="BJ140" s="21" t="s">
        <v>83</v>
      </c>
      <c r="BK140" s="228">
        <f>ROUND(I140*H140,2)</f>
        <v>0</v>
      </c>
      <c r="BL140" s="21" t="s">
        <v>299</v>
      </c>
      <c r="BM140" s="227" t="s">
        <v>4704</v>
      </c>
    </row>
    <row r="141" s="2" customFormat="1" ht="21.75" customHeight="1">
      <c r="A141" s="42"/>
      <c r="B141" s="43"/>
      <c r="C141" s="216" t="s">
        <v>513</v>
      </c>
      <c r="D141" s="216" t="s">
        <v>184</v>
      </c>
      <c r="E141" s="217" t="s">
        <v>4705</v>
      </c>
      <c r="F141" s="218" t="s">
        <v>4633</v>
      </c>
      <c r="G141" s="219" t="s">
        <v>598</v>
      </c>
      <c r="H141" s="220">
        <v>1</v>
      </c>
      <c r="I141" s="221"/>
      <c r="J141" s="222">
        <f>ROUND(I141*H141,2)</f>
        <v>0</v>
      </c>
      <c r="K141" s="218" t="s">
        <v>19</v>
      </c>
      <c r="L141" s="48"/>
      <c r="M141" s="223" t="s">
        <v>19</v>
      </c>
      <c r="N141" s="224"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299</v>
      </c>
      <c r="AT141" s="227" t="s">
        <v>184</v>
      </c>
      <c r="AU141" s="227" t="s">
        <v>203</v>
      </c>
      <c r="AY141" s="21" t="s">
        <v>182</v>
      </c>
      <c r="BE141" s="228">
        <f>IF(N141="základní",J141,0)</f>
        <v>0</v>
      </c>
      <c r="BF141" s="228">
        <f>IF(N141="snížená",J141,0)</f>
        <v>0</v>
      </c>
      <c r="BG141" s="228">
        <f>IF(N141="zákl. přenesená",J141,0)</f>
        <v>0</v>
      </c>
      <c r="BH141" s="228">
        <f>IF(N141="sníž. přenesená",J141,0)</f>
        <v>0</v>
      </c>
      <c r="BI141" s="228">
        <f>IF(N141="nulová",J141,0)</f>
        <v>0</v>
      </c>
      <c r="BJ141" s="21" t="s">
        <v>83</v>
      </c>
      <c r="BK141" s="228">
        <f>ROUND(I141*H141,2)</f>
        <v>0</v>
      </c>
      <c r="BL141" s="21" t="s">
        <v>299</v>
      </c>
      <c r="BM141" s="227" t="s">
        <v>4706</v>
      </c>
    </row>
    <row r="142" s="2" customFormat="1" ht="16.5" customHeight="1">
      <c r="A142" s="42"/>
      <c r="B142" s="43"/>
      <c r="C142" s="216" t="s">
        <v>518</v>
      </c>
      <c r="D142" s="216" t="s">
        <v>184</v>
      </c>
      <c r="E142" s="217" t="s">
        <v>4707</v>
      </c>
      <c r="F142" s="218" t="s">
        <v>4636</v>
      </c>
      <c r="G142" s="219" t="s">
        <v>598</v>
      </c>
      <c r="H142" s="220">
        <v>1</v>
      </c>
      <c r="I142" s="221"/>
      <c r="J142" s="222">
        <f>ROUND(I142*H142,2)</f>
        <v>0</v>
      </c>
      <c r="K142" s="218" t="s">
        <v>19</v>
      </c>
      <c r="L142" s="48"/>
      <c r="M142" s="223" t="s">
        <v>19</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299</v>
      </c>
      <c r="AT142" s="227" t="s">
        <v>184</v>
      </c>
      <c r="AU142" s="227" t="s">
        <v>203</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299</v>
      </c>
      <c r="BM142" s="227" t="s">
        <v>4708</v>
      </c>
    </row>
    <row r="143" s="2" customFormat="1" ht="16.5" customHeight="1">
      <c r="A143" s="42"/>
      <c r="B143" s="43"/>
      <c r="C143" s="216" t="s">
        <v>524</v>
      </c>
      <c r="D143" s="216" t="s">
        <v>184</v>
      </c>
      <c r="E143" s="217" t="s">
        <v>4709</v>
      </c>
      <c r="F143" s="218" t="s">
        <v>4639</v>
      </c>
      <c r="G143" s="219" t="s">
        <v>598</v>
      </c>
      <c r="H143" s="220">
        <v>1</v>
      </c>
      <c r="I143" s="221"/>
      <c r="J143" s="222">
        <f>ROUND(I143*H143,2)</f>
        <v>0</v>
      </c>
      <c r="K143" s="218" t="s">
        <v>19</v>
      </c>
      <c r="L143" s="48"/>
      <c r="M143" s="223" t="s">
        <v>19</v>
      </c>
      <c r="N143" s="224"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299</v>
      </c>
      <c r="AT143" s="227" t="s">
        <v>184</v>
      </c>
      <c r="AU143" s="227" t="s">
        <v>203</v>
      </c>
      <c r="AY143" s="21" t="s">
        <v>182</v>
      </c>
      <c r="BE143" s="228">
        <f>IF(N143="základní",J143,0)</f>
        <v>0</v>
      </c>
      <c r="BF143" s="228">
        <f>IF(N143="snížená",J143,0)</f>
        <v>0</v>
      </c>
      <c r="BG143" s="228">
        <f>IF(N143="zákl. přenesená",J143,0)</f>
        <v>0</v>
      </c>
      <c r="BH143" s="228">
        <f>IF(N143="sníž. přenesená",J143,0)</f>
        <v>0</v>
      </c>
      <c r="BI143" s="228">
        <f>IF(N143="nulová",J143,0)</f>
        <v>0</v>
      </c>
      <c r="BJ143" s="21" t="s">
        <v>83</v>
      </c>
      <c r="BK143" s="228">
        <f>ROUND(I143*H143,2)</f>
        <v>0</v>
      </c>
      <c r="BL143" s="21" t="s">
        <v>299</v>
      </c>
      <c r="BM143" s="227" t="s">
        <v>4710</v>
      </c>
    </row>
    <row r="144" s="2" customFormat="1" ht="16.5" customHeight="1">
      <c r="A144" s="42"/>
      <c r="B144" s="43"/>
      <c r="C144" s="216" t="s">
        <v>530</v>
      </c>
      <c r="D144" s="216" t="s">
        <v>184</v>
      </c>
      <c r="E144" s="217" t="s">
        <v>4711</v>
      </c>
      <c r="F144" s="218" t="s">
        <v>4642</v>
      </c>
      <c r="G144" s="219" t="s">
        <v>598</v>
      </c>
      <c r="H144" s="220">
        <v>2</v>
      </c>
      <c r="I144" s="221"/>
      <c r="J144" s="222">
        <f>ROUND(I144*H144,2)</f>
        <v>0</v>
      </c>
      <c r="K144" s="218" t="s">
        <v>19</v>
      </c>
      <c r="L144" s="48"/>
      <c r="M144" s="223" t="s">
        <v>19</v>
      </c>
      <c r="N144" s="224"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299</v>
      </c>
      <c r="AT144" s="227" t="s">
        <v>184</v>
      </c>
      <c r="AU144" s="227" t="s">
        <v>203</v>
      </c>
      <c r="AY144" s="21" t="s">
        <v>182</v>
      </c>
      <c r="BE144" s="228">
        <f>IF(N144="základní",J144,0)</f>
        <v>0</v>
      </c>
      <c r="BF144" s="228">
        <f>IF(N144="snížená",J144,0)</f>
        <v>0</v>
      </c>
      <c r="BG144" s="228">
        <f>IF(N144="zákl. přenesená",J144,0)</f>
        <v>0</v>
      </c>
      <c r="BH144" s="228">
        <f>IF(N144="sníž. přenesená",J144,0)</f>
        <v>0</v>
      </c>
      <c r="BI144" s="228">
        <f>IF(N144="nulová",J144,0)</f>
        <v>0</v>
      </c>
      <c r="BJ144" s="21" t="s">
        <v>83</v>
      </c>
      <c r="BK144" s="228">
        <f>ROUND(I144*H144,2)</f>
        <v>0</v>
      </c>
      <c r="BL144" s="21" t="s">
        <v>299</v>
      </c>
      <c r="BM144" s="227" t="s">
        <v>4712</v>
      </c>
    </row>
    <row r="145" s="2" customFormat="1" ht="24.15" customHeight="1">
      <c r="A145" s="42"/>
      <c r="B145" s="43"/>
      <c r="C145" s="216" t="s">
        <v>536</v>
      </c>
      <c r="D145" s="216" t="s">
        <v>184</v>
      </c>
      <c r="E145" s="217" t="s">
        <v>4713</v>
      </c>
      <c r="F145" s="218" t="s">
        <v>4714</v>
      </c>
      <c r="G145" s="219" t="s">
        <v>1154</v>
      </c>
      <c r="H145" s="220">
        <v>2</v>
      </c>
      <c r="I145" s="221"/>
      <c r="J145" s="222">
        <f>ROUND(I145*H145,2)</f>
        <v>0</v>
      </c>
      <c r="K145" s="218" t="s">
        <v>19</v>
      </c>
      <c r="L145" s="48"/>
      <c r="M145" s="223" t="s">
        <v>19</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299</v>
      </c>
      <c r="AT145" s="227" t="s">
        <v>184</v>
      </c>
      <c r="AU145" s="227" t="s">
        <v>203</v>
      </c>
      <c r="AY145" s="21" t="s">
        <v>182</v>
      </c>
      <c r="BE145" s="228">
        <f>IF(N145="základní",J145,0)</f>
        <v>0</v>
      </c>
      <c r="BF145" s="228">
        <f>IF(N145="snížená",J145,0)</f>
        <v>0</v>
      </c>
      <c r="BG145" s="228">
        <f>IF(N145="zákl. přenesená",J145,0)</f>
        <v>0</v>
      </c>
      <c r="BH145" s="228">
        <f>IF(N145="sníž. přenesená",J145,0)</f>
        <v>0</v>
      </c>
      <c r="BI145" s="228">
        <f>IF(N145="nulová",J145,0)</f>
        <v>0</v>
      </c>
      <c r="BJ145" s="21" t="s">
        <v>83</v>
      </c>
      <c r="BK145" s="228">
        <f>ROUND(I145*H145,2)</f>
        <v>0</v>
      </c>
      <c r="BL145" s="21" t="s">
        <v>299</v>
      </c>
      <c r="BM145" s="227" t="s">
        <v>4715</v>
      </c>
    </row>
    <row r="146" s="2" customFormat="1" ht="16.5" customHeight="1">
      <c r="A146" s="42"/>
      <c r="B146" s="43"/>
      <c r="C146" s="216" t="s">
        <v>543</v>
      </c>
      <c r="D146" s="216" t="s">
        <v>184</v>
      </c>
      <c r="E146" s="217" t="s">
        <v>4716</v>
      </c>
      <c r="F146" s="218" t="s">
        <v>4717</v>
      </c>
      <c r="G146" s="219" t="s">
        <v>560</v>
      </c>
      <c r="H146" s="220">
        <v>50</v>
      </c>
      <c r="I146" s="221"/>
      <c r="J146" s="222">
        <f>ROUND(I146*H146,2)</f>
        <v>0</v>
      </c>
      <c r="K146" s="218" t="s">
        <v>188</v>
      </c>
      <c r="L146" s="48"/>
      <c r="M146" s="223" t="s">
        <v>19</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299</v>
      </c>
      <c r="AT146" s="227" t="s">
        <v>184</v>
      </c>
      <c r="AU146" s="227" t="s">
        <v>203</v>
      </c>
      <c r="AY146" s="21" t="s">
        <v>182</v>
      </c>
      <c r="BE146" s="228">
        <f>IF(N146="základní",J146,0)</f>
        <v>0</v>
      </c>
      <c r="BF146" s="228">
        <f>IF(N146="snížená",J146,0)</f>
        <v>0</v>
      </c>
      <c r="BG146" s="228">
        <f>IF(N146="zákl. přenesená",J146,0)</f>
        <v>0</v>
      </c>
      <c r="BH146" s="228">
        <f>IF(N146="sníž. přenesená",J146,0)</f>
        <v>0</v>
      </c>
      <c r="BI146" s="228">
        <f>IF(N146="nulová",J146,0)</f>
        <v>0</v>
      </c>
      <c r="BJ146" s="21" t="s">
        <v>83</v>
      </c>
      <c r="BK146" s="228">
        <f>ROUND(I146*H146,2)</f>
        <v>0</v>
      </c>
      <c r="BL146" s="21" t="s">
        <v>299</v>
      </c>
      <c r="BM146" s="227" t="s">
        <v>4718</v>
      </c>
    </row>
    <row r="147" s="2" customFormat="1">
      <c r="A147" s="42"/>
      <c r="B147" s="43"/>
      <c r="C147" s="44"/>
      <c r="D147" s="229" t="s">
        <v>191</v>
      </c>
      <c r="E147" s="44"/>
      <c r="F147" s="230" t="s">
        <v>4719</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1" t="s">
        <v>191</v>
      </c>
      <c r="AU147" s="21" t="s">
        <v>203</v>
      </c>
    </row>
    <row r="148" s="13" customFormat="1">
      <c r="A148" s="13"/>
      <c r="B148" s="234"/>
      <c r="C148" s="235"/>
      <c r="D148" s="236" t="s">
        <v>193</v>
      </c>
      <c r="E148" s="237" t="s">
        <v>19</v>
      </c>
      <c r="F148" s="238" t="s">
        <v>4720</v>
      </c>
      <c r="G148" s="235"/>
      <c r="H148" s="239">
        <v>50</v>
      </c>
      <c r="I148" s="240"/>
      <c r="J148" s="235"/>
      <c r="K148" s="235"/>
      <c r="L148" s="241"/>
      <c r="M148" s="242"/>
      <c r="N148" s="243"/>
      <c r="O148" s="243"/>
      <c r="P148" s="243"/>
      <c r="Q148" s="243"/>
      <c r="R148" s="243"/>
      <c r="S148" s="243"/>
      <c r="T148" s="244"/>
      <c r="U148" s="13"/>
      <c r="V148" s="13"/>
      <c r="W148" s="13"/>
      <c r="X148" s="13"/>
      <c r="Y148" s="13"/>
      <c r="Z148" s="13"/>
      <c r="AA148" s="13"/>
      <c r="AB148" s="13"/>
      <c r="AC148" s="13"/>
      <c r="AD148" s="13"/>
      <c r="AE148" s="13"/>
      <c r="AT148" s="245" t="s">
        <v>193</v>
      </c>
      <c r="AU148" s="245" t="s">
        <v>203</v>
      </c>
      <c r="AV148" s="13" t="s">
        <v>86</v>
      </c>
      <c r="AW148" s="13" t="s">
        <v>37</v>
      </c>
      <c r="AX148" s="13" t="s">
        <v>83</v>
      </c>
      <c r="AY148" s="245" t="s">
        <v>182</v>
      </c>
    </row>
    <row r="149" s="2" customFormat="1" ht="16.5" customHeight="1">
      <c r="A149" s="42"/>
      <c r="B149" s="43"/>
      <c r="C149" s="216" t="s">
        <v>549</v>
      </c>
      <c r="D149" s="216" t="s">
        <v>184</v>
      </c>
      <c r="E149" s="217" t="s">
        <v>4716</v>
      </c>
      <c r="F149" s="218" t="s">
        <v>4717</v>
      </c>
      <c r="G149" s="219" t="s">
        <v>560</v>
      </c>
      <c r="H149" s="220">
        <v>180</v>
      </c>
      <c r="I149" s="221"/>
      <c r="J149" s="222">
        <f>ROUND(I149*H149,2)</f>
        <v>0</v>
      </c>
      <c r="K149" s="218" t="s">
        <v>188</v>
      </c>
      <c r="L149" s="48"/>
      <c r="M149" s="223" t="s">
        <v>19</v>
      </c>
      <c r="N149" s="224"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299</v>
      </c>
      <c r="AT149" s="227" t="s">
        <v>184</v>
      </c>
      <c r="AU149" s="227" t="s">
        <v>203</v>
      </c>
      <c r="AY149" s="21" t="s">
        <v>182</v>
      </c>
      <c r="BE149" s="228">
        <f>IF(N149="základní",J149,0)</f>
        <v>0</v>
      </c>
      <c r="BF149" s="228">
        <f>IF(N149="snížená",J149,0)</f>
        <v>0</v>
      </c>
      <c r="BG149" s="228">
        <f>IF(N149="zákl. přenesená",J149,0)</f>
        <v>0</v>
      </c>
      <c r="BH149" s="228">
        <f>IF(N149="sníž. přenesená",J149,0)</f>
        <v>0</v>
      </c>
      <c r="BI149" s="228">
        <f>IF(N149="nulová",J149,0)</f>
        <v>0</v>
      </c>
      <c r="BJ149" s="21" t="s">
        <v>83</v>
      </c>
      <c r="BK149" s="228">
        <f>ROUND(I149*H149,2)</f>
        <v>0</v>
      </c>
      <c r="BL149" s="21" t="s">
        <v>299</v>
      </c>
      <c r="BM149" s="227" t="s">
        <v>4721</v>
      </c>
    </row>
    <row r="150" s="2" customFormat="1">
      <c r="A150" s="42"/>
      <c r="B150" s="43"/>
      <c r="C150" s="44"/>
      <c r="D150" s="229" t="s">
        <v>191</v>
      </c>
      <c r="E150" s="44"/>
      <c r="F150" s="230" t="s">
        <v>4719</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1" t="s">
        <v>191</v>
      </c>
      <c r="AU150" s="21" t="s">
        <v>203</v>
      </c>
    </row>
    <row r="151" s="13" customFormat="1">
      <c r="A151" s="13"/>
      <c r="B151" s="234"/>
      <c r="C151" s="235"/>
      <c r="D151" s="236" t="s">
        <v>193</v>
      </c>
      <c r="E151" s="237" t="s">
        <v>19</v>
      </c>
      <c r="F151" s="238" t="s">
        <v>4722</v>
      </c>
      <c r="G151" s="235"/>
      <c r="H151" s="239">
        <v>180</v>
      </c>
      <c r="I151" s="240"/>
      <c r="J151" s="235"/>
      <c r="K151" s="235"/>
      <c r="L151" s="241"/>
      <c r="M151" s="242"/>
      <c r="N151" s="243"/>
      <c r="O151" s="243"/>
      <c r="P151" s="243"/>
      <c r="Q151" s="243"/>
      <c r="R151" s="243"/>
      <c r="S151" s="243"/>
      <c r="T151" s="244"/>
      <c r="U151" s="13"/>
      <c r="V151" s="13"/>
      <c r="W151" s="13"/>
      <c r="X151" s="13"/>
      <c r="Y151" s="13"/>
      <c r="Z151" s="13"/>
      <c r="AA151" s="13"/>
      <c r="AB151" s="13"/>
      <c r="AC151" s="13"/>
      <c r="AD151" s="13"/>
      <c r="AE151" s="13"/>
      <c r="AT151" s="245" t="s">
        <v>193</v>
      </c>
      <c r="AU151" s="245" t="s">
        <v>203</v>
      </c>
      <c r="AV151" s="13" t="s">
        <v>86</v>
      </c>
      <c r="AW151" s="13" t="s">
        <v>37</v>
      </c>
      <c r="AX151" s="13" t="s">
        <v>83</v>
      </c>
      <c r="AY151" s="245" t="s">
        <v>182</v>
      </c>
    </row>
    <row r="152" s="2" customFormat="1" ht="16.5" customHeight="1">
      <c r="A152" s="42"/>
      <c r="B152" s="43"/>
      <c r="C152" s="216" t="s">
        <v>557</v>
      </c>
      <c r="D152" s="216" t="s">
        <v>184</v>
      </c>
      <c r="E152" s="217" t="s">
        <v>4723</v>
      </c>
      <c r="F152" s="218" t="s">
        <v>4724</v>
      </c>
      <c r="G152" s="219" t="s">
        <v>560</v>
      </c>
      <c r="H152" s="220">
        <v>15</v>
      </c>
      <c r="I152" s="221"/>
      <c r="J152" s="222">
        <f>ROUND(I152*H152,2)</f>
        <v>0</v>
      </c>
      <c r="K152" s="218" t="s">
        <v>19</v>
      </c>
      <c r="L152" s="48"/>
      <c r="M152" s="223" t="s">
        <v>19</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299</v>
      </c>
      <c r="AT152" s="227" t="s">
        <v>184</v>
      </c>
      <c r="AU152" s="227" t="s">
        <v>203</v>
      </c>
      <c r="AY152" s="21" t="s">
        <v>182</v>
      </c>
      <c r="BE152" s="228">
        <f>IF(N152="základní",J152,0)</f>
        <v>0</v>
      </c>
      <c r="BF152" s="228">
        <f>IF(N152="snížená",J152,0)</f>
        <v>0</v>
      </c>
      <c r="BG152" s="228">
        <f>IF(N152="zákl. přenesená",J152,0)</f>
        <v>0</v>
      </c>
      <c r="BH152" s="228">
        <f>IF(N152="sníž. přenesená",J152,0)</f>
        <v>0</v>
      </c>
      <c r="BI152" s="228">
        <f>IF(N152="nulová",J152,0)</f>
        <v>0</v>
      </c>
      <c r="BJ152" s="21" t="s">
        <v>83</v>
      </c>
      <c r="BK152" s="228">
        <f>ROUND(I152*H152,2)</f>
        <v>0</v>
      </c>
      <c r="BL152" s="21" t="s">
        <v>299</v>
      </c>
      <c r="BM152" s="227" t="s">
        <v>4725</v>
      </c>
    </row>
    <row r="153" s="2" customFormat="1" ht="16.5" customHeight="1">
      <c r="A153" s="42"/>
      <c r="B153" s="43"/>
      <c r="C153" s="216" t="s">
        <v>564</v>
      </c>
      <c r="D153" s="216" t="s">
        <v>184</v>
      </c>
      <c r="E153" s="217" t="s">
        <v>4726</v>
      </c>
      <c r="F153" s="218" t="s">
        <v>4727</v>
      </c>
      <c r="G153" s="219" t="s">
        <v>560</v>
      </c>
      <c r="H153" s="220">
        <v>30</v>
      </c>
      <c r="I153" s="221"/>
      <c r="J153" s="222">
        <f>ROUND(I153*H153,2)</f>
        <v>0</v>
      </c>
      <c r="K153" s="218" t="s">
        <v>19</v>
      </c>
      <c r="L153" s="48"/>
      <c r="M153" s="223" t="s">
        <v>19</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299</v>
      </c>
      <c r="AT153" s="227" t="s">
        <v>184</v>
      </c>
      <c r="AU153" s="227" t="s">
        <v>203</v>
      </c>
      <c r="AY153" s="21" t="s">
        <v>182</v>
      </c>
      <c r="BE153" s="228">
        <f>IF(N153="základní",J153,0)</f>
        <v>0</v>
      </c>
      <c r="BF153" s="228">
        <f>IF(N153="snížená",J153,0)</f>
        <v>0</v>
      </c>
      <c r="BG153" s="228">
        <f>IF(N153="zákl. přenesená",J153,0)</f>
        <v>0</v>
      </c>
      <c r="BH153" s="228">
        <f>IF(N153="sníž. přenesená",J153,0)</f>
        <v>0</v>
      </c>
      <c r="BI153" s="228">
        <f>IF(N153="nulová",J153,0)</f>
        <v>0</v>
      </c>
      <c r="BJ153" s="21" t="s">
        <v>83</v>
      </c>
      <c r="BK153" s="228">
        <f>ROUND(I153*H153,2)</f>
        <v>0</v>
      </c>
      <c r="BL153" s="21" t="s">
        <v>299</v>
      </c>
      <c r="BM153" s="227" t="s">
        <v>4728</v>
      </c>
    </row>
    <row r="154" s="2" customFormat="1" ht="16.5" customHeight="1">
      <c r="A154" s="42"/>
      <c r="B154" s="43"/>
      <c r="C154" s="216" t="s">
        <v>571</v>
      </c>
      <c r="D154" s="216" t="s">
        <v>184</v>
      </c>
      <c r="E154" s="217" t="s">
        <v>3327</v>
      </c>
      <c r="F154" s="218" t="s">
        <v>3328</v>
      </c>
      <c r="G154" s="219" t="s">
        <v>560</v>
      </c>
      <c r="H154" s="220">
        <v>120</v>
      </c>
      <c r="I154" s="221"/>
      <c r="J154" s="222">
        <f>ROUND(I154*H154,2)</f>
        <v>0</v>
      </c>
      <c r="K154" s="218" t="s">
        <v>188</v>
      </c>
      <c r="L154" s="48"/>
      <c r="M154" s="223" t="s">
        <v>19</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299</v>
      </c>
      <c r="AT154" s="227" t="s">
        <v>184</v>
      </c>
      <c r="AU154" s="227" t="s">
        <v>203</v>
      </c>
      <c r="AY154" s="21" t="s">
        <v>182</v>
      </c>
      <c r="BE154" s="228">
        <f>IF(N154="základní",J154,0)</f>
        <v>0</v>
      </c>
      <c r="BF154" s="228">
        <f>IF(N154="snížená",J154,0)</f>
        <v>0</v>
      </c>
      <c r="BG154" s="228">
        <f>IF(N154="zákl. přenesená",J154,0)</f>
        <v>0</v>
      </c>
      <c r="BH154" s="228">
        <f>IF(N154="sníž. přenesená",J154,0)</f>
        <v>0</v>
      </c>
      <c r="BI154" s="228">
        <f>IF(N154="nulová",J154,0)</f>
        <v>0</v>
      </c>
      <c r="BJ154" s="21" t="s">
        <v>83</v>
      </c>
      <c r="BK154" s="228">
        <f>ROUND(I154*H154,2)</f>
        <v>0</v>
      </c>
      <c r="BL154" s="21" t="s">
        <v>299</v>
      </c>
      <c r="BM154" s="227" t="s">
        <v>4729</v>
      </c>
    </row>
    <row r="155" s="2" customFormat="1">
      <c r="A155" s="42"/>
      <c r="B155" s="43"/>
      <c r="C155" s="44"/>
      <c r="D155" s="229" t="s">
        <v>191</v>
      </c>
      <c r="E155" s="44"/>
      <c r="F155" s="230" t="s">
        <v>3330</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1" t="s">
        <v>191</v>
      </c>
      <c r="AU155" s="21" t="s">
        <v>203</v>
      </c>
    </row>
    <row r="156" s="13" customFormat="1">
      <c r="A156" s="13"/>
      <c r="B156" s="234"/>
      <c r="C156" s="235"/>
      <c r="D156" s="236" t="s">
        <v>193</v>
      </c>
      <c r="E156" s="237" t="s">
        <v>19</v>
      </c>
      <c r="F156" s="238" t="s">
        <v>4730</v>
      </c>
      <c r="G156" s="235"/>
      <c r="H156" s="239">
        <v>120</v>
      </c>
      <c r="I156" s="240"/>
      <c r="J156" s="235"/>
      <c r="K156" s="235"/>
      <c r="L156" s="241"/>
      <c r="M156" s="242"/>
      <c r="N156" s="243"/>
      <c r="O156" s="243"/>
      <c r="P156" s="243"/>
      <c r="Q156" s="243"/>
      <c r="R156" s="243"/>
      <c r="S156" s="243"/>
      <c r="T156" s="244"/>
      <c r="U156" s="13"/>
      <c r="V156" s="13"/>
      <c r="W156" s="13"/>
      <c r="X156" s="13"/>
      <c r="Y156" s="13"/>
      <c r="Z156" s="13"/>
      <c r="AA156" s="13"/>
      <c r="AB156" s="13"/>
      <c r="AC156" s="13"/>
      <c r="AD156" s="13"/>
      <c r="AE156" s="13"/>
      <c r="AT156" s="245" t="s">
        <v>193</v>
      </c>
      <c r="AU156" s="245" t="s">
        <v>203</v>
      </c>
      <c r="AV156" s="13" t="s">
        <v>86</v>
      </c>
      <c r="AW156" s="13" t="s">
        <v>37</v>
      </c>
      <c r="AX156" s="13" t="s">
        <v>83</v>
      </c>
      <c r="AY156" s="245" t="s">
        <v>182</v>
      </c>
    </row>
    <row r="157" s="2" customFormat="1" ht="16.5" customHeight="1">
      <c r="A157" s="42"/>
      <c r="B157" s="43"/>
      <c r="C157" s="216" t="s">
        <v>577</v>
      </c>
      <c r="D157" s="216" t="s">
        <v>184</v>
      </c>
      <c r="E157" s="217" t="s">
        <v>4731</v>
      </c>
      <c r="F157" s="218" t="s">
        <v>4660</v>
      </c>
      <c r="G157" s="219" t="s">
        <v>560</v>
      </c>
      <c r="H157" s="220">
        <v>100</v>
      </c>
      <c r="I157" s="221"/>
      <c r="J157" s="222">
        <f>ROUND(I157*H157,2)</f>
        <v>0</v>
      </c>
      <c r="K157" s="218" t="s">
        <v>19</v>
      </c>
      <c r="L157" s="48"/>
      <c r="M157" s="223" t="s">
        <v>19</v>
      </c>
      <c r="N157" s="224" t="s">
        <v>47</v>
      </c>
      <c r="O157" s="88"/>
      <c r="P157" s="225">
        <f>O157*H157</f>
        <v>0</v>
      </c>
      <c r="Q157" s="225">
        <v>0</v>
      </c>
      <c r="R157" s="225">
        <f>Q157*H157</f>
        <v>0</v>
      </c>
      <c r="S157" s="225">
        <v>0</v>
      </c>
      <c r="T157" s="226">
        <f>S157*H157</f>
        <v>0</v>
      </c>
      <c r="U157" s="42"/>
      <c r="V157" s="42"/>
      <c r="W157" s="42"/>
      <c r="X157" s="42"/>
      <c r="Y157" s="42"/>
      <c r="Z157" s="42"/>
      <c r="AA157" s="42"/>
      <c r="AB157" s="42"/>
      <c r="AC157" s="42"/>
      <c r="AD157" s="42"/>
      <c r="AE157" s="42"/>
      <c r="AR157" s="227" t="s">
        <v>299</v>
      </c>
      <c r="AT157" s="227" t="s">
        <v>184</v>
      </c>
      <c r="AU157" s="227" t="s">
        <v>203</v>
      </c>
      <c r="AY157" s="21" t="s">
        <v>182</v>
      </c>
      <c r="BE157" s="228">
        <f>IF(N157="základní",J157,0)</f>
        <v>0</v>
      </c>
      <c r="BF157" s="228">
        <f>IF(N157="snížená",J157,0)</f>
        <v>0</v>
      </c>
      <c r="BG157" s="228">
        <f>IF(N157="zákl. přenesená",J157,0)</f>
        <v>0</v>
      </c>
      <c r="BH157" s="228">
        <f>IF(N157="sníž. přenesená",J157,0)</f>
        <v>0</v>
      </c>
      <c r="BI157" s="228">
        <f>IF(N157="nulová",J157,0)</f>
        <v>0</v>
      </c>
      <c r="BJ157" s="21" t="s">
        <v>83</v>
      </c>
      <c r="BK157" s="228">
        <f>ROUND(I157*H157,2)</f>
        <v>0</v>
      </c>
      <c r="BL157" s="21" t="s">
        <v>299</v>
      </c>
      <c r="BM157" s="227" t="s">
        <v>4732</v>
      </c>
    </row>
    <row r="158" s="2" customFormat="1" ht="16.5" customHeight="1">
      <c r="A158" s="42"/>
      <c r="B158" s="43"/>
      <c r="C158" s="216" t="s">
        <v>583</v>
      </c>
      <c r="D158" s="216" t="s">
        <v>184</v>
      </c>
      <c r="E158" s="217" t="s">
        <v>4733</v>
      </c>
      <c r="F158" s="218" t="s">
        <v>4663</v>
      </c>
      <c r="G158" s="219" t="s">
        <v>598</v>
      </c>
      <c r="H158" s="220">
        <v>1</v>
      </c>
      <c r="I158" s="221"/>
      <c r="J158" s="222">
        <f>ROUND(I158*H158,2)</f>
        <v>0</v>
      </c>
      <c r="K158" s="218" t="s">
        <v>19</v>
      </c>
      <c r="L158" s="48"/>
      <c r="M158" s="223" t="s">
        <v>19</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299</v>
      </c>
      <c r="AT158" s="227" t="s">
        <v>184</v>
      </c>
      <c r="AU158" s="227" t="s">
        <v>203</v>
      </c>
      <c r="AY158" s="21" t="s">
        <v>182</v>
      </c>
      <c r="BE158" s="228">
        <f>IF(N158="základní",J158,0)</f>
        <v>0</v>
      </c>
      <c r="BF158" s="228">
        <f>IF(N158="snížená",J158,0)</f>
        <v>0</v>
      </c>
      <c r="BG158" s="228">
        <f>IF(N158="zákl. přenesená",J158,0)</f>
        <v>0</v>
      </c>
      <c r="BH158" s="228">
        <f>IF(N158="sníž. přenesená",J158,0)</f>
        <v>0</v>
      </c>
      <c r="BI158" s="228">
        <f>IF(N158="nulová",J158,0)</f>
        <v>0</v>
      </c>
      <c r="BJ158" s="21" t="s">
        <v>83</v>
      </c>
      <c r="BK158" s="228">
        <f>ROUND(I158*H158,2)</f>
        <v>0</v>
      </c>
      <c r="BL158" s="21" t="s">
        <v>299</v>
      </c>
      <c r="BM158" s="227" t="s">
        <v>4734</v>
      </c>
    </row>
    <row r="159" s="2" customFormat="1" ht="16.5" customHeight="1">
      <c r="A159" s="42"/>
      <c r="B159" s="43"/>
      <c r="C159" s="216" t="s">
        <v>589</v>
      </c>
      <c r="D159" s="216" t="s">
        <v>184</v>
      </c>
      <c r="E159" s="217" t="s">
        <v>4735</v>
      </c>
      <c r="F159" s="218" t="s">
        <v>4736</v>
      </c>
      <c r="G159" s="219" t="s">
        <v>598</v>
      </c>
      <c r="H159" s="220">
        <v>1</v>
      </c>
      <c r="I159" s="221"/>
      <c r="J159" s="222">
        <f>ROUND(I159*H159,2)</f>
        <v>0</v>
      </c>
      <c r="K159" s="218" t="s">
        <v>19</v>
      </c>
      <c r="L159" s="48"/>
      <c r="M159" s="223" t="s">
        <v>19</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299</v>
      </c>
      <c r="AT159" s="227" t="s">
        <v>184</v>
      </c>
      <c r="AU159" s="227" t="s">
        <v>203</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299</v>
      </c>
      <c r="BM159" s="227" t="s">
        <v>4737</v>
      </c>
    </row>
    <row r="160" s="2" customFormat="1" ht="24.15" customHeight="1">
      <c r="A160" s="42"/>
      <c r="B160" s="43"/>
      <c r="C160" s="216" t="s">
        <v>595</v>
      </c>
      <c r="D160" s="216" t="s">
        <v>184</v>
      </c>
      <c r="E160" s="217" t="s">
        <v>4738</v>
      </c>
      <c r="F160" s="218" t="s">
        <v>4739</v>
      </c>
      <c r="G160" s="219" t="s">
        <v>1154</v>
      </c>
      <c r="H160" s="220">
        <v>1</v>
      </c>
      <c r="I160" s="221"/>
      <c r="J160" s="222">
        <f>ROUND(I160*H160,2)</f>
        <v>0</v>
      </c>
      <c r="K160" s="218" t="s">
        <v>19</v>
      </c>
      <c r="L160" s="48"/>
      <c r="M160" s="223" t="s">
        <v>19</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299</v>
      </c>
      <c r="AT160" s="227" t="s">
        <v>184</v>
      </c>
      <c r="AU160" s="227" t="s">
        <v>203</v>
      </c>
      <c r="AY160" s="21" t="s">
        <v>182</v>
      </c>
      <c r="BE160" s="228">
        <f>IF(N160="základní",J160,0)</f>
        <v>0</v>
      </c>
      <c r="BF160" s="228">
        <f>IF(N160="snížená",J160,0)</f>
        <v>0</v>
      </c>
      <c r="BG160" s="228">
        <f>IF(N160="zákl. přenesená",J160,0)</f>
        <v>0</v>
      </c>
      <c r="BH160" s="228">
        <f>IF(N160="sníž. přenesená",J160,0)</f>
        <v>0</v>
      </c>
      <c r="BI160" s="228">
        <f>IF(N160="nulová",J160,0)</f>
        <v>0</v>
      </c>
      <c r="BJ160" s="21" t="s">
        <v>83</v>
      </c>
      <c r="BK160" s="228">
        <f>ROUND(I160*H160,2)</f>
        <v>0</v>
      </c>
      <c r="BL160" s="21" t="s">
        <v>299</v>
      </c>
      <c r="BM160" s="227" t="s">
        <v>4740</v>
      </c>
    </row>
    <row r="161" s="2" customFormat="1" ht="16.5" customHeight="1">
      <c r="A161" s="42"/>
      <c r="B161" s="43"/>
      <c r="C161" s="216" t="s">
        <v>602</v>
      </c>
      <c r="D161" s="216" t="s">
        <v>184</v>
      </c>
      <c r="E161" s="217" t="s">
        <v>4741</v>
      </c>
      <c r="F161" s="218" t="s">
        <v>4742</v>
      </c>
      <c r="G161" s="219" t="s">
        <v>598</v>
      </c>
      <c r="H161" s="220">
        <v>1</v>
      </c>
      <c r="I161" s="221"/>
      <c r="J161" s="222">
        <f>ROUND(I161*H161,2)</f>
        <v>0</v>
      </c>
      <c r="K161" s="218" t="s">
        <v>19</v>
      </c>
      <c r="L161" s="48"/>
      <c r="M161" s="223" t="s">
        <v>19</v>
      </c>
      <c r="N161" s="224" t="s">
        <v>47</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299</v>
      </c>
      <c r="AT161" s="227" t="s">
        <v>184</v>
      </c>
      <c r="AU161" s="227" t="s">
        <v>203</v>
      </c>
      <c r="AY161" s="21" t="s">
        <v>182</v>
      </c>
      <c r="BE161" s="228">
        <f>IF(N161="základní",J161,0)</f>
        <v>0</v>
      </c>
      <c r="BF161" s="228">
        <f>IF(N161="snížená",J161,0)</f>
        <v>0</v>
      </c>
      <c r="BG161" s="228">
        <f>IF(N161="zákl. přenesená",J161,0)</f>
        <v>0</v>
      </c>
      <c r="BH161" s="228">
        <f>IF(N161="sníž. přenesená",J161,0)</f>
        <v>0</v>
      </c>
      <c r="BI161" s="228">
        <f>IF(N161="nulová",J161,0)</f>
        <v>0</v>
      </c>
      <c r="BJ161" s="21" t="s">
        <v>83</v>
      </c>
      <c r="BK161" s="228">
        <f>ROUND(I161*H161,2)</f>
        <v>0</v>
      </c>
      <c r="BL161" s="21" t="s">
        <v>299</v>
      </c>
      <c r="BM161" s="227" t="s">
        <v>4743</v>
      </c>
    </row>
    <row r="162" s="2" customFormat="1" ht="16.5" customHeight="1">
      <c r="A162" s="42"/>
      <c r="B162" s="43"/>
      <c r="C162" s="216" t="s">
        <v>607</v>
      </c>
      <c r="D162" s="216" t="s">
        <v>184</v>
      </c>
      <c r="E162" s="217" t="s">
        <v>4744</v>
      </c>
      <c r="F162" s="218" t="s">
        <v>4745</v>
      </c>
      <c r="G162" s="219" t="s">
        <v>598</v>
      </c>
      <c r="H162" s="220">
        <v>1</v>
      </c>
      <c r="I162" s="221"/>
      <c r="J162" s="222">
        <f>ROUND(I162*H162,2)</f>
        <v>0</v>
      </c>
      <c r="K162" s="218" t="s">
        <v>19</v>
      </c>
      <c r="L162" s="48"/>
      <c r="M162" s="223" t="s">
        <v>19</v>
      </c>
      <c r="N162" s="224"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299</v>
      </c>
      <c r="AT162" s="227" t="s">
        <v>184</v>
      </c>
      <c r="AU162" s="227" t="s">
        <v>203</v>
      </c>
      <c r="AY162" s="21" t="s">
        <v>182</v>
      </c>
      <c r="BE162" s="228">
        <f>IF(N162="základní",J162,0)</f>
        <v>0</v>
      </c>
      <c r="BF162" s="228">
        <f>IF(N162="snížená",J162,0)</f>
        <v>0</v>
      </c>
      <c r="BG162" s="228">
        <f>IF(N162="zákl. přenesená",J162,0)</f>
        <v>0</v>
      </c>
      <c r="BH162" s="228">
        <f>IF(N162="sníž. přenesená",J162,0)</f>
        <v>0</v>
      </c>
      <c r="BI162" s="228">
        <f>IF(N162="nulová",J162,0)</f>
        <v>0</v>
      </c>
      <c r="BJ162" s="21" t="s">
        <v>83</v>
      </c>
      <c r="BK162" s="228">
        <f>ROUND(I162*H162,2)</f>
        <v>0</v>
      </c>
      <c r="BL162" s="21" t="s">
        <v>299</v>
      </c>
      <c r="BM162" s="227" t="s">
        <v>4746</v>
      </c>
    </row>
    <row r="163" s="2" customFormat="1" ht="16.5" customHeight="1">
      <c r="A163" s="42"/>
      <c r="B163" s="43"/>
      <c r="C163" s="216" t="s">
        <v>614</v>
      </c>
      <c r="D163" s="216" t="s">
        <v>184</v>
      </c>
      <c r="E163" s="217" t="s">
        <v>4747</v>
      </c>
      <c r="F163" s="218" t="s">
        <v>4748</v>
      </c>
      <c r="G163" s="219" t="s">
        <v>598</v>
      </c>
      <c r="H163" s="220">
        <v>1</v>
      </c>
      <c r="I163" s="221"/>
      <c r="J163" s="222">
        <f>ROUND(I163*H163,2)</f>
        <v>0</v>
      </c>
      <c r="K163" s="218" t="s">
        <v>19</v>
      </c>
      <c r="L163" s="48"/>
      <c r="M163" s="223" t="s">
        <v>19</v>
      </c>
      <c r="N163" s="224" t="s">
        <v>47</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299</v>
      </c>
      <c r="AT163" s="227" t="s">
        <v>184</v>
      </c>
      <c r="AU163" s="227" t="s">
        <v>203</v>
      </c>
      <c r="AY163" s="21" t="s">
        <v>182</v>
      </c>
      <c r="BE163" s="228">
        <f>IF(N163="základní",J163,0)</f>
        <v>0</v>
      </c>
      <c r="BF163" s="228">
        <f>IF(N163="snížená",J163,0)</f>
        <v>0</v>
      </c>
      <c r="BG163" s="228">
        <f>IF(N163="zákl. přenesená",J163,0)</f>
        <v>0</v>
      </c>
      <c r="BH163" s="228">
        <f>IF(N163="sníž. přenesená",J163,0)</f>
        <v>0</v>
      </c>
      <c r="BI163" s="228">
        <f>IF(N163="nulová",J163,0)</f>
        <v>0</v>
      </c>
      <c r="BJ163" s="21" t="s">
        <v>83</v>
      </c>
      <c r="BK163" s="228">
        <f>ROUND(I163*H163,2)</f>
        <v>0</v>
      </c>
      <c r="BL163" s="21" t="s">
        <v>299</v>
      </c>
      <c r="BM163" s="227" t="s">
        <v>4749</v>
      </c>
    </row>
    <row r="164" s="2" customFormat="1" ht="16.5" customHeight="1">
      <c r="A164" s="42"/>
      <c r="B164" s="43"/>
      <c r="C164" s="216" t="s">
        <v>619</v>
      </c>
      <c r="D164" s="216" t="s">
        <v>184</v>
      </c>
      <c r="E164" s="217" t="s">
        <v>4750</v>
      </c>
      <c r="F164" s="218" t="s">
        <v>4751</v>
      </c>
      <c r="G164" s="219" t="s">
        <v>598</v>
      </c>
      <c r="H164" s="220">
        <v>1</v>
      </c>
      <c r="I164" s="221"/>
      <c r="J164" s="222">
        <f>ROUND(I164*H164,2)</f>
        <v>0</v>
      </c>
      <c r="K164" s="218" t="s">
        <v>19</v>
      </c>
      <c r="L164" s="48"/>
      <c r="M164" s="223" t="s">
        <v>19</v>
      </c>
      <c r="N164" s="224"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299</v>
      </c>
      <c r="AT164" s="227" t="s">
        <v>184</v>
      </c>
      <c r="AU164" s="227" t="s">
        <v>203</v>
      </c>
      <c r="AY164" s="21" t="s">
        <v>182</v>
      </c>
      <c r="BE164" s="228">
        <f>IF(N164="základní",J164,0)</f>
        <v>0</v>
      </c>
      <c r="BF164" s="228">
        <f>IF(N164="snížená",J164,0)</f>
        <v>0</v>
      </c>
      <c r="BG164" s="228">
        <f>IF(N164="zákl. přenesená",J164,0)</f>
        <v>0</v>
      </c>
      <c r="BH164" s="228">
        <f>IF(N164="sníž. přenesená",J164,0)</f>
        <v>0</v>
      </c>
      <c r="BI164" s="228">
        <f>IF(N164="nulová",J164,0)</f>
        <v>0</v>
      </c>
      <c r="BJ164" s="21" t="s">
        <v>83</v>
      </c>
      <c r="BK164" s="228">
        <f>ROUND(I164*H164,2)</f>
        <v>0</v>
      </c>
      <c r="BL164" s="21" t="s">
        <v>299</v>
      </c>
      <c r="BM164" s="227" t="s">
        <v>4752</v>
      </c>
    </row>
    <row r="165" s="2" customFormat="1" ht="16.5" customHeight="1">
      <c r="A165" s="42"/>
      <c r="B165" s="43"/>
      <c r="C165" s="216" t="s">
        <v>624</v>
      </c>
      <c r="D165" s="216" t="s">
        <v>184</v>
      </c>
      <c r="E165" s="217" t="s">
        <v>4753</v>
      </c>
      <c r="F165" s="218" t="s">
        <v>4754</v>
      </c>
      <c r="G165" s="219" t="s">
        <v>598</v>
      </c>
      <c r="H165" s="220">
        <v>1</v>
      </c>
      <c r="I165" s="221"/>
      <c r="J165" s="222">
        <f>ROUND(I165*H165,2)</f>
        <v>0</v>
      </c>
      <c r="K165" s="218" t="s">
        <v>19</v>
      </c>
      <c r="L165" s="48"/>
      <c r="M165" s="223" t="s">
        <v>19</v>
      </c>
      <c r="N165" s="224" t="s">
        <v>47</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299</v>
      </c>
      <c r="AT165" s="227" t="s">
        <v>184</v>
      </c>
      <c r="AU165" s="227" t="s">
        <v>203</v>
      </c>
      <c r="AY165" s="21" t="s">
        <v>182</v>
      </c>
      <c r="BE165" s="228">
        <f>IF(N165="základní",J165,0)</f>
        <v>0</v>
      </c>
      <c r="BF165" s="228">
        <f>IF(N165="snížená",J165,0)</f>
        <v>0</v>
      </c>
      <c r="BG165" s="228">
        <f>IF(N165="zákl. přenesená",J165,0)</f>
        <v>0</v>
      </c>
      <c r="BH165" s="228">
        <f>IF(N165="sníž. přenesená",J165,0)</f>
        <v>0</v>
      </c>
      <c r="BI165" s="228">
        <f>IF(N165="nulová",J165,0)</f>
        <v>0</v>
      </c>
      <c r="BJ165" s="21" t="s">
        <v>83</v>
      </c>
      <c r="BK165" s="228">
        <f>ROUND(I165*H165,2)</f>
        <v>0</v>
      </c>
      <c r="BL165" s="21" t="s">
        <v>299</v>
      </c>
      <c r="BM165" s="227" t="s">
        <v>4755</v>
      </c>
    </row>
    <row r="166" s="2" customFormat="1" ht="16.5" customHeight="1">
      <c r="A166" s="42"/>
      <c r="B166" s="43"/>
      <c r="C166" s="216" t="s">
        <v>630</v>
      </c>
      <c r="D166" s="216" t="s">
        <v>184</v>
      </c>
      <c r="E166" s="217" t="s">
        <v>4756</v>
      </c>
      <c r="F166" s="218" t="s">
        <v>4757</v>
      </c>
      <c r="G166" s="219" t="s">
        <v>598</v>
      </c>
      <c r="H166" s="220">
        <v>1</v>
      </c>
      <c r="I166" s="221"/>
      <c r="J166" s="222">
        <f>ROUND(I166*H166,2)</f>
        <v>0</v>
      </c>
      <c r="K166" s="218" t="s">
        <v>19</v>
      </c>
      <c r="L166" s="48"/>
      <c r="M166" s="291" t="s">
        <v>19</v>
      </c>
      <c r="N166" s="292" t="s">
        <v>47</v>
      </c>
      <c r="O166" s="293"/>
      <c r="P166" s="294">
        <f>O166*H166</f>
        <v>0</v>
      </c>
      <c r="Q166" s="294">
        <v>0</v>
      </c>
      <c r="R166" s="294">
        <f>Q166*H166</f>
        <v>0</v>
      </c>
      <c r="S166" s="294">
        <v>0</v>
      </c>
      <c r="T166" s="295">
        <f>S166*H166</f>
        <v>0</v>
      </c>
      <c r="U166" s="42"/>
      <c r="V166" s="42"/>
      <c r="W166" s="42"/>
      <c r="X166" s="42"/>
      <c r="Y166" s="42"/>
      <c r="Z166" s="42"/>
      <c r="AA166" s="42"/>
      <c r="AB166" s="42"/>
      <c r="AC166" s="42"/>
      <c r="AD166" s="42"/>
      <c r="AE166" s="42"/>
      <c r="AR166" s="227" t="s">
        <v>299</v>
      </c>
      <c r="AT166" s="227" t="s">
        <v>184</v>
      </c>
      <c r="AU166" s="227" t="s">
        <v>203</v>
      </c>
      <c r="AY166" s="21" t="s">
        <v>182</v>
      </c>
      <c r="BE166" s="228">
        <f>IF(N166="základní",J166,0)</f>
        <v>0</v>
      </c>
      <c r="BF166" s="228">
        <f>IF(N166="snížená",J166,0)</f>
        <v>0</v>
      </c>
      <c r="BG166" s="228">
        <f>IF(N166="zákl. přenesená",J166,0)</f>
        <v>0</v>
      </c>
      <c r="BH166" s="228">
        <f>IF(N166="sníž. přenesená",J166,0)</f>
        <v>0</v>
      </c>
      <c r="BI166" s="228">
        <f>IF(N166="nulová",J166,0)</f>
        <v>0</v>
      </c>
      <c r="BJ166" s="21" t="s">
        <v>83</v>
      </c>
      <c r="BK166" s="228">
        <f>ROUND(I166*H166,2)</f>
        <v>0</v>
      </c>
      <c r="BL166" s="21" t="s">
        <v>299</v>
      </c>
      <c r="BM166" s="227" t="s">
        <v>4758</v>
      </c>
    </row>
    <row r="167" s="2" customFormat="1" ht="6.96" customHeight="1">
      <c r="A167" s="42"/>
      <c r="B167" s="63"/>
      <c r="C167" s="64"/>
      <c r="D167" s="64"/>
      <c r="E167" s="64"/>
      <c r="F167" s="64"/>
      <c r="G167" s="64"/>
      <c r="H167" s="64"/>
      <c r="I167" s="64"/>
      <c r="J167" s="64"/>
      <c r="K167" s="64"/>
      <c r="L167" s="48"/>
      <c r="M167" s="42"/>
      <c r="O167" s="42"/>
      <c r="P167" s="42"/>
      <c r="Q167" s="42"/>
      <c r="R167" s="42"/>
      <c r="S167" s="42"/>
      <c r="T167" s="42"/>
      <c r="U167" s="42"/>
      <c r="V167" s="42"/>
      <c r="W167" s="42"/>
      <c r="X167" s="42"/>
      <c r="Y167" s="42"/>
      <c r="Z167" s="42"/>
      <c r="AA167" s="42"/>
      <c r="AB167" s="42"/>
      <c r="AC167" s="42"/>
      <c r="AD167" s="42"/>
      <c r="AE167" s="42"/>
    </row>
  </sheetData>
  <sheetProtection sheet="1" autoFilter="0" formatColumns="0" formatRows="0" objects="1" scenarios="1" spinCount="100000" saltValue="112F8odPGxewXJn7H+sUwsgfCKvKSaF1JNu8tCJd0RZfzUXdTI0fFlSmUYFlE7nGKIFpqeEW3rU821TQq3pSkg==" hashValue="riAChpktdcoZpEJNncVVRsigCYQYMQ9py0dMPjp09LOwYAWJHY+R8HUvpHA5Ll33u2l/EinpFFVZb0qGyfcKAA==" algorithmName="SHA-512" password="CC35"/>
  <autoFilter ref="C82:K166"/>
  <mergeCells count="9">
    <mergeCell ref="E7:H7"/>
    <mergeCell ref="E9:H9"/>
    <mergeCell ref="E18:H18"/>
    <mergeCell ref="E27:H27"/>
    <mergeCell ref="E48:H48"/>
    <mergeCell ref="E50:H50"/>
    <mergeCell ref="E73:H73"/>
    <mergeCell ref="E75:H75"/>
    <mergeCell ref="L2:V2"/>
  </mergeCells>
  <hyperlinks>
    <hyperlink ref="F147" r:id="rId1" display="https://podminky.urs.cz/item/CS_URS_2024_01/742124003"/>
    <hyperlink ref="F150" r:id="rId2" display="https://podminky.urs.cz/item/CS_URS_2024_01/742124003"/>
    <hyperlink ref="F155" r:id="rId3" display="https://podminky.urs.cz/item/CS_URS_2024_01/742121001"/>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130</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4759</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ROUND(J82,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ROUND((SUM(BE82:BE96)),  2)</f>
        <v>0</v>
      </c>
      <c r="G33" s="42"/>
      <c r="H33" s="42"/>
      <c r="I33" s="161">
        <v>0.20999999999999999</v>
      </c>
      <c r="J33" s="160">
        <f>ROUND(((SUM(BE82:BE96))*I33),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ROUND((SUM(BF82:BF96)),  2)</f>
        <v>0</v>
      </c>
      <c r="G34" s="42"/>
      <c r="H34" s="42"/>
      <c r="I34" s="161">
        <v>0.12</v>
      </c>
      <c r="J34" s="160">
        <f>ROUND(((SUM(BF82:BF96))*I34),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ROUND((SUM(BG82:BG96)),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ROUND((SUM(BH82:BH96)),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ROUND((SUM(BI82:BI96)),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VON - Vedlejší a ostatní náklady</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J82</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4760</v>
      </c>
      <c r="E60" s="181"/>
      <c r="F60" s="181"/>
      <c r="G60" s="181"/>
      <c r="H60" s="181"/>
      <c r="I60" s="181"/>
      <c r="J60" s="182">
        <f>J83</f>
        <v>0</v>
      </c>
      <c r="K60" s="179"/>
      <c r="L60" s="183"/>
      <c r="S60" s="9"/>
      <c r="T60" s="9"/>
      <c r="U60" s="9"/>
      <c r="V60" s="9"/>
      <c r="W60" s="9"/>
      <c r="X60" s="9"/>
      <c r="Y60" s="9"/>
      <c r="Z60" s="9"/>
      <c r="AA60" s="9"/>
      <c r="AB60" s="9"/>
      <c r="AC60" s="9"/>
      <c r="AD60" s="9"/>
      <c r="AE60" s="9"/>
    </row>
    <row r="61" s="10" customFormat="1" ht="19.92" customHeight="1">
      <c r="A61" s="10"/>
      <c r="B61" s="184"/>
      <c r="C61" s="129"/>
      <c r="D61" s="185" t="s">
        <v>4761</v>
      </c>
      <c r="E61" s="186"/>
      <c r="F61" s="186"/>
      <c r="G61" s="186"/>
      <c r="H61" s="186"/>
      <c r="I61" s="186"/>
      <c r="J61" s="187">
        <f>J84</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4762</v>
      </c>
      <c r="E62" s="186"/>
      <c r="F62" s="186"/>
      <c r="G62" s="186"/>
      <c r="H62" s="186"/>
      <c r="I62" s="186"/>
      <c r="J62" s="187">
        <f>J91</f>
        <v>0</v>
      </c>
      <c r="K62" s="129"/>
      <c r="L62" s="188"/>
      <c r="S62" s="10"/>
      <c r="T62" s="10"/>
      <c r="U62" s="10"/>
      <c r="V62" s="10"/>
      <c r="W62" s="10"/>
      <c r="X62" s="10"/>
      <c r="Y62" s="10"/>
      <c r="Z62" s="10"/>
      <c r="AA62" s="10"/>
      <c r="AB62" s="10"/>
      <c r="AC62" s="10"/>
      <c r="AD62" s="10"/>
      <c r="AE62" s="10"/>
    </row>
    <row r="63" s="2" customFormat="1" ht="21.84" customHeight="1">
      <c r="A63" s="42"/>
      <c r="B63" s="43"/>
      <c r="C63" s="44"/>
      <c r="D63" s="44"/>
      <c r="E63" s="44"/>
      <c r="F63" s="44"/>
      <c r="G63" s="44"/>
      <c r="H63" s="44"/>
      <c r="I63" s="44"/>
      <c r="J63" s="44"/>
      <c r="K63" s="44"/>
      <c r="L63" s="148"/>
      <c r="S63" s="42"/>
      <c r="T63" s="42"/>
      <c r="U63" s="42"/>
      <c r="V63" s="42"/>
      <c r="W63" s="42"/>
      <c r="X63" s="42"/>
      <c r="Y63" s="42"/>
      <c r="Z63" s="42"/>
      <c r="AA63" s="42"/>
      <c r="AB63" s="42"/>
      <c r="AC63" s="42"/>
      <c r="AD63" s="42"/>
      <c r="AE63" s="42"/>
    </row>
    <row r="64" s="2" customFormat="1" ht="6.96" customHeight="1">
      <c r="A64" s="42"/>
      <c r="B64" s="63"/>
      <c r="C64" s="64"/>
      <c r="D64" s="64"/>
      <c r="E64" s="64"/>
      <c r="F64" s="64"/>
      <c r="G64" s="64"/>
      <c r="H64" s="64"/>
      <c r="I64" s="64"/>
      <c r="J64" s="64"/>
      <c r="K64" s="64"/>
      <c r="L64" s="148"/>
      <c r="S64" s="42"/>
      <c r="T64" s="42"/>
      <c r="U64" s="42"/>
      <c r="V64" s="42"/>
      <c r="W64" s="42"/>
      <c r="X64" s="42"/>
      <c r="Y64" s="42"/>
      <c r="Z64" s="42"/>
      <c r="AA64" s="42"/>
      <c r="AB64" s="42"/>
      <c r="AC64" s="42"/>
      <c r="AD64" s="42"/>
      <c r="AE64" s="42"/>
    </row>
    <row r="68" s="2" customFormat="1" ht="6.96" customHeight="1">
      <c r="A68" s="42"/>
      <c r="B68" s="65"/>
      <c r="C68" s="66"/>
      <c r="D68" s="66"/>
      <c r="E68" s="66"/>
      <c r="F68" s="66"/>
      <c r="G68" s="66"/>
      <c r="H68" s="66"/>
      <c r="I68" s="66"/>
      <c r="J68" s="66"/>
      <c r="K68" s="66"/>
      <c r="L68" s="148"/>
      <c r="S68" s="42"/>
      <c r="T68" s="42"/>
      <c r="U68" s="42"/>
      <c r="V68" s="42"/>
      <c r="W68" s="42"/>
      <c r="X68" s="42"/>
      <c r="Y68" s="42"/>
      <c r="Z68" s="42"/>
      <c r="AA68" s="42"/>
      <c r="AB68" s="42"/>
      <c r="AC68" s="42"/>
      <c r="AD68" s="42"/>
      <c r="AE68" s="42"/>
    </row>
    <row r="69" s="2" customFormat="1" ht="24.96" customHeight="1">
      <c r="A69" s="42"/>
      <c r="B69" s="43"/>
      <c r="C69" s="27" t="s">
        <v>167</v>
      </c>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12" customHeight="1">
      <c r="A71" s="42"/>
      <c r="B71" s="43"/>
      <c r="C71" s="36" t="s">
        <v>16</v>
      </c>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16.5" customHeight="1">
      <c r="A72" s="42"/>
      <c r="B72" s="43"/>
      <c r="C72" s="44"/>
      <c r="D72" s="44"/>
      <c r="E72" s="173" t="str">
        <f>E7</f>
        <v>Oprava VDJ Koudelka I. p.č. 3596/4, 3596/2, k.ú.Holice v Čechách Holice</v>
      </c>
      <c r="F72" s="36"/>
      <c r="G72" s="36"/>
      <c r="H72" s="36"/>
      <c r="I72" s="44"/>
      <c r="J72" s="44"/>
      <c r="K72" s="44"/>
      <c r="L72" s="148"/>
      <c r="S72" s="42"/>
      <c r="T72" s="42"/>
      <c r="U72" s="42"/>
      <c r="V72" s="42"/>
      <c r="W72" s="42"/>
      <c r="X72" s="42"/>
      <c r="Y72" s="42"/>
      <c r="Z72" s="42"/>
      <c r="AA72" s="42"/>
      <c r="AB72" s="42"/>
      <c r="AC72" s="42"/>
      <c r="AD72" s="42"/>
      <c r="AE72" s="42"/>
    </row>
    <row r="73" s="2" customFormat="1" ht="12" customHeight="1">
      <c r="A73" s="42"/>
      <c r="B73" s="43"/>
      <c r="C73" s="36" t="s">
        <v>132</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6.5" customHeight="1">
      <c r="A74" s="42"/>
      <c r="B74" s="43"/>
      <c r="C74" s="44"/>
      <c r="D74" s="44"/>
      <c r="E74" s="73" t="str">
        <f>E9</f>
        <v>VON - Vedlejší a ostatní náklady</v>
      </c>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2" customHeight="1">
      <c r="A76" s="42"/>
      <c r="B76" s="43"/>
      <c r="C76" s="36" t="s">
        <v>21</v>
      </c>
      <c r="D76" s="44"/>
      <c r="E76" s="44"/>
      <c r="F76" s="31" t="str">
        <f>F12</f>
        <v>k.ú. Holice v Čechách p.č.3596/4 3596/2</v>
      </c>
      <c r="G76" s="44"/>
      <c r="H76" s="44"/>
      <c r="I76" s="36" t="s">
        <v>23</v>
      </c>
      <c r="J76" s="76" t="str">
        <f>IF(J12="","",J12)</f>
        <v>22. 2. 2024</v>
      </c>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40.05" customHeight="1">
      <c r="A78" s="42"/>
      <c r="B78" s="43"/>
      <c r="C78" s="36" t="s">
        <v>25</v>
      </c>
      <c r="D78" s="44"/>
      <c r="E78" s="44"/>
      <c r="F78" s="31" t="str">
        <f>E15</f>
        <v>Vodovody a kanalizace Pardubice, a.s.</v>
      </c>
      <c r="G78" s="44"/>
      <c r="H78" s="44"/>
      <c r="I78" s="36" t="s">
        <v>33</v>
      </c>
      <c r="J78" s="40" t="str">
        <f>E21</f>
        <v>BKN spol.s r.o., Vladislavova 29 56601 Vysoké Mýto</v>
      </c>
      <c r="K78" s="44"/>
      <c r="L78" s="148"/>
      <c r="S78" s="42"/>
      <c r="T78" s="42"/>
      <c r="U78" s="42"/>
      <c r="V78" s="42"/>
      <c r="W78" s="42"/>
      <c r="X78" s="42"/>
      <c r="Y78" s="42"/>
      <c r="Z78" s="42"/>
      <c r="AA78" s="42"/>
      <c r="AB78" s="42"/>
      <c r="AC78" s="42"/>
      <c r="AD78" s="42"/>
      <c r="AE78" s="42"/>
    </row>
    <row r="79" s="2" customFormat="1" ht="15.15" customHeight="1">
      <c r="A79" s="42"/>
      <c r="B79" s="43"/>
      <c r="C79" s="36" t="s">
        <v>31</v>
      </c>
      <c r="D79" s="44"/>
      <c r="E79" s="44"/>
      <c r="F79" s="31" t="str">
        <f>IF(E18="","",E18)</f>
        <v>Vyplň údaj</v>
      </c>
      <c r="G79" s="44"/>
      <c r="H79" s="44"/>
      <c r="I79" s="36" t="s">
        <v>38</v>
      </c>
      <c r="J79" s="40" t="str">
        <f>E24</f>
        <v xml:space="preserve"> </v>
      </c>
      <c r="K79" s="44"/>
      <c r="L79" s="148"/>
      <c r="S79" s="42"/>
      <c r="T79" s="42"/>
      <c r="U79" s="42"/>
      <c r="V79" s="42"/>
      <c r="W79" s="42"/>
      <c r="X79" s="42"/>
      <c r="Y79" s="42"/>
      <c r="Z79" s="42"/>
      <c r="AA79" s="42"/>
      <c r="AB79" s="42"/>
      <c r="AC79" s="42"/>
      <c r="AD79" s="42"/>
      <c r="AE79" s="42"/>
    </row>
    <row r="80" s="2" customFormat="1" ht="10.32"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11" customFormat="1" ht="29.28" customHeight="1">
      <c r="A81" s="189"/>
      <c r="B81" s="190"/>
      <c r="C81" s="191" t="s">
        <v>168</v>
      </c>
      <c r="D81" s="192" t="s">
        <v>61</v>
      </c>
      <c r="E81" s="192" t="s">
        <v>57</v>
      </c>
      <c r="F81" s="192" t="s">
        <v>58</v>
      </c>
      <c r="G81" s="192" t="s">
        <v>169</v>
      </c>
      <c r="H81" s="192" t="s">
        <v>170</v>
      </c>
      <c r="I81" s="192" t="s">
        <v>171</v>
      </c>
      <c r="J81" s="192" t="s">
        <v>141</v>
      </c>
      <c r="K81" s="193" t="s">
        <v>172</v>
      </c>
      <c r="L81" s="194"/>
      <c r="M81" s="96" t="s">
        <v>19</v>
      </c>
      <c r="N81" s="97" t="s">
        <v>46</v>
      </c>
      <c r="O81" s="97" t="s">
        <v>173</v>
      </c>
      <c r="P81" s="97" t="s">
        <v>174</v>
      </c>
      <c r="Q81" s="97" t="s">
        <v>175</v>
      </c>
      <c r="R81" s="97" t="s">
        <v>176</v>
      </c>
      <c r="S81" s="97" t="s">
        <v>177</v>
      </c>
      <c r="T81" s="98" t="s">
        <v>178</v>
      </c>
      <c r="U81" s="189"/>
      <c r="V81" s="189"/>
      <c r="W81" s="189"/>
      <c r="X81" s="189"/>
      <c r="Y81" s="189"/>
      <c r="Z81" s="189"/>
      <c r="AA81" s="189"/>
      <c r="AB81" s="189"/>
      <c r="AC81" s="189"/>
      <c r="AD81" s="189"/>
      <c r="AE81" s="189"/>
    </row>
    <row r="82" s="2" customFormat="1" ht="22.8" customHeight="1">
      <c r="A82" s="42"/>
      <c r="B82" s="43"/>
      <c r="C82" s="103" t="s">
        <v>179</v>
      </c>
      <c r="D82" s="44"/>
      <c r="E82" s="44"/>
      <c r="F82" s="44"/>
      <c r="G82" s="44"/>
      <c r="H82" s="44"/>
      <c r="I82" s="44"/>
      <c r="J82" s="195">
        <f>BK82</f>
        <v>0</v>
      </c>
      <c r="K82" s="44"/>
      <c r="L82" s="48"/>
      <c r="M82" s="99"/>
      <c r="N82" s="196"/>
      <c r="O82" s="100"/>
      <c r="P82" s="197">
        <f>P83</f>
        <v>0</v>
      </c>
      <c r="Q82" s="100"/>
      <c r="R82" s="197">
        <f>R83</f>
        <v>0</v>
      </c>
      <c r="S82" s="100"/>
      <c r="T82" s="198">
        <f>T83</f>
        <v>0</v>
      </c>
      <c r="U82" s="42"/>
      <c r="V82" s="42"/>
      <c r="W82" s="42"/>
      <c r="X82" s="42"/>
      <c r="Y82" s="42"/>
      <c r="Z82" s="42"/>
      <c r="AA82" s="42"/>
      <c r="AB82" s="42"/>
      <c r="AC82" s="42"/>
      <c r="AD82" s="42"/>
      <c r="AE82" s="42"/>
      <c r="AT82" s="21" t="s">
        <v>75</v>
      </c>
      <c r="AU82" s="21" t="s">
        <v>142</v>
      </c>
      <c r="BK82" s="199">
        <f>BK83</f>
        <v>0</v>
      </c>
    </row>
    <row r="83" s="12" customFormat="1" ht="25.92" customHeight="1">
      <c r="A83" s="12"/>
      <c r="B83" s="200"/>
      <c r="C83" s="201"/>
      <c r="D83" s="202" t="s">
        <v>75</v>
      </c>
      <c r="E83" s="203" t="s">
        <v>128</v>
      </c>
      <c r="F83" s="203" t="s">
        <v>4763</v>
      </c>
      <c r="G83" s="201"/>
      <c r="H83" s="201"/>
      <c r="I83" s="204"/>
      <c r="J83" s="205">
        <f>BK83</f>
        <v>0</v>
      </c>
      <c r="K83" s="201"/>
      <c r="L83" s="206"/>
      <c r="M83" s="207"/>
      <c r="N83" s="208"/>
      <c r="O83" s="208"/>
      <c r="P83" s="209">
        <f>P84+P91</f>
        <v>0</v>
      </c>
      <c r="Q83" s="208"/>
      <c r="R83" s="209">
        <f>R84+R91</f>
        <v>0</v>
      </c>
      <c r="S83" s="208"/>
      <c r="T83" s="210">
        <f>T84+T91</f>
        <v>0</v>
      </c>
      <c r="U83" s="12"/>
      <c r="V83" s="12"/>
      <c r="W83" s="12"/>
      <c r="X83" s="12"/>
      <c r="Y83" s="12"/>
      <c r="Z83" s="12"/>
      <c r="AA83" s="12"/>
      <c r="AB83" s="12"/>
      <c r="AC83" s="12"/>
      <c r="AD83" s="12"/>
      <c r="AE83" s="12"/>
      <c r="AR83" s="211" t="s">
        <v>189</v>
      </c>
      <c r="AT83" s="212" t="s">
        <v>75</v>
      </c>
      <c r="AU83" s="212" t="s">
        <v>76</v>
      </c>
      <c r="AY83" s="211" t="s">
        <v>182</v>
      </c>
      <c r="BK83" s="213">
        <f>BK84+BK91</f>
        <v>0</v>
      </c>
    </row>
    <row r="84" s="12" customFormat="1" ht="22.8" customHeight="1">
      <c r="A84" s="12"/>
      <c r="B84" s="200"/>
      <c r="C84" s="201"/>
      <c r="D84" s="202" t="s">
        <v>75</v>
      </c>
      <c r="E84" s="214" t="s">
        <v>4764</v>
      </c>
      <c r="F84" s="214" t="s">
        <v>4765</v>
      </c>
      <c r="G84" s="201"/>
      <c r="H84" s="201"/>
      <c r="I84" s="204"/>
      <c r="J84" s="215">
        <f>BK84</f>
        <v>0</v>
      </c>
      <c r="K84" s="201"/>
      <c r="L84" s="206"/>
      <c r="M84" s="207"/>
      <c r="N84" s="208"/>
      <c r="O84" s="208"/>
      <c r="P84" s="209">
        <f>SUM(P85:P90)</f>
        <v>0</v>
      </c>
      <c r="Q84" s="208"/>
      <c r="R84" s="209">
        <f>SUM(R85:R90)</f>
        <v>0</v>
      </c>
      <c r="S84" s="208"/>
      <c r="T84" s="210">
        <f>SUM(T85:T90)</f>
        <v>0</v>
      </c>
      <c r="U84" s="12"/>
      <c r="V84" s="12"/>
      <c r="W84" s="12"/>
      <c r="X84" s="12"/>
      <c r="Y84" s="12"/>
      <c r="Z84" s="12"/>
      <c r="AA84" s="12"/>
      <c r="AB84" s="12"/>
      <c r="AC84" s="12"/>
      <c r="AD84" s="12"/>
      <c r="AE84" s="12"/>
      <c r="AR84" s="211" t="s">
        <v>189</v>
      </c>
      <c r="AT84" s="212" t="s">
        <v>75</v>
      </c>
      <c r="AU84" s="212" t="s">
        <v>83</v>
      </c>
      <c r="AY84" s="211" t="s">
        <v>182</v>
      </c>
      <c r="BK84" s="213">
        <f>SUM(BK85:BK90)</f>
        <v>0</v>
      </c>
    </row>
    <row r="85" s="2" customFormat="1" ht="49.05" customHeight="1">
      <c r="A85" s="42"/>
      <c r="B85" s="43"/>
      <c r="C85" s="216" t="s">
        <v>83</v>
      </c>
      <c r="D85" s="216" t="s">
        <v>184</v>
      </c>
      <c r="E85" s="217" t="s">
        <v>4766</v>
      </c>
      <c r="F85" s="218" t="s">
        <v>4767</v>
      </c>
      <c r="G85" s="219" t="s">
        <v>4055</v>
      </c>
      <c r="H85" s="220">
        <v>1</v>
      </c>
      <c r="I85" s="221"/>
      <c r="J85" s="222">
        <f>ROUND(I85*H85,2)</f>
        <v>0</v>
      </c>
      <c r="K85" s="218" t="s">
        <v>19</v>
      </c>
      <c r="L85" s="48"/>
      <c r="M85" s="223" t="s">
        <v>19</v>
      </c>
      <c r="N85" s="224" t="s">
        <v>47</v>
      </c>
      <c r="O85" s="88"/>
      <c r="P85" s="225">
        <f>O85*H85</f>
        <v>0</v>
      </c>
      <c r="Q85" s="225">
        <v>0</v>
      </c>
      <c r="R85" s="225">
        <f>Q85*H85</f>
        <v>0</v>
      </c>
      <c r="S85" s="225">
        <v>0</v>
      </c>
      <c r="T85" s="226">
        <f>S85*H85</f>
        <v>0</v>
      </c>
      <c r="U85" s="42"/>
      <c r="V85" s="42"/>
      <c r="W85" s="42"/>
      <c r="X85" s="42"/>
      <c r="Y85" s="42"/>
      <c r="Z85" s="42"/>
      <c r="AA85" s="42"/>
      <c r="AB85" s="42"/>
      <c r="AC85" s="42"/>
      <c r="AD85" s="42"/>
      <c r="AE85" s="42"/>
      <c r="AR85" s="227" t="s">
        <v>4768</v>
      </c>
      <c r="AT85" s="227" t="s">
        <v>184</v>
      </c>
      <c r="AU85" s="227" t="s">
        <v>86</v>
      </c>
      <c r="AY85" s="21" t="s">
        <v>182</v>
      </c>
      <c r="BE85" s="228">
        <f>IF(N85="základní",J85,0)</f>
        <v>0</v>
      </c>
      <c r="BF85" s="228">
        <f>IF(N85="snížená",J85,0)</f>
        <v>0</v>
      </c>
      <c r="BG85" s="228">
        <f>IF(N85="zákl. přenesená",J85,0)</f>
        <v>0</v>
      </c>
      <c r="BH85" s="228">
        <f>IF(N85="sníž. přenesená",J85,0)</f>
        <v>0</v>
      </c>
      <c r="BI85" s="228">
        <f>IF(N85="nulová",J85,0)</f>
        <v>0</v>
      </c>
      <c r="BJ85" s="21" t="s">
        <v>83</v>
      </c>
      <c r="BK85" s="228">
        <f>ROUND(I85*H85,2)</f>
        <v>0</v>
      </c>
      <c r="BL85" s="21" t="s">
        <v>4768</v>
      </c>
      <c r="BM85" s="227" t="s">
        <v>4769</v>
      </c>
    </row>
    <row r="86" s="2" customFormat="1" ht="37.8" customHeight="1">
      <c r="A86" s="42"/>
      <c r="B86" s="43"/>
      <c r="C86" s="216" t="s">
        <v>86</v>
      </c>
      <c r="D86" s="216" t="s">
        <v>184</v>
      </c>
      <c r="E86" s="217" t="s">
        <v>4770</v>
      </c>
      <c r="F86" s="218" t="s">
        <v>4771</v>
      </c>
      <c r="G86" s="219" t="s">
        <v>4055</v>
      </c>
      <c r="H86" s="220">
        <v>1</v>
      </c>
      <c r="I86" s="221"/>
      <c r="J86" s="222">
        <f>ROUND(I86*H86,2)</f>
        <v>0</v>
      </c>
      <c r="K86" s="218" t="s">
        <v>19</v>
      </c>
      <c r="L86" s="48"/>
      <c r="M86" s="223" t="s">
        <v>19</v>
      </c>
      <c r="N86" s="224" t="s">
        <v>47</v>
      </c>
      <c r="O86" s="88"/>
      <c r="P86" s="225">
        <f>O86*H86</f>
        <v>0</v>
      </c>
      <c r="Q86" s="225">
        <v>0</v>
      </c>
      <c r="R86" s="225">
        <f>Q86*H86</f>
        <v>0</v>
      </c>
      <c r="S86" s="225">
        <v>0</v>
      </c>
      <c r="T86" s="226">
        <f>S86*H86</f>
        <v>0</v>
      </c>
      <c r="U86" s="42"/>
      <c r="V86" s="42"/>
      <c r="W86" s="42"/>
      <c r="X86" s="42"/>
      <c r="Y86" s="42"/>
      <c r="Z86" s="42"/>
      <c r="AA86" s="42"/>
      <c r="AB86" s="42"/>
      <c r="AC86" s="42"/>
      <c r="AD86" s="42"/>
      <c r="AE86" s="42"/>
      <c r="AR86" s="227" t="s">
        <v>4768</v>
      </c>
      <c r="AT86" s="227" t="s">
        <v>184</v>
      </c>
      <c r="AU86" s="227" t="s">
        <v>86</v>
      </c>
      <c r="AY86" s="21" t="s">
        <v>182</v>
      </c>
      <c r="BE86" s="228">
        <f>IF(N86="základní",J86,0)</f>
        <v>0</v>
      </c>
      <c r="BF86" s="228">
        <f>IF(N86="snížená",J86,0)</f>
        <v>0</v>
      </c>
      <c r="BG86" s="228">
        <f>IF(N86="zákl. přenesená",J86,0)</f>
        <v>0</v>
      </c>
      <c r="BH86" s="228">
        <f>IF(N86="sníž. přenesená",J86,0)</f>
        <v>0</v>
      </c>
      <c r="BI86" s="228">
        <f>IF(N86="nulová",J86,0)</f>
        <v>0</v>
      </c>
      <c r="BJ86" s="21" t="s">
        <v>83</v>
      </c>
      <c r="BK86" s="228">
        <f>ROUND(I86*H86,2)</f>
        <v>0</v>
      </c>
      <c r="BL86" s="21" t="s">
        <v>4768</v>
      </c>
      <c r="BM86" s="227" t="s">
        <v>4772</v>
      </c>
    </row>
    <row r="87" s="2" customFormat="1" ht="24.15" customHeight="1">
      <c r="A87" s="42"/>
      <c r="B87" s="43"/>
      <c r="C87" s="216" t="s">
        <v>203</v>
      </c>
      <c r="D87" s="216" t="s">
        <v>184</v>
      </c>
      <c r="E87" s="217" t="s">
        <v>4773</v>
      </c>
      <c r="F87" s="218" t="s">
        <v>4774</v>
      </c>
      <c r="G87" s="219" t="s">
        <v>4055</v>
      </c>
      <c r="H87" s="220">
        <v>1</v>
      </c>
      <c r="I87" s="221"/>
      <c r="J87" s="222">
        <f>ROUND(I87*H87,2)</f>
        <v>0</v>
      </c>
      <c r="K87" s="218" t="s">
        <v>19</v>
      </c>
      <c r="L87" s="48"/>
      <c r="M87" s="223" t="s">
        <v>19</v>
      </c>
      <c r="N87" s="224" t="s">
        <v>47</v>
      </c>
      <c r="O87" s="88"/>
      <c r="P87" s="225">
        <f>O87*H87</f>
        <v>0</v>
      </c>
      <c r="Q87" s="225">
        <v>0</v>
      </c>
      <c r="R87" s="225">
        <f>Q87*H87</f>
        <v>0</v>
      </c>
      <c r="S87" s="225">
        <v>0</v>
      </c>
      <c r="T87" s="226">
        <f>S87*H87</f>
        <v>0</v>
      </c>
      <c r="U87" s="42"/>
      <c r="V87" s="42"/>
      <c r="W87" s="42"/>
      <c r="X87" s="42"/>
      <c r="Y87" s="42"/>
      <c r="Z87" s="42"/>
      <c r="AA87" s="42"/>
      <c r="AB87" s="42"/>
      <c r="AC87" s="42"/>
      <c r="AD87" s="42"/>
      <c r="AE87" s="42"/>
      <c r="AR87" s="227" t="s">
        <v>4768</v>
      </c>
      <c r="AT87" s="227" t="s">
        <v>184</v>
      </c>
      <c r="AU87" s="227" t="s">
        <v>86</v>
      </c>
      <c r="AY87" s="21" t="s">
        <v>182</v>
      </c>
      <c r="BE87" s="228">
        <f>IF(N87="základní",J87,0)</f>
        <v>0</v>
      </c>
      <c r="BF87" s="228">
        <f>IF(N87="snížená",J87,0)</f>
        <v>0</v>
      </c>
      <c r="BG87" s="228">
        <f>IF(N87="zákl. přenesená",J87,0)</f>
        <v>0</v>
      </c>
      <c r="BH87" s="228">
        <f>IF(N87="sníž. přenesená",J87,0)</f>
        <v>0</v>
      </c>
      <c r="BI87" s="228">
        <f>IF(N87="nulová",J87,0)</f>
        <v>0</v>
      </c>
      <c r="BJ87" s="21" t="s">
        <v>83</v>
      </c>
      <c r="BK87" s="228">
        <f>ROUND(I87*H87,2)</f>
        <v>0</v>
      </c>
      <c r="BL87" s="21" t="s">
        <v>4768</v>
      </c>
      <c r="BM87" s="227" t="s">
        <v>4775</v>
      </c>
    </row>
    <row r="88" s="2" customFormat="1" ht="44.25" customHeight="1">
      <c r="A88" s="42"/>
      <c r="B88" s="43"/>
      <c r="C88" s="216" t="s">
        <v>189</v>
      </c>
      <c r="D88" s="216" t="s">
        <v>184</v>
      </c>
      <c r="E88" s="217" t="s">
        <v>4776</v>
      </c>
      <c r="F88" s="218" t="s">
        <v>4777</v>
      </c>
      <c r="G88" s="219" t="s">
        <v>4055</v>
      </c>
      <c r="H88" s="220">
        <v>1</v>
      </c>
      <c r="I88" s="221"/>
      <c r="J88" s="222">
        <f>ROUND(I88*H88,2)</f>
        <v>0</v>
      </c>
      <c r="K88" s="218" t="s">
        <v>19</v>
      </c>
      <c r="L88" s="48"/>
      <c r="M88" s="223" t="s">
        <v>19</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4768</v>
      </c>
      <c r="AT88" s="227" t="s">
        <v>184</v>
      </c>
      <c r="AU88" s="227" t="s">
        <v>86</v>
      </c>
      <c r="AY88" s="21" t="s">
        <v>182</v>
      </c>
      <c r="BE88" s="228">
        <f>IF(N88="základní",J88,0)</f>
        <v>0</v>
      </c>
      <c r="BF88" s="228">
        <f>IF(N88="snížená",J88,0)</f>
        <v>0</v>
      </c>
      <c r="BG88" s="228">
        <f>IF(N88="zákl. přenesená",J88,0)</f>
        <v>0</v>
      </c>
      <c r="BH88" s="228">
        <f>IF(N88="sníž. přenesená",J88,0)</f>
        <v>0</v>
      </c>
      <c r="BI88" s="228">
        <f>IF(N88="nulová",J88,0)</f>
        <v>0</v>
      </c>
      <c r="BJ88" s="21" t="s">
        <v>83</v>
      </c>
      <c r="BK88" s="228">
        <f>ROUND(I88*H88,2)</f>
        <v>0</v>
      </c>
      <c r="BL88" s="21" t="s">
        <v>4768</v>
      </c>
      <c r="BM88" s="227" t="s">
        <v>4778</v>
      </c>
    </row>
    <row r="89" s="2" customFormat="1" ht="33" customHeight="1">
      <c r="A89" s="42"/>
      <c r="B89" s="43"/>
      <c r="C89" s="216" t="s">
        <v>218</v>
      </c>
      <c r="D89" s="216" t="s">
        <v>184</v>
      </c>
      <c r="E89" s="217" t="s">
        <v>4779</v>
      </c>
      <c r="F89" s="218" t="s">
        <v>4780</v>
      </c>
      <c r="G89" s="219" t="s">
        <v>4055</v>
      </c>
      <c r="H89" s="220">
        <v>1</v>
      </c>
      <c r="I89" s="221"/>
      <c r="J89" s="222">
        <f>ROUND(I89*H89,2)</f>
        <v>0</v>
      </c>
      <c r="K89" s="218" t="s">
        <v>19</v>
      </c>
      <c r="L89" s="48"/>
      <c r="M89" s="223" t="s">
        <v>19</v>
      </c>
      <c r="N89" s="224" t="s">
        <v>47</v>
      </c>
      <c r="O89" s="88"/>
      <c r="P89" s="225">
        <f>O89*H89</f>
        <v>0</v>
      </c>
      <c r="Q89" s="225">
        <v>0</v>
      </c>
      <c r="R89" s="225">
        <f>Q89*H89</f>
        <v>0</v>
      </c>
      <c r="S89" s="225">
        <v>0</v>
      </c>
      <c r="T89" s="226">
        <f>S89*H89</f>
        <v>0</v>
      </c>
      <c r="U89" s="42"/>
      <c r="V89" s="42"/>
      <c r="W89" s="42"/>
      <c r="X89" s="42"/>
      <c r="Y89" s="42"/>
      <c r="Z89" s="42"/>
      <c r="AA89" s="42"/>
      <c r="AB89" s="42"/>
      <c r="AC89" s="42"/>
      <c r="AD89" s="42"/>
      <c r="AE89" s="42"/>
      <c r="AR89" s="227" t="s">
        <v>4768</v>
      </c>
      <c r="AT89" s="227" t="s">
        <v>184</v>
      </c>
      <c r="AU89" s="227" t="s">
        <v>86</v>
      </c>
      <c r="AY89" s="21" t="s">
        <v>182</v>
      </c>
      <c r="BE89" s="228">
        <f>IF(N89="základní",J89,0)</f>
        <v>0</v>
      </c>
      <c r="BF89" s="228">
        <f>IF(N89="snížená",J89,0)</f>
        <v>0</v>
      </c>
      <c r="BG89" s="228">
        <f>IF(N89="zákl. přenesená",J89,0)</f>
        <v>0</v>
      </c>
      <c r="BH89" s="228">
        <f>IF(N89="sníž. přenesená",J89,0)</f>
        <v>0</v>
      </c>
      <c r="BI89" s="228">
        <f>IF(N89="nulová",J89,0)</f>
        <v>0</v>
      </c>
      <c r="BJ89" s="21" t="s">
        <v>83</v>
      </c>
      <c r="BK89" s="228">
        <f>ROUND(I89*H89,2)</f>
        <v>0</v>
      </c>
      <c r="BL89" s="21" t="s">
        <v>4768</v>
      </c>
      <c r="BM89" s="227" t="s">
        <v>4781</v>
      </c>
    </row>
    <row r="90" s="2" customFormat="1" ht="55.5" customHeight="1">
      <c r="A90" s="42"/>
      <c r="B90" s="43"/>
      <c r="C90" s="216" t="s">
        <v>226</v>
      </c>
      <c r="D90" s="216" t="s">
        <v>184</v>
      </c>
      <c r="E90" s="217" t="s">
        <v>4782</v>
      </c>
      <c r="F90" s="218" t="s">
        <v>4783</v>
      </c>
      <c r="G90" s="219" t="s">
        <v>4055</v>
      </c>
      <c r="H90" s="220">
        <v>1</v>
      </c>
      <c r="I90" s="221"/>
      <c r="J90" s="222">
        <f>ROUND(I90*H90,2)</f>
        <v>0</v>
      </c>
      <c r="K90" s="218" t="s">
        <v>19</v>
      </c>
      <c r="L90" s="48"/>
      <c r="M90" s="223" t="s">
        <v>19</v>
      </c>
      <c r="N90" s="224" t="s">
        <v>47</v>
      </c>
      <c r="O90" s="88"/>
      <c r="P90" s="225">
        <f>O90*H90</f>
        <v>0</v>
      </c>
      <c r="Q90" s="225">
        <v>0</v>
      </c>
      <c r="R90" s="225">
        <f>Q90*H90</f>
        <v>0</v>
      </c>
      <c r="S90" s="225">
        <v>0</v>
      </c>
      <c r="T90" s="226">
        <f>S90*H90</f>
        <v>0</v>
      </c>
      <c r="U90" s="42"/>
      <c r="V90" s="42"/>
      <c r="W90" s="42"/>
      <c r="X90" s="42"/>
      <c r="Y90" s="42"/>
      <c r="Z90" s="42"/>
      <c r="AA90" s="42"/>
      <c r="AB90" s="42"/>
      <c r="AC90" s="42"/>
      <c r="AD90" s="42"/>
      <c r="AE90" s="42"/>
      <c r="AR90" s="227" t="s">
        <v>4768</v>
      </c>
      <c r="AT90" s="227" t="s">
        <v>184</v>
      </c>
      <c r="AU90" s="227" t="s">
        <v>86</v>
      </c>
      <c r="AY90" s="21" t="s">
        <v>182</v>
      </c>
      <c r="BE90" s="228">
        <f>IF(N90="základní",J90,0)</f>
        <v>0</v>
      </c>
      <c r="BF90" s="228">
        <f>IF(N90="snížená",J90,0)</f>
        <v>0</v>
      </c>
      <c r="BG90" s="228">
        <f>IF(N90="zákl. přenesená",J90,0)</f>
        <v>0</v>
      </c>
      <c r="BH90" s="228">
        <f>IF(N90="sníž. přenesená",J90,0)</f>
        <v>0</v>
      </c>
      <c r="BI90" s="228">
        <f>IF(N90="nulová",J90,0)</f>
        <v>0</v>
      </c>
      <c r="BJ90" s="21" t="s">
        <v>83</v>
      </c>
      <c r="BK90" s="228">
        <f>ROUND(I90*H90,2)</f>
        <v>0</v>
      </c>
      <c r="BL90" s="21" t="s">
        <v>4768</v>
      </c>
      <c r="BM90" s="227" t="s">
        <v>4784</v>
      </c>
    </row>
    <row r="91" s="12" customFormat="1" ht="22.8" customHeight="1">
      <c r="A91" s="12"/>
      <c r="B91" s="200"/>
      <c r="C91" s="201"/>
      <c r="D91" s="202" t="s">
        <v>75</v>
      </c>
      <c r="E91" s="214" t="s">
        <v>76</v>
      </c>
      <c r="F91" s="214" t="s">
        <v>4785</v>
      </c>
      <c r="G91" s="201"/>
      <c r="H91" s="201"/>
      <c r="I91" s="204"/>
      <c r="J91" s="215">
        <f>BK91</f>
        <v>0</v>
      </c>
      <c r="K91" s="201"/>
      <c r="L91" s="206"/>
      <c r="M91" s="207"/>
      <c r="N91" s="208"/>
      <c r="O91" s="208"/>
      <c r="P91" s="209">
        <f>SUM(P92:P96)</f>
        <v>0</v>
      </c>
      <c r="Q91" s="208"/>
      <c r="R91" s="209">
        <f>SUM(R92:R96)</f>
        <v>0</v>
      </c>
      <c r="S91" s="208"/>
      <c r="T91" s="210">
        <f>SUM(T92:T96)</f>
        <v>0</v>
      </c>
      <c r="U91" s="12"/>
      <c r="V91" s="12"/>
      <c r="W91" s="12"/>
      <c r="X91" s="12"/>
      <c r="Y91" s="12"/>
      <c r="Z91" s="12"/>
      <c r="AA91" s="12"/>
      <c r="AB91" s="12"/>
      <c r="AC91" s="12"/>
      <c r="AD91" s="12"/>
      <c r="AE91" s="12"/>
      <c r="AR91" s="211" t="s">
        <v>218</v>
      </c>
      <c r="AT91" s="212" t="s">
        <v>75</v>
      </c>
      <c r="AU91" s="212" t="s">
        <v>83</v>
      </c>
      <c r="AY91" s="211" t="s">
        <v>182</v>
      </c>
      <c r="BK91" s="213">
        <f>SUM(BK92:BK96)</f>
        <v>0</v>
      </c>
    </row>
    <row r="92" s="2" customFormat="1" ht="114.9" customHeight="1">
      <c r="A92" s="42"/>
      <c r="B92" s="43"/>
      <c r="C92" s="216" t="s">
        <v>236</v>
      </c>
      <c r="D92" s="216" t="s">
        <v>184</v>
      </c>
      <c r="E92" s="217" t="s">
        <v>4786</v>
      </c>
      <c r="F92" s="218" t="s">
        <v>4787</v>
      </c>
      <c r="G92" s="219" t="s">
        <v>4055</v>
      </c>
      <c r="H92" s="220">
        <v>1</v>
      </c>
      <c r="I92" s="221"/>
      <c r="J92" s="222">
        <f>ROUND(I92*H92,2)</f>
        <v>0</v>
      </c>
      <c r="K92" s="218" t="s">
        <v>19</v>
      </c>
      <c r="L92" s="48"/>
      <c r="M92" s="223" t="s">
        <v>19</v>
      </c>
      <c r="N92" s="224" t="s">
        <v>47</v>
      </c>
      <c r="O92" s="88"/>
      <c r="P92" s="225">
        <f>O92*H92</f>
        <v>0</v>
      </c>
      <c r="Q92" s="225">
        <v>0</v>
      </c>
      <c r="R92" s="225">
        <f>Q92*H92</f>
        <v>0</v>
      </c>
      <c r="S92" s="225">
        <v>0</v>
      </c>
      <c r="T92" s="226">
        <f>S92*H92</f>
        <v>0</v>
      </c>
      <c r="U92" s="42"/>
      <c r="V92" s="42"/>
      <c r="W92" s="42"/>
      <c r="X92" s="42"/>
      <c r="Y92" s="42"/>
      <c r="Z92" s="42"/>
      <c r="AA92" s="42"/>
      <c r="AB92" s="42"/>
      <c r="AC92" s="42"/>
      <c r="AD92" s="42"/>
      <c r="AE92" s="42"/>
      <c r="AR92" s="227" t="s">
        <v>4768</v>
      </c>
      <c r="AT92" s="227" t="s">
        <v>184</v>
      </c>
      <c r="AU92" s="227" t="s">
        <v>86</v>
      </c>
      <c r="AY92" s="21" t="s">
        <v>182</v>
      </c>
      <c r="BE92" s="228">
        <f>IF(N92="základní",J92,0)</f>
        <v>0</v>
      </c>
      <c r="BF92" s="228">
        <f>IF(N92="snížená",J92,0)</f>
        <v>0</v>
      </c>
      <c r="BG92" s="228">
        <f>IF(N92="zákl. přenesená",J92,0)</f>
        <v>0</v>
      </c>
      <c r="BH92" s="228">
        <f>IF(N92="sníž. přenesená",J92,0)</f>
        <v>0</v>
      </c>
      <c r="BI92" s="228">
        <f>IF(N92="nulová",J92,0)</f>
        <v>0</v>
      </c>
      <c r="BJ92" s="21" t="s">
        <v>83</v>
      </c>
      <c r="BK92" s="228">
        <f>ROUND(I92*H92,2)</f>
        <v>0</v>
      </c>
      <c r="BL92" s="21" t="s">
        <v>4768</v>
      </c>
      <c r="BM92" s="227" t="s">
        <v>4788</v>
      </c>
    </row>
    <row r="93" s="2" customFormat="1" ht="16.5" customHeight="1">
      <c r="A93" s="42"/>
      <c r="B93" s="43"/>
      <c r="C93" s="216" t="s">
        <v>243</v>
      </c>
      <c r="D93" s="216" t="s">
        <v>184</v>
      </c>
      <c r="E93" s="217" t="s">
        <v>4789</v>
      </c>
      <c r="F93" s="218" t="s">
        <v>4790</v>
      </c>
      <c r="G93" s="219" t="s">
        <v>560</v>
      </c>
      <c r="H93" s="220">
        <v>250</v>
      </c>
      <c r="I93" s="221"/>
      <c r="J93" s="222">
        <f>ROUND(I93*H93,2)</f>
        <v>0</v>
      </c>
      <c r="K93" s="218" t="s">
        <v>19</v>
      </c>
      <c r="L93" s="48"/>
      <c r="M93" s="223" t="s">
        <v>19</v>
      </c>
      <c r="N93" s="224" t="s">
        <v>47</v>
      </c>
      <c r="O93" s="88"/>
      <c r="P93" s="225">
        <f>O93*H93</f>
        <v>0</v>
      </c>
      <c r="Q93" s="225">
        <v>0</v>
      </c>
      <c r="R93" s="225">
        <f>Q93*H93</f>
        <v>0</v>
      </c>
      <c r="S93" s="225">
        <v>0</v>
      </c>
      <c r="T93" s="226">
        <f>S93*H93</f>
        <v>0</v>
      </c>
      <c r="U93" s="42"/>
      <c r="V93" s="42"/>
      <c r="W93" s="42"/>
      <c r="X93" s="42"/>
      <c r="Y93" s="42"/>
      <c r="Z93" s="42"/>
      <c r="AA93" s="42"/>
      <c r="AB93" s="42"/>
      <c r="AC93" s="42"/>
      <c r="AD93" s="42"/>
      <c r="AE93" s="42"/>
      <c r="AR93" s="227" t="s">
        <v>4768</v>
      </c>
      <c r="AT93" s="227" t="s">
        <v>184</v>
      </c>
      <c r="AU93" s="227" t="s">
        <v>86</v>
      </c>
      <c r="AY93" s="21" t="s">
        <v>182</v>
      </c>
      <c r="BE93" s="228">
        <f>IF(N93="základní",J93,0)</f>
        <v>0</v>
      </c>
      <c r="BF93" s="228">
        <f>IF(N93="snížená",J93,0)</f>
        <v>0</v>
      </c>
      <c r="BG93" s="228">
        <f>IF(N93="zákl. přenesená",J93,0)</f>
        <v>0</v>
      </c>
      <c r="BH93" s="228">
        <f>IF(N93="sníž. přenesená",J93,0)</f>
        <v>0</v>
      </c>
      <c r="BI93" s="228">
        <f>IF(N93="nulová",J93,0)</f>
        <v>0</v>
      </c>
      <c r="BJ93" s="21" t="s">
        <v>83</v>
      </c>
      <c r="BK93" s="228">
        <f>ROUND(I93*H93,2)</f>
        <v>0</v>
      </c>
      <c r="BL93" s="21" t="s">
        <v>4768</v>
      </c>
      <c r="BM93" s="227" t="s">
        <v>4791</v>
      </c>
    </row>
    <row r="94" s="2" customFormat="1" ht="16.5" customHeight="1">
      <c r="A94" s="42"/>
      <c r="B94" s="43"/>
      <c r="C94" s="216" t="s">
        <v>249</v>
      </c>
      <c r="D94" s="216" t="s">
        <v>184</v>
      </c>
      <c r="E94" s="217" t="s">
        <v>4792</v>
      </c>
      <c r="F94" s="218" t="s">
        <v>4793</v>
      </c>
      <c r="G94" s="219" t="s">
        <v>560</v>
      </c>
      <c r="H94" s="220">
        <v>250</v>
      </c>
      <c r="I94" s="221"/>
      <c r="J94" s="222">
        <f>ROUND(I94*H94,2)</f>
        <v>0</v>
      </c>
      <c r="K94" s="218" t="s">
        <v>19</v>
      </c>
      <c r="L94" s="48"/>
      <c r="M94" s="223" t="s">
        <v>19</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4768</v>
      </c>
      <c r="AT94" s="227" t="s">
        <v>184</v>
      </c>
      <c r="AU94" s="227" t="s">
        <v>86</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4768</v>
      </c>
      <c r="BM94" s="227" t="s">
        <v>4794</v>
      </c>
    </row>
    <row r="95" s="2" customFormat="1" ht="24.15" customHeight="1">
      <c r="A95" s="42"/>
      <c r="B95" s="43"/>
      <c r="C95" s="216" t="s">
        <v>255</v>
      </c>
      <c r="D95" s="216" t="s">
        <v>184</v>
      </c>
      <c r="E95" s="217" t="s">
        <v>4795</v>
      </c>
      <c r="F95" s="218" t="s">
        <v>4796</v>
      </c>
      <c r="G95" s="219" t="s">
        <v>4055</v>
      </c>
      <c r="H95" s="220">
        <v>1</v>
      </c>
      <c r="I95" s="221"/>
      <c r="J95" s="222">
        <f>ROUND(I95*H95,2)</f>
        <v>0</v>
      </c>
      <c r="K95" s="218" t="s">
        <v>19</v>
      </c>
      <c r="L95" s="48"/>
      <c r="M95" s="223" t="s">
        <v>19</v>
      </c>
      <c r="N95" s="224" t="s">
        <v>47</v>
      </c>
      <c r="O95" s="88"/>
      <c r="P95" s="225">
        <f>O95*H95</f>
        <v>0</v>
      </c>
      <c r="Q95" s="225">
        <v>0</v>
      </c>
      <c r="R95" s="225">
        <f>Q95*H95</f>
        <v>0</v>
      </c>
      <c r="S95" s="225">
        <v>0</v>
      </c>
      <c r="T95" s="226">
        <f>S95*H95</f>
        <v>0</v>
      </c>
      <c r="U95" s="42"/>
      <c r="V95" s="42"/>
      <c r="W95" s="42"/>
      <c r="X95" s="42"/>
      <c r="Y95" s="42"/>
      <c r="Z95" s="42"/>
      <c r="AA95" s="42"/>
      <c r="AB95" s="42"/>
      <c r="AC95" s="42"/>
      <c r="AD95" s="42"/>
      <c r="AE95" s="42"/>
      <c r="AR95" s="227" t="s">
        <v>4768</v>
      </c>
      <c r="AT95" s="227" t="s">
        <v>184</v>
      </c>
      <c r="AU95" s="227" t="s">
        <v>86</v>
      </c>
      <c r="AY95" s="21" t="s">
        <v>182</v>
      </c>
      <c r="BE95" s="228">
        <f>IF(N95="základní",J95,0)</f>
        <v>0</v>
      </c>
      <c r="BF95" s="228">
        <f>IF(N95="snížená",J95,0)</f>
        <v>0</v>
      </c>
      <c r="BG95" s="228">
        <f>IF(N95="zákl. přenesená",J95,0)</f>
        <v>0</v>
      </c>
      <c r="BH95" s="228">
        <f>IF(N95="sníž. přenesená",J95,0)</f>
        <v>0</v>
      </c>
      <c r="BI95" s="228">
        <f>IF(N95="nulová",J95,0)</f>
        <v>0</v>
      </c>
      <c r="BJ95" s="21" t="s">
        <v>83</v>
      </c>
      <c r="BK95" s="228">
        <f>ROUND(I95*H95,2)</f>
        <v>0</v>
      </c>
      <c r="BL95" s="21" t="s">
        <v>4768</v>
      </c>
      <c r="BM95" s="227" t="s">
        <v>4797</v>
      </c>
    </row>
    <row r="96" s="2" customFormat="1" ht="16.5" customHeight="1">
      <c r="A96" s="42"/>
      <c r="B96" s="43"/>
      <c r="C96" s="216" t="s">
        <v>261</v>
      </c>
      <c r="D96" s="216" t="s">
        <v>184</v>
      </c>
      <c r="E96" s="217" t="s">
        <v>4798</v>
      </c>
      <c r="F96" s="218" t="s">
        <v>4799</v>
      </c>
      <c r="G96" s="219" t="s">
        <v>4055</v>
      </c>
      <c r="H96" s="220">
        <v>1</v>
      </c>
      <c r="I96" s="221"/>
      <c r="J96" s="222">
        <f>ROUND(I96*H96,2)</f>
        <v>0</v>
      </c>
      <c r="K96" s="218" t="s">
        <v>19</v>
      </c>
      <c r="L96" s="48"/>
      <c r="M96" s="291" t="s">
        <v>19</v>
      </c>
      <c r="N96" s="292" t="s">
        <v>47</v>
      </c>
      <c r="O96" s="293"/>
      <c r="P96" s="294">
        <f>O96*H96</f>
        <v>0</v>
      </c>
      <c r="Q96" s="294">
        <v>0</v>
      </c>
      <c r="R96" s="294">
        <f>Q96*H96</f>
        <v>0</v>
      </c>
      <c r="S96" s="294">
        <v>0</v>
      </c>
      <c r="T96" s="295">
        <f>S96*H96</f>
        <v>0</v>
      </c>
      <c r="U96" s="42"/>
      <c r="V96" s="42"/>
      <c r="W96" s="42"/>
      <c r="X96" s="42"/>
      <c r="Y96" s="42"/>
      <c r="Z96" s="42"/>
      <c r="AA96" s="42"/>
      <c r="AB96" s="42"/>
      <c r="AC96" s="42"/>
      <c r="AD96" s="42"/>
      <c r="AE96" s="42"/>
      <c r="AR96" s="227" t="s">
        <v>4768</v>
      </c>
      <c r="AT96" s="227" t="s">
        <v>184</v>
      </c>
      <c r="AU96" s="227" t="s">
        <v>86</v>
      </c>
      <c r="AY96" s="21" t="s">
        <v>182</v>
      </c>
      <c r="BE96" s="228">
        <f>IF(N96="základní",J96,0)</f>
        <v>0</v>
      </c>
      <c r="BF96" s="228">
        <f>IF(N96="snížená",J96,0)</f>
        <v>0</v>
      </c>
      <c r="BG96" s="228">
        <f>IF(N96="zákl. přenesená",J96,0)</f>
        <v>0</v>
      </c>
      <c r="BH96" s="228">
        <f>IF(N96="sníž. přenesená",J96,0)</f>
        <v>0</v>
      </c>
      <c r="BI96" s="228">
        <f>IF(N96="nulová",J96,0)</f>
        <v>0</v>
      </c>
      <c r="BJ96" s="21" t="s">
        <v>83</v>
      </c>
      <c r="BK96" s="228">
        <f>ROUND(I96*H96,2)</f>
        <v>0</v>
      </c>
      <c r="BL96" s="21" t="s">
        <v>4768</v>
      </c>
      <c r="BM96" s="227" t="s">
        <v>4800</v>
      </c>
    </row>
    <row r="97" s="2" customFormat="1" ht="6.96" customHeight="1">
      <c r="A97" s="42"/>
      <c r="B97" s="63"/>
      <c r="C97" s="64"/>
      <c r="D97" s="64"/>
      <c r="E97" s="64"/>
      <c r="F97" s="64"/>
      <c r="G97" s="64"/>
      <c r="H97" s="64"/>
      <c r="I97" s="64"/>
      <c r="J97" s="64"/>
      <c r="K97" s="64"/>
      <c r="L97" s="48"/>
      <c r="M97" s="42"/>
      <c r="O97" s="42"/>
      <c r="P97" s="42"/>
      <c r="Q97" s="42"/>
      <c r="R97" s="42"/>
      <c r="S97" s="42"/>
      <c r="T97" s="42"/>
      <c r="U97" s="42"/>
      <c r="V97" s="42"/>
      <c r="W97" s="42"/>
      <c r="X97" s="42"/>
      <c r="Y97" s="42"/>
      <c r="Z97" s="42"/>
      <c r="AA97" s="42"/>
      <c r="AB97" s="42"/>
      <c r="AC97" s="42"/>
      <c r="AD97" s="42"/>
      <c r="AE97" s="42"/>
    </row>
  </sheetData>
  <sheetProtection sheet="1" autoFilter="0" formatColumns="0" formatRows="0" objects="1" scenarios="1" spinCount="100000" saltValue="ECpPdf1tzUCy8Hdrt8cNQzn97svPwCZV4Fo9Zx+2bnCjllhwfAmpXCYFzI6P8oGb3/ubGdr1u7YdCIC/hrqg2w==" hashValue="VkU3N1QWIgvZymR5GKoSkiaAWATGtKVxE0+qAiCs68PLNOubnxvcpNduIJUY3WdcHh7GdvK9daEz8y5q3uhBUQ==" algorithmName="SHA-512" password="CC35"/>
  <autoFilter ref="C81:K96"/>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19" customWidth="1"/>
    <col min="2" max="2" width="1.667969" style="319" customWidth="1"/>
    <col min="3" max="4" width="5" style="319" customWidth="1"/>
    <col min="5" max="5" width="11.66016" style="319" customWidth="1"/>
    <col min="6" max="6" width="9.160156" style="319" customWidth="1"/>
    <col min="7" max="7" width="5" style="319" customWidth="1"/>
    <col min="8" max="8" width="77.83203" style="319" customWidth="1"/>
    <col min="9" max="10" width="20" style="319" customWidth="1"/>
    <col min="11" max="11" width="1.667969" style="319" customWidth="1"/>
  </cols>
  <sheetData>
    <row r="1" s="1" customFormat="1" ht="37.5" customHeight="1"/>
    <row r="2" s="1" customFormat="1" ht="7.5" customHeight="1">
      <c r="B2" s="320"/>
      <c r="C2" s="321"/>
      <c r="D2" s="321"/>
      <c r="E2" s="321"/>
      <c r="F2" s="321"/>
      <c r="G2" s="321"/>
      <c r="H2" s="321"/>
      <c r="I2" s="321"/>
      <c r="J2" s="321"/>
      <c r="K2" s="322"/>
    </row>
    <row r="3" s="18" customFormat="1" ht="45" customHeight="1">
      <c r="B3" s="323"/>
      <c r="C3" s="324" t="s">
        <v>4801</v>
      </c>
      <c r="D3" s="324"/>
      <c r="E3" s="324"/>
      <c r="F3" s="324"/>
      <c r="G3" s="324"/>
      <c r="H3" s="324"/>
      <c r="I3" s="324"/>
      <c r="J3" s="324"/>
      <c r="K3" s="325"/>
    </row>
    <row r="4" s="1" customFormat="1" ht="25.5" customHeight="1">
      <c r="B4" s="326"/>
      <c r="C4" s="327" t="s">
        <v>4802</v>
      </c>
      <c r="D4" s="327"/>
      <c r="E4" s="327"/>
      <c r="F4" s="327"/>
      <c r="G4" s="327"/>
      <c r="H4" s="327"/>
      <c r="I4" s="327"/>
      <c r="J4" s="327"/>
      <c r="K4" s="328"/>
    </row>
    <row r="5" s="1" customFormat="1" ht="5.25" customHeight="1">
      <c r="B5" s="326"/>
      <c r="C5" s="329"/>
      <c r="D5" s="329"/>
      <c r="E5" s="329"/>
      <c r="F5" s="329"/>
      <c r="G5" s="329"/>
      <c r="H5" s="329"/>
      <c r="I5" s="329"/>
      <c r="J5" s="329"/>
      <c r="K5" s="328"/>
    </row>
    <row r="6" s="1" customFormat="1" ht="15" customHeight="1">
      <c r="B6" s="326"/>
      <c r="C6" s="330" t="s">
        <v>4803</v>
      </c>
      <c r="D6" s="330"/>
      <c r="E6" s="330"/>
      <c r="F6" s="330"/>
      <c r="G6" s="330"/>
      <c r="H6" s="330"/>
      <c r="I6" s="330"/>
      <c r="J6" s="330"/>
      <c r="K6" s="328"/>
    </row>
    <row r="7" s="1" customFormat="1" ht="15" customHeight="1">
      <c r="B7" s="331"/>
      <c r="C7" s="330" t="s">
        <v>4804</v>
      </c>
      <c r="D7" s="330"/>
      <c r="E7" s="330"/>
      <c r="F7" s="330"/>
      <c r="G7" s="330"/>
      <c r="H7" s="330"/>
      <c r="I7" s="330"/>
      <c r="J7" s="330"/>
      <c r="K7" s="328"/>
    </row>
    <row r="8" s="1" customFormat="1" ht="12.75" customHeight="1">
      <c r="B8" s="331"/>
      <c r="C8" s="330"/>
      <c r="D8" s="330"/>
      <c r="E8" s="330"/>
      <c r="F8" s="330"/>
      <c r="G8" s="330"/>
      <c r="H8" s="330"/>
      <c r="I8" s="330"/>
      <c r="J8" s="330"/>
      <c r="K8" s="328"/>
    </row>
    <row r="9" s="1" customFormat="1" ht="15" customHeight="1">
      <c r="B9" s="331"/>
      <c r="C9" s="330" t="s">
        <v>4805</v>
      </c>
      <c r="D9" s="330"/>
      <c r="E9" s="330"/>
      <c r="F9" s="330"/>
      <c r="G9" s="330"/>
      <c r="H9" s="330"/>
      <c r="I9" s="330"/>
      <c r="J9" s="330"/>
      <c r="K9" s="328"/>
    </row>
    <row r="10" s="1" customFormat="1" ht="15" customHeight="1">
      <c r="B10" s="331"/>
      <c r="C10" s="330"/>
      <c r="D10" s="330" t="s">
        <v>4806</v>
      </c>
      <c r="E10" s="330"/>
      <c r="F10" s="330"/>
      <c r="G10" s="330"/>
      <c r="H10" s="330"/>
      <c r="I10" s="330"/>
      <c r="J10" s="330"/>
      <c r="K10" s="328"/>
    </row>
    <row r="11" s="1" customFormat="1" ht="15" customHeight="1">
      <c r="B11" s="331"/>
      <c r="C11" s="332"/>
      <c r="D11" s="330" t="s">
        <v>4807</v>
      </c>
      <c r="E11" s="330"/>
      <c r="F11" s="330"/>
      <c r="G11" s="330"/>
      <c r="H11" s="330"/>
      <c r="I11" s="330"/>
      <c r="J11" s="330"/>
      <c r="K11" s="328"/>
    </row>
    <row r="12" s="1" customFormat="1" ht="15" customHeight="1">
      <c r="B12" s="331"/>
      <c r="C12" s="332"/>
      <c r="D12" s="330"/>
      <c r="E12" s="330"/>
      <c r="F12" s="330"/>
      <c r="G12" s="330"/>
      <c r="H12" s="330"/>
      <c r="I12" s="330"/>
      <c r="J12" s="330"/>
      <c r="K12" s="328"/>
    </row>
    <row r="13" s="1" customFormat="1" ht="15" customHeight="1">
      <c r="B13" s="331"/>
      <c r="C13" s="332"/>
      <c r="D13" s="333" t="s">
        <v>4808</v>
      </c>
      <c r="E13" s="330"/>
      <c r="F13" s="330"/>
      <c r="G13" s="330"/>
      <c r="H13" s="330"/>
      <c r="I13" s="330"/>
      <c r="J13" s="330"/>
      <c r="K13" s="328"/>
    </row>
    <row r="14" s="1" customFormat="1" ht="12.75" customHeight="1">
      <c r="B14" s="331"/>
      <c r="C14" s="332"/>
      <c r="D14" s="332"/>
      <c r="E14" s="332"/>
      <c r="F14" s="332"/>
      <c r="G14" s="332"/>
      <c r="H14" s="332"/>
      <c r="I14" s="332"/>
      <c r="J14" s="332"/>
      <c r="K14" s="328"/>
    </row>
    <row r="15" s="1" customFormat="1" ht="15" customHeight="1">
      <c r="B15" s="331"/>
      <c r="C15" s="332"/>
      <c r="D15" s="330" t="s">
        <v>4809</v>
      </c>
      <c r="E15" s="330"/>
      <c r="F15" s="330"/>
      <c r="G15" s="330"/>
      <c r="H15" s="330"/>
      <c r="I15" s="330"/>
      <c r="J15" s="330"/>
      <c r="K15" s="328"/>
    </row>
    <row r="16" s="1" customFormat="1" ht="15" customHeight="1">
      <c r="B16" s="331"/>
      <c r="C16" s="332"/>
      <c r="D16" s="330" t="s">
        <v>4810</v>
      </c>
      <c r="E16" s="330"/>
      <c r="F16" s="330"/>
      <c r="G16" s="330"/>
      <c r="H16" s="330"/>
      <c r="I16" s="330"/>
      <c r="J16" s="330"/>
      <c r="K16" s="328"/>
    </row>
    <row r="17" s="1" customFormat="1" ht="15" customHeight="1">
      <c r="B17" s="331"/>
      <c r="C17" s="332"/>
      <c r="D17" s="330" t="s">
        <v>4811</v>
      </c>
      <c r="E17" s="330"/>
      <c r="F17" s="330"/>
      <c r="G17" s="330"/>
      <c r="H17" s="330"/>
      <c r="I17" s="330"/>
      <c r="J17" s="330"/>
      <c r="K17" s="328"/>
    </row>
    <row r="18" s="1" customFormat="1" ht="15" customHeight="1">
      <c r="B18" s="331"/>
      <c r="C18" s="332"/>
      <c r="D18" s="332"/>
      <c r="E18" s="334" t="s">
        <v>82</v>
      </c>
      <c r="F18" s="330" t="s">
        <v>4812</v>
      </c>
      <c r="G18" s="330"/>
      <c r="H18" s="330"/>
      <c r="I18" s="330"/>
      <c r="J18" s="330"/>
      <c r="K18" s="328"/>
    </row>
    <row r="19" s="1" customFormat="1" ht="15" customHeight="1">
      <c r="B19" s="331"/>
      <c r="C19" s="332"/>
      <c r="D19" s="332"/>
      <c r="E19" s="334" t="s">
        <v>4813</v>
      </c>
      <c r="F19" s="330" t="s">
        <v>4814</v>
      </c>
      <c r="G19" s="330"/>
      <c r="H19" s="330"/>
      <c r="I19" s="330"/>
      <c r="J19" s="330"/>
      <c r="K19" s="328"/>
    </row>
    <row r="20" s="1" customFormat="1" ht="15" customHeight="1">
      <c r="B20" s="331"/>
      <c r="C20" s="332"/>
      <c r="D20" s="332"/>
      <c r="E20" s="334" t="s">
        <v>120</v>
      </c>
      <c r="F20" s="330" t="s">
        <v>4815</v>
      </c>
      <c r="G20" s="330"/>
      <c r="H20" s="330"/>
      <c r="I20" s="330"/>
      <c r="J20" s="330"/>
      <c r="K20" s="328"/>
    </row>
    <row r="21" s="1" customFormat="1" ht="15" customHeight="1">
      <c r="B21" s="331"/>
      <c r="C21" s="332"/>
      <c r="D21" s="332"/>
      <c r="E21" s="334" t="s">
        <v>128</v>
      </c>
      <c r="F21" s="330" t="s">
        <v>129</v>
      </c>
      <c r="G21" s="330"/>
      <c r="H21" s="330"/>
      <c r="I21" s="330"/>
      <c r="J21" s="330"/>
      <c r="K21" s="328"/>
    </row>
    <row r="22" s="1" customFormat="1" ht="15" customHeight="1">
      <c r="B22" s="331"/>
      <c r="C22" s="332"/>
      <c r="D22" s="332"/>
      <c r="E22" s="334" t="s">
        <v>4816</v>
      </c>
      <c r="F22" s="330" t="s">
        <v>4817</v>
      </c>
      <c r="G22" s="330"/>
      <c r="H22" s="330"/>
      <c r="I22" s="330"/>
      <c r="J22" s="330"/>
      <c r="K22" s="328"/>
    </row>
    <row r="23" s="1" customFormat="1" ht="15" customHeight="1">
      <c r="B23" s="331"/>
      <c r="C23" s="332"/>
      <c r="D23" s="332"/>
      <c r="E23" s="334" t="s">
        <v>90</v>
      </c>
      <c r="F23" s="330" t="s">
        <v>4818</v>
      </c>
      <c r="G23" s="330"/>
      <c r="H23" s="330"/>
      <c r="I23" s="330"/>
      <c r="J23" s="330"/>
      <c r="K23" s="328"/>
    </row>
    <row r="24" s="1" customFormat="1" ht="12.75" customHeight="1">
      <c r="B24" s="331"/>
      <c r="C24" s="332"/>
      <c r="D24" s="332"/>
      <c r="E24" s="332"/>
      <c r="F24" s="332"/>
      <c r="G24" s="332"/>
      <c r="H24" s="332"/>
      <c r="I24" s="332"/>
      <c r="J24" s="332"/>
      <c r="K24" s="328"/>
    </row>
    <row r="25" s="1" customFormat="1" ht="15" customHeight="1">
      <c r="B25" s="331"/>
      <c r="C25" s="330" t="s">
        <v>4819</v>
      </c>
      <c r="D25" s="330"/>
      <c r="E25" s="330"/>
      <c r="F25" s="330"/>
      <c r="G25" s="330"/>
      <c r="H25" s="330"/>
      <c r="I25" s="330"/>
      <c r="J25" s="330"/>
      <c r="K25" s="328"/>
    </row>
    <row r="26" s="1" customFormat="1" ht="15" customHeight="1">
      <c r="B26" s="331"/>
      <c r="C26" s="330" t="s">
        <v>4820</v>
      </c>
      <c r="D26" s="330"/>
      <c r="E26" s="330"/>
      <c r="F26" s="330"/>
      <c r="G26" s="330"/>
      <c r="H26" s="330"/>
      <c r="I26" s="330"/>
      <c r="J26" s="330"/>
      <c r="K26" s="328"/>
    </row>
    <row r="27" s="1" customFormat="1" ht="15" customHeight="1">
      <c r="B27" s="331"/>
      <c r="C27" s="330"/>
      <c r="D27" s="330" t="s">
        <v>4821</v>
      </c>
      <c r="E27" s="330"/>
      <c r="F27" s="330"/>
      <c r="G27" s="330"/>
      <c r="H27" s="330"/>
      <c r="I27" s="330"/>
      <c r="J27" s="330"/>
      <c r="K27" s="328"/>
    </row>
    <row r="28" s="1" customFormat="1" ht="15" customHeight="1">
      <c r="B28" s="331"/>
      <c r="C28" s="332"/>
      <c r="D28" s="330" t="s">
        <v>4822</v>
      </c>
      <c r="E28" s="330"/>
      <c r="F28" s="330"/>
      <c r="G28" s="330"/>
      <c r="H28" s="330"/>
      <c r="I28" s="330"/>
      <c r="J28" s="330"/>
      <c r="K28" s="328"/>
    </row>
    <row r="29" s="1" customFormat="1" ht="12.75" customHeight="1">
      <c r="B29" s="331"/>
      <c r="C29" s="332"/>
      <c r="D29" s="332"/>
      <c r="E29" s="332"/>
      <c r="F29" s="332"/>
      <c r="G29" s="332"/>
      <c r="H29" s="332"/>
      <c r="I29" s="332"/>
      <c r="J29" s="332"/>
      <c r="K29" s="328"/>
    </row>
    <row r="30" s="1" customFormat="1" ht="15" customHeight="1">
      <c r="B30" s="331"/>
      <c r="C30" s="332"/>
      <c r="D30" s="330" t="s">
        <v>4823</v>
      </c>
      <c r="E30" s="330"/>
      <c r="F30" s="330"/>
      <c r="G30" s="330"/>
      <c r="H30" s="330"/>
      <c r="I30" s="330"/>
      <c r="J30" s="330"/>
      <c r="K30" s="328"/>
    </row>
    <row r="31" s="1" customFormat="1" ht="15" customHeight="1">
      <c r="B31" s="331"/>
      <c r="C31" s="332"/>
      <c r="D31" s="330" t="s">
        <v>4824</v>
      </c>
      <c r="E31" s="330"/>
      <c r="F31" s="330"/>
      <c r="G31" s="330"/>
      <c r="H31" s="330"/>
      <c r="I31" s="330"/>
      <c r="J31" s="330"/>
      <c r="K31" s="328"/>
    </row>
    <row r="32" s="1" customFormat="1" ht="12.75" customHeight="1">
      <c r="B32" s="331"/>
      <c r="C32" s="332"/>
      <c r="D32" s="332"/>
      <c r="E32" s="332"/>
      <c r="F32" s="332"/>
      <c r="G32" s="332"/>
      <c r="H32" s="332"/>
      <c r="I32" s="332"/>
      <c r="J32" s="332"/>
      <c r="K32" s="328"/>
    </row>
    <row r="33" s="1" customFormat="1" ht="15" customHeight="1">
      <c r="B33" s="331"/>
      <c r="C33" s="332"/>
      <c r="D33" s="330" t="s">
        <v>4825</v>
      </c>
      <c r="E33" s="330"/>
      <c r="F33" s="330"/>
      <c r="G33" s="330"/>
      <c r="H33" s="330"/>
      <c r="I33" s="330"/>
      <c r="J33" s="330"/>
      <c r="K33" s="328"/>
    </row>
    <row r="34" s="1" customFormat="1" ht="15" customHeight="1">
      <c r="B34" s="331"/>
      <c r="C34" s="332"/>
      <c r="D34" s="330" t="s">
        <v>4826</v>
      </c>
      <c r="E34" s="330"/>
      <c r="F34" s="330"/>
      <c r="G34" s="330"/>
      <c r="H34" s="330"/>
      <c r="I34" s="330"/>
      <c r="J34" s="330"/>
      <c r="K34" s="328"/>
    </row>
    <row r="35" s="1" customFormat="1" ht="15" customHeight="1">
      <c r="B35" s="331"/>
      <c r="C35" s="332"/>
      <c r="D35" s="330" t="s">
        <v>4827</v>
      </c>
      <c r="E35" s="330"/>
      <c r="F35" s="330"/>
      <c r="G35" s="330"/>
      <c r="H35" s="330"/>
      <c r="I35" s="330"/>
      <c r="J35" s="330"/>
      <c r="K35" s="328"/>
    </row>
    <row r="36" s="1" customFormat="1" ht="15" customHeight="1">
      <c r="B36" s="331"/>
      <c r="C36" s="332"/>
      <c r="D36" s="330"/>
      <c r="E36" s="333" t="s">
        <v>168</v>
      </c>
      <c r="F36" s="330"/>
      <c r="G36" s="330" t="s">
        <v>4828</v>
      </c>
      <c r="H36" s="330"/>
      <c r="I36" s="330"/>
      <c r="J36" s="330"/>
      <c r="K36" s="328"/>
    </row>
    <row r="37" s="1" customFormat="1" ht="30.75" customHeight="1">
      <c r="B37" s="331"/>
      <c r="C37" s="332"/>
      <c r="D37" s="330"/>
      <c r="E37" s="333" t="s">
        <v>4829</v>
      </c>
      <c r="F37" s="330"/>
      <c r="G37" s="330" t="s">
        <v>4830</v>
      </c>
      <c r="H37" s="330"/>
      <c r="I37" s="330"/>
      <c r="J37" s="330"/>
      <c r="K37" s="328"/>
    </row>
    <row r="38" s="1" customFormat="1" ht="15" customHeight="1">
      <c r="B38" s="331"/>
      <c r="C38" s="332"/>
      <c r="D38" s="330"/>
      <c r="E38" s="333" t="s">
        <v>57</v>
      </c>
      <c r="F38" s="330"/>
      <c r="G38" s="330" t="s">
        <v>4831</v>
      </c>
      <c r="H38" s="330"/>
      <c r="I38" s="330"/>
      <c r="J38" s="330"/>
      <c r="K38" s="328"/>
    </row>
    <row r="39" s="1" customFormat="1" ht="15" customHeight="1">
      <c r="B39" s="331"/>
      <c r="C39" s="332"/>
      <c r="D39" s="330"/>
      <c r="E39" s="333" t="s">
        <v>58</v>
      </c>
      <c r="F39" s="330"/>
      <c r="G39" s="330" t="s">
        <v>4832</v>
      </c>
      <c r="H39" s="330"/>
      <c r="I39" s="330"/>
      <c r="J39" s="330"/>
      <c r="K39" s="328"/>
    </row>
    <row r="40" s="1" customFormat="1" ht="15" customHeight="1">
      <c r="B40" s="331"/>
      <c r="C40" s="332"/>
      <c r="D40" s="330"/>
      <c r="E40" s="333" t="s">
        <v>169</v>
      </c>
      <c r="F40" s="330"/>
      <c r="G40" s="330" t="s">
        <v>4833</v>
      </c>
      <c r="H40" s="330"/>
      <c r="I40" s="330"/>
      <c r="J40" s="330"/>
      <c r="K40" s="328"/>
    </row>
    <row r="41" s="1" customFormat="1" ht="15" customHeight="1">
      <c r="B41" s="331"/>
      <c r="C41" s="332"/>
      <c r="D41" s="330"/>
      <c r="E41" s="333" t="s">
        <v>170</v>
      </c>
      <c r="F41" s="330"/>
      <c r="G41" s="330" t="s">
        <v>4834</v>
      </c>
      <c r="H41" s="330"/>
      <c r="I41" s="330"/>
      <c r="J41" s="330"/>
      <c r="K41" s="328"/>
    </row>
    <row r="42" s="1" customFormat="1" ht="15" customHeight="1">
      <c r="B42" s="331"/>
      <c r="C42" s="332"/>
      <c r="D42" s="330"/>
      <c r="E42" s="333" t="s">
        <v>4835</v>
      </c>
      <c r="F42" s="330"/>
      <c r="G42" s="330" t="s">
        <v>4836</v>
      </c>
      <c r="H42" s="330"/>
      <c r="I42" s="330"/>
      <c r="J42" s="330"/>
      <c r="K42" s="328"/>
    </row>
    <row r="43" s="1" customFormat="1" ht="15" customHeight="1">
      <c r="B43" s="331"/>
      <c r="C43" s="332"/>
      <c r="D43" s="330"/>
      <c r="E43" s="333"/>
      <c r="F43" s="330"/>
      <c r="G43" s="330" t="s">
        <v>4837</v>
      </c>
      <c r="H43" s="330"/>
      <c r="I43" s="330"/>
      <c r="J43" s="330"/>
      <c r="K43" s="328"/>
    </row>
    <row r="44" s="1" customFormat="1" ht="15" customHeight="1">
      <c r="B44" s="331"/>
      <c r="C44" s="332"/>
      <c r="D44" s="330"/>
      <c r="E44" s="333" t="s">
        <v>4838</v>
      </c>
      <c r="F44" s="330"/>
      <c r="G44" s="330" t="s">
        <v>4839</v>
      </c>
      <c r="H44" s="330"/>
      <c r="I44" s="330"/>
      <c r="J44" s="330"/>
      <c r="K44" s="328"/>
    </row>
    <row r="45" s="1" customFormat="1" ht="15" customHeight="1">
      <c r="B45" s="331"/>
      <c r="C45" s="332"/>
      <c r="D45" s="330"/>
      <c r="E45" s="333" t="s">
        <v>172</v>
      </c>
      <c r="F45" s="330"/>
      <c r="G45" s="330" t="s">
        <v>4840</v>
      </c>
      <c r="H45" s="330"/>
      <c r="I45" s="330"/>
      <c r="J45" s="330"/>
      <c r="K45" s="328"/>
    </row>
    <row r="46" s="1" customFormat="1" ht="12.75" customHeight="1">
      <c r="B46" s="331"/>
      <c r="C46" s="332"/>
      <c r="D46" s="330"/>
      <c r="E46" s="330"/>
      <c r="F46" s="330"/>
      <c r="G46" s="330"/>
      <c r="H46" s="330"/>
      <c r="I46" s="330"/>
      <c r="J46" s="330"/>
      <c r="K46" s="328"/>
    </row>
    <row r="47" s="1" customFormat="1" ht="15" customHeight="1">
      <c r="B47" s="331"/>
      <c r="C47" s="332"/>
      <c r="D47" s="330" t="s">
        <v>4841</v>
      </c>
      <c r="E47" s="330"/>
      <c r="F47" s="330"/>
      <c r="G47" s="330"/>
      <c r="H47" s="330"/>
      <c r="I47" s="330"/>
      <c r="J47" s="330"/>
      <c r="K47" s="328"/>
    </row>
    <row r="48" s="1" customFormat="1" ht="15" customHeight="1">
      <c r="B48" s="331"/>
      <c r="C48" s="332"/>
      <c r="D48" s="332"/>
      <c r="E48" s="330" t="s">
        <v>4842</v>
      </c>
      <c r="F48" s="330"/>
      <c r="G48" s="330"/>
      <c r="H48" s="330"/>
      <c r="I48" s="330"/>
      <c r="J48" s="330"/>
      <c r="K48" s="328"/>
    </row>
    <row r="49" s="1" customFormat="1" ht="15" customHeight="1">
      <c r="B49" s="331"/>
      <c r="C49" s="332"/>
      <c r="D49" s="332"/>
      <c r="E49" s="330" t="s">
        <v>4843</v>
      </c>
      <c r="F49" s="330"/>
      <c r="G49" s="330"/>
      <c r="H49" s="330"/>
      <c r="I49" s="330"/>
      <c r="J49" s="330"/>
      <c r="K49" s="328"/>
    </row>
    <row r="50" s="1" customFormat="1" ht="15" customHeight="1">
      <c r="B50" s="331"/>
      <c r="C50" s="332"/>
      <c r="D50" s="332"/>
      <c r="E50" s="330" t="s">
        <v>4844</v>
      </c>
      <c r="F50" s="330"/>
      <c r="G50" s="330"/>
      <c r="H50" s="330"/>
      <c r="I50" s="330"/>
      <c r="J50" s="330"/>
      <c r="K50" s="328"/>
    </row>
    <row r="51" s="1" customFormat="1" ht="15" customHeight="1">
      <c r="B51" s="331"/>
      <c r="C51" s="332"/>
      <c r="D51" s="330" t="s">
        <v>4845</v>
      </c>
      <c r="E51" s="330"/>
      <c r="F51" s="330"/>
      <c r="G51" s="330"/>
      <c r="H51" s="330"/>
      <c r="I51" s="330"/>
      <c r="J51" s="330"/>
      <c r="K51" s="328"/>
    </row>
    <row r="52" s="1" customFormat="1" ht="25.5" customHeight="1">
      <c r="B52" s="326"/>
      <c r="C52" s="327" t="s">
        <v>4846</v>
      </c>
      <c r="D52" s="327"/>
      <c r="E52" s="327"/>
      <c r="F52" s="327"/>
      <c r="G52" s="327"/>
      <c r="H52" s="327"/>
      <c r="I52" s="327"/>
      <c r="J52" s="327"/>
      <c r="K52" s="328"/>
    </row>
    <row r="53" s="1" customFormat="1" ht="5.25" customHeight="1">
      <c r="B53" s="326"/>
      <c r="C53" s="329"/>
      <c r="D53" s="329"/>
      <c r="E53" s="329"/>
      <c r="F53" s="329"/>
      <c r="G53" s="329"/>
      <c r="H53" s="329"/>
      <c r="I53" s="329"/>
      <c r="J53" s="329"/>
      <c r="K53" s="328"/>
    </row>
    <row r="54" s="1" customFormat="1" ht="15" customHeight="1">
      <c r="B54" s="326"/>
      <c r="C54" s="330" t="s">
        <v>4847</v>
      </c>
      <c r="D54" s="330"/>
      <c r="E54" s="330"/>
      <c r="F54" s="330"/>
      <c r="G54" s="330"/>
      <c r="H54" s="330"/>
      <c r="I54" s="330"/>
      <c r="J54" s="330"/>
      <c r="K54" s="328"/>
    </row>
    <row r="55" s="1" customFormat="1" ht="15" customHeight="1">
      <c r="B55" s="326"/>
      <c r="C55" s="330" t="s">
        <v>4848</v>
      </c>
      <c r="D55" s="330"/>
      <c r="E55" s="330"/>
      <c r="F55" s="330"/>
      <c r="G55" s="330"/>
      <c r="H55" s="330"/>
      <c r="I55" s="330"/>
      <c r="J55" s="330"/>
      <c r="K55" s="328"/>
    </row>
    <row r="56" s="1" customFormat="1" ht="12.75" customHeight="1">
      <c r="B56" s="326"/>
      <c r="C56" s="330"/>
      <c r="D56" s="330"/>
      <c r="E56" s="330"/>
      <c r="F56" s="330"/>
      <c r="G56" s="330"/>
      <c r="H56" s="330"/>
      <c r="I56" s="330"/>
      <c r="J56" s="330"/>
      <c r="K56" s="328"/>
    </row>
    <row r="57" s="1" customFormat="1" ht="15" customHeight="1">
      <c r="B57" s="326"/>
      <c r="C57" s="330" t="s">
        <v>4849</v>
      </c>
      <c r="D57" s="330"/>
      <c r="E57" s="330"/>
      <c r="F57" s="330"/>
      <c r="G57" s="330"/>
      <c r="H57" s="330"/>
      <c r="I57" s="330"/>
      <c r="J57" s="330"/>
      <c r="K57" s="328"/>
    </row>
    <row r="58" s="1" customFormat="1" ht="15" customHeight="1">
      <c r="B58" s="326"/>
      <c r="C58" s="332"/>
      <c r="D58" s="330" t="s">
        <v>4850</v>
      </c>
      <c r="E58" s="330"/>
      <c r="F58" s="330"/>
      <c r="G58" s="330"/>
      <c r="H58" s="330"/>
      <c r="I58" s="330"/>
      <c r="J58" s="330"/>
      <c r="K58" s="328"/>
    </row>
    <row r="59" s="1" customFormat="1" ht="15" customHeight="1">
      <c r="B59" s="326"/>
      <c r="C59" s="332"/>
      <c r="D59" s="330" t="s">
        <v>4851</v>
      </c>
      <c r="E59" s="330"/>
      <c r="F59" s="330"/>
      <c r="G59" s="330"/>
      <c r="H59" s="330"/>
      <c r="I59" s="330"/>
      <c r="J59" s="330"/>
      <c r="K59" s="328"/>
    </row>
    <row r="60" s="1" customFormat="1" ht="15" customHeight="1">
      <c r="B60" s="326"/>
      <c r="C60" s="332"/>
      <c r="D60" s="330" t="s">
        <v>4852</v>
      </c>
      <c r="E60" s="330"/>
      <c r="F60" s="330"/>
      <c r="G60" s="330"/>
      <c r="H60" s="330"/>
      <c r="I60" s="330"/>
      <c r="J60" s="330"/>
      <c r="K60" s="328"/>
    </row>
    <row r="61" s="1" customFormat="1" ht="15" customHeight="1">
      <c r="B61" s="326"/>
      <c r="C61" s="332"/>
      <c r="D61" s="330" t="s">
        <v>4853</v>
      </c>
      <c r="E61" s="330"/>
      <c r="F61" s="330"/>
      <c r="G61" s="330"/>
      <c r="H61" s="330"/>
      <c r="I61" s="330"/>
      <c r="J61" s="330"/>
      <c r="K61" s="328"/>
    </row>
    <row r="62" s="1" customFormat="1" ht="15" customHeight="1">
      <c r="B62" s="326"/>
      <c r="C62" s="332"/>
      <c r="D62" s="335" t="s">
        <v>4854</v>
      </c>
      <c r="E62" s="335"/>
      <c r="F62" s="335"/>
      <c r="G62" s="335"/>
      <c r="H62" s="335"/>
      <c r="I62" s="335"/>
      <c r="J62" s="335"/>
      <c r="K62" s="328"/>
    </row>
    <row r="63" s="1" customFormat="1" ht="15" customHeight="1">
      <c r="B63" s="326"/>
      <c r="C63" s="332"/>
      <c r="D63" s="330" t="s">
        <v>4855</v>
      </c>
      <c r="E63" s="330"/>
      <c r="F63" s="330"/>
      <c r="G63" s="330"/>
      <c r="H63" s="330"/>
      <c r="I63" s="330"/>
      <c r="J63" s="330"/>
      <c r="K63" s="328"/>
    </row>
    <row r="64" s="1" customFormat="1" ht="12.75" customHeight="1">
      <c r="B64" s="326"/>
      <c r="C64" s="332"/>
      <c r="D64" s="332"/>
      <c r="E64" s="336"/>
      <c r="F64" s="332"/>
      <c r="G64" s="332"/>
      <c r="H64" s="332"/>
      <c r="I64" s="332"/>
      <c r="J64" s="332"/>
      <c r="K64" s="328"/>
    </row>
    <row r="65" s="1" customFormat="1" ht="15" customHeight="1">
      <c r="B65" s="326"/>
      <c r="C65" s="332"/>
      <c r="D65" s="330" t="s">
        <v>4856</v>
      </c>
      <c r="E65" s="330"/>
      <c r="F65" s="330"/>
      <c r="G65" s="330"/>
      <c r="H65" s="330"/>
      <c r="I65" s="330"/>
      <c r="J65" s="330"/>
      <c r="K65" s="328"/>
    </row>
    <row r="66" s="1" customFormat="1" ht="15" customHeight="1">
      <c r="B66" s="326"/>
      <c r="C66" s="332"/>
      <c r="D66" s="335" t="s">
        <v>4857</v>
      </c>
      <c r="E66" s="335"/>
      <c r="F66" s="335"/>
      <c r="G66" s="335"/>
      <c r="H66" s="335"/>
      <c r="I66" s="335"/>
      <c r="J66" s="335"/>
      <c r="K66" s="328"/>
    </row>
    <row r="67" s="1" customFormat="1" ht="15" customHeight="1">
      <c r="B67" s="326"/>
      <c r="C67" s="332"/>
      <c r="D67" s="330" t="s">
        <v>4858</v>
      </c>
      <c r="E67" s="330"/>
      <c r="F67" s="330"/>
      <c r="G67" s="330"/>
      <c r="H67" s="330"/>
      <c r="I67" s="330"/>
      <c r="J67" s="330"/>
      <c r="K67" s="328"/>
    </row>
    <row r="68" s="1" customFormat="1" ht="15" customHeight="1">
      <c r="B68" s="326"/>
      <c r="C68" s="332"/>
      <c r="D68" s="330" t="s">
        <v>4859</v>
      </c>
      <c r="E68" s="330"/>
      <c r="F68" s="330"/>
      <c r="G68" s="330"/>
      <c r="H68" s="330"/>
      <c r="I68" s="330"/>
      <c r="J68" s="330"/>
      <c r="K68" s="328"/>
    </row>
    <row r="69" s="1" customFormat="1" ht="15" customHeight="1">
      <c r="B69" s="326"/>
      <c r="C69" s="332"/>
      <c r="D69" s="330" t="s">
        <v>4860</v>
      </c>
      <c r="E69" s="330"/>
      <c r="F69" s="330"/>
      <c r="G69" s="330"/>
      <c r="H69" s="330"/>
      <c r="I69" s="330"/>
      <c r="J69" s="330"/>
      <c r="K69" s="328"/>
    </row>
    <row r="70" s="1" customFormat="1" ht="15" customHeight="1">
      <c r="B70" s="326"/>
      <c r="C70" s="332"/>
      <c r="D70" s="330" t="s">
        <v>4861</v>
      </c>
      <c r="E70" s="330"/>
      <c r="F70" s="330"/>
      <c r="G70" s="330"/>
      <c r="H70" s="330"/>
      <c r="I70" s="330"/>
      <c r="J70" s="330"/>
      <c r="K70" s="328"/>
    </row>
    <row r="71" s="1" customFormat="1" ht="12.75" customHeight="1">
      <c r="B71" s="337"/>
      <c r="C71" s="338"/>
      <c r="D71" s="338"/>
      <c r="E71" s="338"/>
      <c r="F71" s="338"/>
      <c r="G71" s="338"/>
      <c r="H71" s="338"/>
      <c r="I71" s="338"/>
      <c r="J71" s="338"/>
      <c r="K71" s="339"/>
    </row>
    <row r="72" s="1" customFormat="1" ht="18.75" customHeight="1">
      <c r="B72" s="340"/>
      <c r="C72" s="340"/>
      <c r="D72" s="340"/>
      <c r="E72" s="340"/>
      <c r="F72" s="340"/>
      <c r="G72" s="340"/>
      <c r="H72" s="340"/>
      <c r="I72" s="340"/>
      <c r="J72" s="340"/>
      <c r="K72" s="341"/>
    </row>
    <row r="73" s="1" customFormat="1" ht="18.75" customHeight="1">
      <c r="B73" s="341"/>
      <c r="C73" s="341"/>
      <c r="D73" s="341"/>
      <c r="E73" s="341"/>
      <c r="F73" s="341"/>
      <c r="G73" s="341"/>
      <c r="H73" s="341"/>
      <c r="I73" s="341"/>
      <c r="J73" s="341"/>
      <c r="K73" s="341"/>
    </row>
    <row r="74" s="1" customFormat="1" ht="7.5" customHeight="1">
      <c r="B74" s="342"/>
      <c r="C74" s="343"/>
      <c r="D74" s="343"/>
      <c r="E74" s="343"/>
      <c r="F74" s="343"/>
      <c r="G74" s="343"/>
      <c r="H74" s="343"/>
      <c r="I74" s="343"/>
      <c r="J74" s="343"/>
      <c r="K74" s="344"/>
    </row>
    <row r="75" s="1" customFormat="1" ht="45" customHeight="1">
      <c r="B75" s="345"/>
      <c r="C75" s="346" t="s">
        <v>4862</v>
      </c>
      <c r="D75" s="346"/>
      <c r="E75" s="346"/>
      <c r="F75" s="346"/>
      <c r="G75" s="346"/>
      <c r="H75" s="346"/>
      <c r="I75" s="346"/>
      <c r="J75" s="346"/>
      <c r="K75" s="347"/>
    </row>
    <row r="76" s="1" customFormat="1" ht="17.25" customHeight="1">
      <c r="B76" s="345"/>
      <c r="C76" s="348" t="s">
        <v>4863</v>
      </c>
      <c r="D76" s="348"/>
      <c r="E76" s="348"/>
      <c r="F76" s="348" t="s">
        <v>4864</v>
      </c>
      <c r="G76" s="349"/>
      <c r="H76" s="348" t="s">
        <v>58</v>
      </c>
      <c r="I76" s="348" t="s">
        <v>61</v>
      </c>
      <c r="J76" s="348" t="s">
        <v>4865</v>
      </c>
      <c r="K76" s="347"/>
    </row>
    <row r="77" s="1" customFormat="1" ht="17.25" customHeight="1">
      <c r="B77" s="345"/>
      <c r="C77" s="350" t="s">
        <v>4866</v>
      </c>
      <c r="D77" s="350"/>
      <c r="E77" s="350"/>
      <c r="F77" s="351" t="s">
        <v>4867</v>
      </c>
      <c r="G77" s="352"/>
      <c r="H77" s="350"/>
      <c r="I77" s="350"/>
      <c r="J77" s="350" t="s">
        <v>4868</v>
      </c>
      <c r="K77" s="347"/>
    </row>
    <row r="78" s="1" customFormat="1" ht="5.25" customHeight="1">
      <c r="B78" s="345"/>
      <c r="C78" s="353"/>
      <c r="D78" s="353"/>
      <c r="E78" s="353"/>
      <c r="F78" s="353"/>
      <c r="G78" s="354"/>
      <c r="H78" s="353"/>
      <c r="I78" s="353"/>
      <c r="J78" s="353"/>
      <c r="K78" s="347"/>
    </row>
    <row r="79" s="1" customFormat="1" ht="15" customHeight="1">
      <c r="B79" s="345"/>
      <c r="C79" s="333" t="s">
        <v>57</v>
      </c>
      <c r="D79" s="355"/>
      <c r="E79" s="355"/>
      <c r="F79" s="356" t="s">
        <v>4869</v>
      </c>
      <c r="G79" s="357"/>
      <c r="H79" s="333" t="s">
        <v>4870</v>
      </c>
      <c r="I79" s="333" t="s">
        <v>4871</v>
      </c>
      <c r="J79" s="333">
        <v>20</v>
      </c>
      <c r="K79" s="347"/>
    </row>
    <row r="80" s="1" customFormat="1" ht="15" customHeight="1">
      <c r="B80" s="345"/>
      <c r="C80" s="333" t="s">
        <v>4872</v>
      </c>
      <c r="D80" s="333"/>
      <c r="E80" s="333"/>
      <c r="F80" s="356" t="s">
        <v>4869</v>
      </c>
      <c r="G80" s="357"/>
      <c r="H80" s="333" t="s">
        <v>4873</v>
      </c>
      <c r="I80" s="333" t="s">
        <v>4871</v>
      </c>
      <c r="J80" s="333">
        <v>120</v>
      </c>
      <c r="K80" s="347"/>
    </row>
    <row r="81" s="1" customFormat="1" ht="15" customHeight="1">
      <c r="B81" s="358"/>
      <c r="C81" s="333" t="s">
        <v>4874</v>
      </c>
      <c r="D81" s="333"/>
      <c r="E81" s="333"/>
      <c r="F81" s="356" t="s">
        <v>4875</v>
      </c>
      <c r="G81" s="357"/>
      <c r="H81" s="333" t="s">
        <v>4876</v>
      </c>
      <c r="I81" s="333" t="s">
        <v>4871</v>
      </c>
      <c r="J81" s="333">
        <v>50</v>
      </c>
      <c r="K81" s="347"/>
    </row>
    <row r="82" s="1" customFormat="1" ht="15" customHeight="1">
      <c r="B82" s="358"/>
      <c r="C82" s="333" t="s">
        <v>4877</v>
      </c>
      <c r="D82" s="333"/>
      <c r="E82" s="333"/>
      <c r="F82" s="356" t="s">
        <v>4869</v>
      </c>
      <c r="G82" s="357"/>
      <c r="H82" s="333" t="s">
        <v>4878</v>
      </c>
      <c r="I82" s="333" t="s">
        <v>4879</v>
      </c>
      <c r="J82" s="333"/>
      <c r="K82" s="347"/>
    </row>
    <row r="83" s="1" customFormat="1" ht="15" customHeight="1">
      <c r="B83" s="358"/>
      <c r="C83" s="359" t="s">
        <v>4880</v>
      </c>
      <c r="D83" s="359"/>
      <c r="E83" s="359"/>
      <c r="F83" s="360" t="s">
        <v>4875</v>
      </c>
      <c r="G83" s="359"/>
      <c r="H83" s="359" t="s">
        <v>4881</v>
      </c>
      <c r="I83" s="359" t="s">
        <v>4871</v>
      </c>
      <c r="J83" s="359">
        <v>15</v>
      </c>
      <c r="K83" s="347"/>
    </row>
    <row r="84" s="1" customFormat="1" ht="15" customHeight="1">
      <c r="B84" s="358"/>
      <c r="C84" s="359" t="s">
        <v>4882</v>
      </c>
      <c r="D84" s="359"/>
      <c r="E84" s="359"/>
      <c r="F84" s="360" t="s">
        <v>4875</v>
      </c>
      <c r="G84" s="359"/>
      <c r="H84" s="359" t="s">
        <v>4883</v>
      </c>
      <c r="I84" s="359" t="s">
        <v>4871</v>
      </c>
      <c r="J84" s="359">
        <v>15</v>
      </c>
      <c r="K84" s="347"/>
    </row>
    <row r="85" s="1" customFormat="1" ht="15" customHeight="1">
      <c r="B85" s="358"/>
      <c r="C85" s="359" t="s">
        <v>4884</v>
      </c>
      <c r="D85" s="359"/>
      <c r="E85" s="359"/>
      <c r="F85" s="360" t="s">
        <v>4875</v>
      </c>
      <c r="G85" s="359"/>
      <c r="H85" s="359" t="s">
        <v>4885</v>
      </c>
      <c r="I85" s="359" t="s">
        <v>4871</v>
      </c>
      <c r="J85" s="359">
        <v>20</v>
      </c>
      <c r="K85" s="347"/>
    </row>
    <row r="86" s="1" customFormat="1" ht="15" customHeight="1">
      <c r="B86" s="358"/>
      <c r="C86" s="359" t="s">
        <v>4886</v>
      </c>
      <c r="D86" s="359"/>
      <c r="E86" s="359"/>
      <c r="F86" s="360" t="s">
        <v>4875</v>
      </c>
      <c r="G86" s="359"/>
      <c r="H86" s="359" t="s">
        <v>4887</v>
      </c>
      <c r="I86" s="359" t="s">
        <v>4871</v>
      </c>
      <c r="J86" s="359">
        <v>20</v>
      </c>
      <c r="K86" s="347"/>
    </row>
    <row r="87" s="1" customFormat="1" ht="15" customHeight="1">
      <c r="B87" s="358"/>
      <c r="C87" s="333" t="s">
        <v>4888</v>
      </c>
      <c r="D87" s="333"/>
      <c r="E87" s="333"/>
      <c r="F87" s="356" t="s">
        <v>4875</v>
      </c>
      <c r="G87" s="357"/>
      <c r="H87" s="333" t="s">
        <v>4889</v>
      </c>
      <c r="I87" s="333" t="s">
        <v>4871</v>
      </c>
      <c r="J87" s="333">
        <v>50</v>
      </c>
      <c r="K87" s="347"/>
    </row>
    <row r="88" s="1" customFormat="1" ht="15" customHeight="1">
      <c r="B88" s="358"/>
      <c r="C88" s="333" t="s">
        <v>4890</v>
      </c>
      <c r="D88" s="333"/>
      <c r="E88" s="333"/>
      <c r="F88" s="356" t="s">
        <v>4875</v>
      </c>
      <c r="G88" s="357"/>
      <c r="H88" s="333" t="s">
        <v>4891</v>
      </c>
      <c r="I88" s="333" t="s">
        <v>4871</v>
      </c>
      <c r="J88" s="333">
        <v>20</v>
      </c>
      <c r="K88" s="347"/>
    </row>
    <row r="89" s="1" customFormat="1" ht="15" customHeight="1">
      <c r="B89" s="358"/>
      <c r="C89" s="333" t="s">
        <v>4892</v>
      </c>
      <c r="D89" s="333"/>
      <c r="E89" s="333"/>
      <c r="F89" s="356" t="s">
        <v>4875</v>
      </c>
      <c r="G89" s="357"/>
      <c r="H89" s="333" t="s">
        <v>4893</v>
      </c>
      <c r="I89" s="333" t="s">
        <v>4871</v>
      </c>
      <c r="J89" s="333">
        <v>20</v>
      </c>
      <c r="K89" s="347"/>
    </row>
    <row r="90" s="1" customFormat="1" ht="15" customHeight="1">
      <c r="B90" s="358"/>
      <c r="C90" s="333" t="s">
        <v>4894</v>
      </c>
      <c r="D90" s="333"/>
      <c r="E90" s="333"/>
      <c r="F90" s="356" t="s">
        <v>4875</v>
      </c>
      <c r="G90" s="357"/>
      <c r="H90" s="333" t="s">
        <v>4895</v>
      </c>
      <c r="I90" s="333" t="s">
        <v>4871</v>
      </c>
      <c r="J90" s="333">
        <v>50</v>
      </c>
      <c r="K90" s="347"/>
    </row>
    <row r="91" s="1" customFormat="1" ht="15" customHeight="1">
      <c r="B91" s="358"/>
      <c r="C91" s="333" t="s">
        <v>4896</v>
      </c>
      <c r="D91" s="333"/>
      <c r="E91" s="333"/>
      <c r="F91" s="356" t="s">
        <v>4875</v>
      </c>
      <c r="G91" s="357"/>
      <c r="H91" s="333" t="s">
        <v>4896</v>
      </c>
      <c r="I91" s="333" t="s">
        <v>4871</v>
      </c>
      <c r="J91" s="333">
        <v>50</v>
      </c>
      <c r="K91" s="347"/>
    </row>
    <row r="92" s="1" customFormat="1" ht="15" customHeight="1">
      <c r="B92" s="358"/>
      <c r="C92" s="333" t="s">
        <v>4897</v>
      </c>
      <c r="D92" s="333"/>
      <c r="E92" s="333"/>
      <c r="F92" s="356" t="s">
        <v>4875</v>
      </c>
      <c r="G92" s="357"/>
      <c r="H92" s="333" t="s">
        <v>4898</v>
      </c>
      <c r="I92" s="333" t="s">
        <v>4871</v>
      </c>
      <c r="J92" s="333">
        <v>255</v>
      </c>
      <c r="K92" s="347"/>
    </row>
    <row r="93" s="1" customFormat="1" ht="15" customHeight="1">
      <c r="B93" s="358"/>
      <c r="C93" s="333" t="s">
        <v>4899</v>
      </c>
      <c r="D93" s="333"/>
      <c r="E93" s="333"/>
      <c r="F93" s="356" t="s">
        <v>4869</v>
      </c>
      <c r="G93" s="357"/>
      <c r="H93" s="333" t="s">
        <v>4900</v>
      </c>
      <c r="I93" s="333" t="s">
        <v>4901</v>
      </c>
      <c r="J93" s="333"/>
      <c r="K93" s="347"/>
    </row>
    <row r="94" s="1" customFormat="1" ht="15" customHeight="1">
      <c r="B94" s="358"/>
      <c r="C94" s="333" t="s">
        <v>4902</v>
      </c>
      <c r="D94" s="333"/>
      <c r="E94" s="333"/>
      <c r="F94" s="356" t="s">
        <v>4869</v>
      </c>
      <c r="G94" s="357"/>
      <c r="H94" s="333" t="s">
        <v>4903</v>
      </c>
      <c r="I94" s="333" t="s">
        <v>4904</v>
      </c>
      <c r="J94" s="333"/>
      <c r="K94" s="347"/>
    </row>
    <row r="95" s="1" customFormat="1" ht="15" customHeight="1">
      <c r="B95" s="358"/>
      <c r="C95" s="333" t="s">
        <v>4905</v>
      </c>
      <c r="D95" s="333"/>
      <c r="E95" s="333"/>
      <c r="F95" s="356" t="s">
        <v>4869</v>
      </c>
      <c r="G95" s="357"/>
      <c r="H95" s="333" t="s">
        <v>4905</v>
      </c>
      <c r="I95" s="333" t="s">
        <v>4904</v>
      </c>
      <c r="J95" s="333"/>
      <c r="K95" s="347"/>
    </row>
    <row r="96" s="1" customFormat="1" ht="15" customHeight="1">
      <c r="B96" s="358"/>
      <c r="C96" s="333" t="s">
        <v>42</v>
      </c>
      <c r="D96" s="333"/>
      <c r="E96" s="333"/>
      <c r="F96" s="356" t="s">
        <v>4869</v>
      </c>
      <c r="G96" s="357"/>
      <c r="H96" s="333" t="s">
        <v>4906</v>
      </c>
      <c r="I96" s="333" t="s">
        <v>4904</v>
      </c>
      <c r="J96" s="333"/>
      <c r="K96" s="347"/>
    </row>
    <row r="97" s="1" customFormat="1" ht="15" customHeight="1">
      <c r="B97" s="358"/>
      <c r="C97" s="333" t="s">
        <v>52</v>
      </c>
      <c r="D97" s="333"/>
      <c r="E97" s="333"/>
      <c r="F97" s="356" t="s">
        <v>4869</v>
      </c>
      <c r="G97" s="357"/>
      <c r="H97" s="333" t="s">
        <v>4907</v>
      </c>
      <c r="I97" s="333" t="s">
        <v>4904</v>
      </c>
      <c r="J97" s="333"/>
      <c r="K97" s="347"/>
    </row>
    <row r="98" s="1" customFormat="1" ht="15" customHeight="1">
      <c r="B98" s="361"/>
      <c r="C98" s="362"/>
      <c r="D98" s="362"/>
      <c r="E98" s="362"/>
      <c r="F98" s="362"/>
      <c r="G98" s="362"/>
      <c r="H98" s="362"/>
      <c r="I98" s="362"/>
      <c r="J98" s="362"/>
      <c r="K98" s="363"/>
    </row>
    <row r="99" s="1" customFormat="1" ht="18.75" customHeight="1">
      <c r="B99" s="364"/>
      <c r="C99" s="365"/>
      <c r="D99" s="365"/>
      <c r="E99" s="365"/>
      <c r="F99" s="365"/>
      <c r="G99" s="365"/>
      <c r="H99" s="365"/>
      <c r="I99" s="365"/>
      <c r="J99" s="365"/>
      <c r="K99" s="364"/>
    </row>
    <row r="100" s="1" customFormat="1" ht="18.75" customHeight="1">
      <c r="B100" s="341"/>
      <c r="C100" s="341"/>
      <c r="D100" s="341"/>
      <c r="E100" s="341"/>
      <c r="F100" s="341"/>
      <c r="G100" s="341"/>
      <c r="H100" s="341"/>
      <c r="I100" s="341"/>
      <c r="J100" s="341"/>
      <c r="K100" s="341"/>
    </row>
    <row r="101" s="1" customFormat="1" ht="7.5" customHeight="1">
      <c r="B101" s="342"/>
      <c r="C101" s="343"/>
      <c r="D101" s="343"/>
      <c r="E101" s="343"/>
      <c r="F101" s="343"/>
      <c r="G101" s="343"/>
      <c r="H101" s="343"/>
      <c r="I101" s="343"/>
      <c r="J101" s="343"/>
      <c r="K101" s="344"/>
    </row>
    <row r="102" s="1" customFormat="1" ht="45" customHeight="1">
      <c r="B102" s="345"/>
      <c r="C102" s="346" t="s">
        <v>4908</v>
      </c>
      <c r="D102" s="346"/>
      <c r="E102" s="346"/>
      <c r="F102" s="346"/>
      <c r="G102" s="346"/>
      <c r="H102" s="346"/>
      <c r="I102" s="346"/>
      <c r="J102" s="346"/>
      <c r="K102" s="347"/>
    </row>
    <row r="103" s="1" customFormat="1" ht="17.25" customHeight="1">
      <c r="B103" s="345"/>
      <c r="C103" s="348" t="s">
        <v>4863</v>
      </c>
      <c r="D103" s="348"/>
      <c r="E103" s="348"/>
      <c r="F103" s="348" t="s">
        <v>4864</v>
      </c>
      <c r="G103" s="349"/>
      <c r="H103" s="348" t="s">
        <v>58</v>
      </c>
      <c r="I103" s="348" t="s">
        <v>61</v>
      </c>
      <c r="J103" s="348" t="s">
        <v>4865</v>
      </c>
      <c r="K103" s="347"/>
    </row>
    <row r="104" s="1" customFormat="1" ht="17.25" customHeight="1">
      <c r="B104" s="345"/>
      <c r="C104" s="350" t="s">
        <v>4866</v>
      </c>
      <c r="D104" s="350"/>
      <c r="E104" s="350"/>
      <c r="F104" s="351" t="s">
        <v>4867</v>
      </c>
      <c r="G104" s="352"/>
      <c r="H104" s="350"/>
      <c r="I104" s="350"/>
      <c r="J104" s="350" t="s">
        <v>4868</v>
      </c>
      <c r="K104" s="347"/>
    </row>
    <row r="105" s="1" customFormat="1" ht="5.25" customHeight="1">
      <c r="B105" s="345"/>
      <c r="C105" s="348"/>
      <c r="D105" s="348"/>
      <c r="E105" s="348"/>
      <c r="F105" s="348"/>
      <c r="G105" s="366"/>
      <c r="H105" s="348"/>
      <c r="I105" s="348"/>
      <c r="J105" s="348"/>
      <c r="K105" s="347"/>
    </row>
    <row r="106" s="1" customFormat="1" ht="15" customHeight="1">
      <c r="B106" s="345"/>
      <c r="C106" s="333" t="s">
        <v>57</v>
      </c>
      <c r="D106" s="355"/>
      <c r="E106" s="355"/>
      <c r="F106" s="356" t="s">
        <v>4869</v>
      </c>
      <c r="G106" s="333"/>
      <c r="H106" s="333" t="s">
        <v>4909</v>
      </c>
      <c r="I106" s="333" t="s">
        <v>4871</v>
      </c>
      <c r="J106" s="333">
        <v>20</v>
      </c>
      <c r="K106" s="347"/>
    </row>
    <row r="107" s="1" customFormat="1" ht="15" customHeight="1">
      <c r="B107" s="345"/>
      <c r="C107" s="333" t="s">
        <v>4872</v>
      </c>
      <c r="D107" s="333"/>
      <c r="E107" s="333"/>
      <c r="F107" s="356" t="s">
        <v>4869</v>
      </c>
      <c r="G107" s="333"/>
      <c r="H107" s="333" t="s">
        <v>4909</v>
      </c>
      <c r="I107" s="333" t="s">
        <v>4871</v>
      </c>
      <c r="J107" s="333">
        <v>120</v>
      </c>
      <c r="K107" s="347"/>
    </row>
    <row r="108" s="1" customFormat="1" ht="15" customHeight="1">
      <c r="B108" s="358"/>
      <c r="C108" s="333" t="s">
        <v>4874</v>
      </c>
      <c r="D108" s="333"/>
      <c r="E108" s="333"/>
      <c r="F108" s="356" t="s">
        <v>4875</v>
      </c>
      <c r="G108" s="333"/>
      <c r="H108" s="333" t="s">
        <v>4909</v>
      </c>
      <c r="I108" s="333" t="s">
        <v>4871</v>
      </c>
      <c r="J108" s="333">
        <v>50</v>
      </c>
      <c r="K108" s="347"/>
    </row>
    <row r="109" s="1" customFormat="1" ht="15" customHeight="1">
      <c r="B109" s="358"/>
      <c r="C109" s="333" t="s">
        <v>4877</v>
      </c>
      <c r="D109" s="333"/>
      <c r="E109" s="333"/>
      <c r="F109" s="356" t="s">
        <v>4869</v>
      </c>
      <c r="G109" s="333"/>
      <c r="H109" s="333" t="s">
        <v>4909</v>
      </c>
      <c r="I109" s="333" t="s">
        <v>4879</v>
      </c>
      <c r="J109" s="333"/>
      <c r="K109" s="347"/>
    </row>
    <row r="110" s="1" customFormat="1" ht="15" customHeight="1">
      <c r="B110" s="358"/>
      <c r="C110" s="333" t="s">
        <v>4888</v>
      </c>
      <c r="D110" s="333"/>
      <c r="E110" s="333"/>
      <c r="F110" s="356" t="s">
        <v>4875</v>
      </c>
      <c r="G110" s="333"/>
      <c r="H110" s="333" t="s">
        <v>4909</v>
      </c>
      <c r="I110" s="333" t="s">
        <v>4871</v>
      </c>
      <c r="J110" s="333">
        <v>50</v>
      </c>
      <c r="K110" s="347"/>
    </row>
    <row r="111" s="1" customFormat="1" ht="15" customHeight="1">
      <c r="B111" s="358"/>
      <c r="C111" s="333" t="s">
        <v>4896</v>
      </c>
      <c r="D111" s="333"/>
      <c r="E111" s="333"/>
      <c r="F111" s="356" t="s">
        <v>4875</v>
      </c>
      <c r="G111" s="333"/>
      <c r="H111" s="333" t="s">
        <v>4909</v>
      </c>
      <c r="I111" s="333" t="s">
        <v>4871</v>
      </c>
      <c r="J111" s="333">
        <v>50</v>
      </c>
      <c r="K111" s="347"/>
    </row>
    <row r="112" s="1" customFormat="1" ht="15" customHeight="1">
      <c r="B112" s="358"/>
      <c r="C112" s="333" t="s">
        <v>4894</v>
      </c>
      <c r="D112" s="333"/>
      <c r="E112" s="333"/>
      <c r="F112" s="356" t="s">
        <v>4875</v>
      </c>
      <c r="G112" s="333"/>
      <c r="H112" s="333" t="s">
        <v>4909</v>
      </c>
      <c r="I112" s="333" t="s">
        <v>4871</v>
      </c>
      <c r="J112" s="333">
        <v>50</v>
      </c>
      <c r="K112" s="347"/>
    </row>
    <row r="113" s="1" customFormat="1" ht="15" customHeight="1">
      <c r="B113" s="358"/>
      <c r="C113" s="333" t="s">
        <v>57</v>
      </c>
      <c r="D113" s="333"/>
      <c r="E113" s="333"/>
      <c r="F113" s="356" t="s">
        <v>4869</v>
      </c>
      <c r="G113" s="333"/>
      <c r="H113" s="333" t="s">
        <v>4910</v>
      </c>
      <c r="I113" s="333" t="s">
        <v>4871</v>
      </c>
      <c r="J113" s="333">
        <v>20</v>
      </c>
      <c r="K113" s="347"/>
    </row>
    <row r="114" s="1" customFormat="1" ht="15" customHeight="1">
      <c r="B114" s="358"/>
      <c r="C114" s="333" t="s">
        <v>4911</v>
      </c>
      <c r="D114" s="333"/>
      <c r="E114" s="333"/>
      <c r="F114" s="356" t="s">
        <v>4869</v>
      </c>
      <c r="G114" s="333"/>
      <c r="H114" s="333" t="s">
        <v>4912</v>
      </c>
      <c r="I114" s="333" t="s">
        <v>4871</v>
      </c>
      <c r="J114" s="333">
        <v>120</v>
      </c>
      <c r="K114" s="347"/>
    </row>
    <row r="115" s="1" customFormat="1" ht="15" customHeight="1">
      <c r="B115" s="358"/>
      <c r="C115" s="333" t="s">
        <v>42</v>
      </c>
      <c r="D115" s="333"/>
      <c r="E115" s="333"/>
      <c r="F115" s="356" t="s">
        <v>4869</v>
      </c>
      <c r="G115" s="333"/>
      <c r="H115" s="333" t="s">
        <v>4913</v>
      </c>
      <c r="I115" s="333" t="s">
        <v>4904</v>
      </c>
      <c r="J115" s="333"/>
      <c r="K115" s="347"/>
    </row>
    <row r="116" s="1" customFormat="1" ht="15" customHeight="1">
      <c r="B116" s="358"/>
      <c r="C116" s="333" t="s">
        <v>52</v>
      </c>
      <c r="D116" s="333"/>
      <c r="E116" s="333"/>
      <c r="F116" s="356" t="s">
        <v>4869</v>
      </c>
      <c r="G116" s="333"/>
      <c r="H116" s="333" t="s">
        <v>4914</v>
      </c>
      <c r="I116" s="333" t="s">
        <v>4904</v>
      </c>
      <c r="J116" s="333"/>
      <c r="K116" s="347"/>
    </row>
    <row r="117" s="1" customFormat="1" ht="15" customHeight="1">
      <c r="B117" s="358"/>
      <c r="C117" s="333" t="s">
        <v>61</v>
      </c>
      <c r="D117" s="333"/>
      <c r="E117" s="333"/>
      <c r="F117" s="356" t="s">
        <v>4869</v>
      </c>
      <c r="G117" s="333"/>
      <c r="H117" s="333" t="s">
        <v>4915</v>
      </c>
      <c r="I117" s="333" t="s">
        <v>4916</v>
      </c>
      <c r="J117" s="333"/>
      <c r="K117" s="347"/>
    </row>
    <row r="118" s="1" customFormat="1" ht="15" customHeight="1">
      <c r="B118" s="361"/>
      <c r="C118" s="367"/>
      <c r="D118" s="367"/>
      <c r="E118" s="367"/>
      <c r="F118" s="367"/>
      <c r="G118" s="367"/>
      <c r="H118" s="367"/>
      <c r="I118" s="367"/>
      <c r="J118" s="367"/>
      <c r="K118" s="363"/>
    </row>
    <row r="119" s="1" customFormat="1" ht="18.75" customHeight="1">
      <c r="B119" s="368"/>
      <c r="C119" s="369"/>
      <c r="D119" s="369"/>
      <c r="E119" s="369"/>
      <c r="F119" s="370"/>
      <c r="G119" s="369"/>
      <c r="H119" s="369"/>
      <c r="I119" s="369"/>
      <c r="J119" s="369"/>
      <c r="K119" s="368"/>
    </row>
    <row r="120" s="1" customFormat="1" ht="18.75" customHeight="1">
      <c r="B120" s="341"/>
      <c r="C120" s="341"/>
      <c r="D120" s="341"/>
      <c r="E120" s="341"/>
      <c r="F120" s="341"/>
      <c r="G120" s="341"/>
      <c r="H120" s="341"/>
      <c r="I120" s="341"/>
      <c r="J120" s="341"/>
      <c r="K120" s="341"/>
    </row>
    <row r="121" s="1" customFormat="1" ht="7.5" customHeight="1">
      <c r="B121" s="371"/>
      <c r="C121" s="372"/>
      <c r="D121" s="372"/>
      <c r="E121" s="372"/>
      <c r="F121" s="372"/>
      <c r="G121" s="372"/>
      <c r="H121" s="372"/>
      <c r="I121" s="372"/>
      <c r="J121" s="372"/>
      <c r="K121" s="373"/>
    </row>
    <row r="122" s="1" customFormat="1" ht="45" customHeight="1">
      <c r="B122" s="374"/>
      <c r="C122" s="324" t="s">
        <v>4917</v>
      </c>
      <c r="D122" s="324"/>
      <c r="E122" s="324"/>
      <c r="F122" s="324"/>
      <c r="G122" s="324"/>
      <c r="H122" s="324"/>
      <c r="I122" s="324"/>
      <c r="J122" s="324"/>
      <c r="K122" s="375"/>
    </row>
    <row r="123" s="1" customFormat="1" ht="17.25" customHeight="1">
      <c r="B123" s="376"/>
      <c r="C123" s="348" t="s">
        <v>4863</v>
      </c>
      <c r="D123" s="348"/>
      <c r="E123" s="348"/>
      <c r="F123" s="348" t="s">
        <v>4864</v>
      </c>
      <c r="G123" s="349"/>
      <c r="H123" s="348" t="s">
        <v>58</v>
      </c>
      <c r="I123" s="348" t="s">
        <v>61</v>
      </c>
      <c r="J123" s="348" t="s">
        <v>4865</v>
      </c>
      <c r="K123" s="377"/>
    </row>
    <row r="124" s="1" customFormat="1" ht="17.25" customHeight="1">
      <c r="B124" s="376"/>
      <c r="C124" s="350" t="s">
        <v>4866</v>
      </c>
      <c r="D124" s="350"/>
      <c r="E124" s="350"/>
      <c r="F124" s="351" t="s">
        <v>4867</v>
      </c>
      <c r="G124" s="352"/>
      <c r="H124" s="350"/>
      <c r="I124" s="350"/>
      <c r="J124" s="350" t="s">
        <v>4868</v>
      </c>
      <c r="K124" s="377"/>
    </row>
    <row r="125" s="1" customFormat="1" ht="5.25" customHeight="1">
      <c r="B125" s="378"/>
      <c r="C125" s="353"/>
      <c r="D125" s="353"/>
      <c r="E125" s="353"/>
      <c r="F125" s="353"/>
      <c r="G125" s="379"/>
      <c r="H125" s="353"/>
      <c r="I125" s="353"/>
      <c r="J125" s="353"/>
      <c r="K125" s="380"/>
    </row>
    <row r="126" s="1" customFormat="1" ht="15" customHeight="1">
      <c r="B126" s="378"/>
      <c r="C126" s="333" t="s">
        <v>4872</v>
      </c>
      <c r="D126" s="355"/>
      <c r="E126" s="355"/>
      <c r="F126" s="356" t="s">
        <v>4869</v>
      </c>
      <c r="G126" s="333"/>
      <c r="H126" s="333" t="s">
        <v>4909</v>
      </c>
      <c r="I126" s="333" t="s">
        <v>4871</v>
      </c>
      <c r="J126" s="333">
        <v>120</v>
      </c>
      <c r="K126" s="381"/>
    </row>
    <row r="127" s="1" customFormat="1" ht="15" customHeight="1">
      <c r="B127" s="378"/>
      <c r="C127" s="333" t="s">
        <v>4918</v>
      </c>
      <c r="D127" s="333"/>
      <c r="E127" s="333"/>
      <c r="F127" s="356" t="s">
        <v>4869</v>
      </c>
      <c r="G127" s="333"/>
      <c r="H127" s="333" t="s">
        <v>4919</v>
      </c>
      <c r="I127" s="333" t="s">
        <v>4871</v>
      </c>
      <c r="J127" s="333" t="s">
        <v>4920</v>
      </c>
      <c r="K127" s="381"/>
    </row>
    <row r="128" s="1" customFormat="1" ht="15" customHeight="1">
      <c r="B128" s="378"/>
      <c r="C128" s="333" t="s">
        <v>90</v>
      </c>
      <c r="D128" s="333"/>
      <c r="E128" s="333"/>
      <c r="F128" s="356" t="s">
        <v>4869</v>
      </c>
      <c r="G128" s="333"/>
      <c r="H128" s="333" t="s">
        <v>4921</v>
      </c>
      <c r="I128" s="333" t="s">
        <v>4871</v>
      </c>
      <c r="J128" s="333" t="s">
        <v>4920</v>
      </c>
      <c r="K128" s="381"/>
    </row>
    <row r="129" s="1" customFormat="1" ht="15" customHeight="1">
      <c r="B129" s="378"/>
      <c r="C129" s="333" t="s">
        <v>4880</v>
      </c>
      <c r="D129" s="333"/>
      <c r="E129" s="333"/>
      <c r="F129" s="356" t="s">
        <v>4875</v>
      </c>
      <c r="G129" s="333"/>
      <c r="H129" s="333" t="s">
        <v>4881</v>
      </c>
      <c r="I129" s="333" t="s">
        <v>4871</v>
      </c>
      <c r="J129" s="333">
        <v>15</v>
      </c>
      <c r="K129" s="381"/>
    </row>
    <row r="130" s="1" customFormat="1" ht="15" customHeight="1">
      <c r="B130" s="378"/>
      <c r="C130" s="359" t="s">
        <v>4882</v>
      </c>
      <c r="D130" s="359"/>
      <c r="E130" s="359"/>
      <c r="F130" s="360" t="s">
        <v>4875</v>
      </c>
      <c r="G130" s="359"/>
      <c r="H130" s="359" t="s">
        <v>4883</v>
      </c>
      <c r="I130" s="359" t="s">
        <v>4871</v>
      </c>
      <c r="J130" s="359">
        <v>15</v>
      </c>
      <c r="K130" s="381"/>
    </row>
    <row r="131" s="1" customFormat="1" ht="15" customHeight="1">
      <c r="B131" s="378"/>
      <c r="C131" s="359" t="s">
        <v>4884</v>
      </c>
      <c r="D131" s="359"/>
      <c r="E131" s="359"/>
      <c r="F131" s="360" t="s">
        <v>4875</v>
      </c>
      <c r="G131" s="359"/>
      <c r="H131" s="359" t="s">
        <v>4885</v>
      </c>
      <c r="I131" s="359" t="s">
        <v>4871</v>
      </c>
      <c r="J131" s="359">
        <v>20</v>
      </c>
      <c r="K131" s="381"/>
    </row>
    <row r="132" s="1" customFormat="1" ht="15" customHeight="1">
      <c r="B132" s="378"/>
      <c r="C132" s="359" t="s">
        <v>4886</v>
      </c>
      <c r="D132" s="359"/>
      <c r="E132" s="359"/>
      <c r="F132" s="360" t="s">
        <v>4875</v>
      </c>
      <c r="G132" s="359"/>
      <c r="H132" s="359" t="s">
        <v>4887</v>
      </c>
      <c r="I132" s="359" t="s">
        <v>4871</v>
      </c>
      <c r="J132" s="359">
        <v>20</v>
      </c>
      <c r="K132" s="381"/>
    </row>
    <row r="133" s="1" customFormat="1" ht="15" customHeight="1">
      <c r="B133" s="378"/>
      <c r="C133" s="333" t="s">
        <v>4874</v>
      </c>
      <c r="D133" s="333"/>
      <c r="E133" s="333"/>
      <c r="F133" s="356" t="s">
        <v>4875</v>
      </c>
      <c r="G133" s="333"/>
      <c r="H133" s="333" t="s">
        <v>4909</v>
      </c>
      <c r="I133" s="333" t="s">
        <v>4871</v>
      </c>
      <c r="J133" s="333">
        <v>50</v>
      </c>
      <c r="K133" s="381"/>
    </row>
    <row r="134" s="1" customFormat="1" ht="15" customHeight="1">
      <c r="B134" s="378"/>
      <c r="C134" s="333" t="s">
        <v>4888</v>
      </c>
      <c r="D134" s="333"/>
      <c r="E134" s="333"/>
      <c r="F134" s="356" t="s">
        <v>4875</v>
      </c>
      <c r="G134" s="333"/>
      <c r="H134" s="333" t="s">
        <v>4909</v>
      </c>
      <c r="I134" s="333" t="s">
        <v>4871</v>
      </c>
      <c r="J134" s="333">
        <v>50</v>
      </c>
      <c r="K134" s="381"/>
    </row>
    <row r="135" s="1" customFormat="1" ht="15" customHeight="1">
      <c r="B135" s="378"/>
      <c r="C135" s="333" t="s">
        <v>4894</v>
      </c>
      <c r="D135" s="333"/>
      <c r="E135" s="333"/>
      <c r="F135" s="356" t="s">
        <v>4875</v>
      </c>
      <c r="G135" s="333"/>
      <c r="H135" s="333" t="s">
        <v>4909</v>
      </c>
      <c r="I135" s="333" t="s">
        <v>4871</v>
      </c>
      <c r="J135" s="333">
        <v>50</v>
      </c>
      <c r="K135" s="381"/>
    </row>
    <row r="136" s="1" customFormat="1" ht="15" customHeight="1">
      <c r="B136" s="378"/>
      <c r="C136" s="333" t="s">
        <v>4896</v>
      </c>
      <c r="D136" s="333"/>
      <c r="E136" s="333"/>
      <c r="F136" s="356" t="s">
        <v>4875</v>
      </c>
      <c r="G136" s="333"/>
      <c r="H136" s="333" t="s">
        <v>4909</v>
      </c>
      <c r="I136" s="333" t="s">
        <v>4871</v>
      </c>
      <c r="J136" s="333">
        <v>50</v>
      </c>
      <c r="K136" s="381"/>
    </row>
    <row r="137" s="1" customFormat="1" ht="15" customHeight="1">
      <c r="B137" s="378"/>
      <c r="C137" s="333" t="s">
        <v>4897</v>
      </c>
      <c r="D137" s="333"/>
      <c r="E137" s="333"/>
      <c r="F137" s="356" t="s">
        <v>4875</v>
      </c>
      <c r="G137" s="333"/>
      <c r="H137" s="333" t="s">
        <v>4922</v>
      </c>
      <c r="I137" s="333" t="s">
        <v>4871</v>
      </c>
      <c r="J137" s="333">
        <v>255</v>
      </c>
      <c r="K137" s="381"/>
    </row>
    <row r="138" s="1" customFormat="1" ht="15" customHeight="1">
      <c r="B138" s="378"/>
      <c r="C138" s="333" t="s">
        <v>4899</v>
      </c>
      <c r="D138" s="333"/>
      <c r="E138" s="333"/>
      <c r="F138" s="356" t="s">
        <v>4869</v>
      </c>
      <c r="G138" s="333"/>
      <c r="H138" s="333" t="s">
        <v>4923</v>
      </c>
      <c r="I138" s="333" t="s">
        <v>4901</v>
      </c>
      <c r="J138" s="333"/>
      <c r="K138" s="381"/>
    </row>
    <row r="139" s="1" customFormat="1" ht="15" customHeight="1">
      <c r="B139" s="378"/>
      <c r="C139" s="333" t="s">
        <v>4902</v>
      </c>
      <c r="D139" s="333"/>
      <c r="E139" s="333"/>
      <c r="F139" s="356" t="s">
        <v>4869</v>
      </c>
      <c r="G139" s="333"/>
      <c r="H139" s="333" t="s">
        <v>4924</v>
      </c>
      <c r="I139" s="333" t="s">
        <v>4904</v>
      </c>
      <c r="J139" s="333"/>
      <c r="K139" s="381"/>
    </row>
    <row r="140" s="1" customFormat="1" ht="15" customHeight="1">
      <c r="B140" s="378"/>
      <c r="C140" s="333" t="s">
        <v>4905</v>
      </c>
      <c r="D140" s="333"/>
      <c r="E140" s="333"/>
      <c r="F140" s="356" t="s">
        <v>4869</v>
      </c>
      <c r="G140" s="333"/>
      <c r="H140" s="333" t="s">
        <v>4905</v>
      </c>
      <c r="I140" s="333" t="s">
        <v>4904</v>
      </c>
      <c r="J140" s="333"/>
      <c r="K140" s="381"/>
    </row>
    <row r="141" s="1" customFormat="1" ht="15" customHeight="1">
      <c r="B141" s="378"/>
      <c r="C141" s="333" t="s">
        <v>42</v>
      </c>
      <c r="D141" s="333"/>
      <c r="E141" s="333"/>
      <c r="F141" s="356" t="s">
        <v>4869</v>
      </c>
      <c r="G141" s="333"/>
      <c r="H141" s="333" t="s">
        <v>4925</v>
      </c>
      <c r="I141" s="333" t="s">
        <v>4904</v>
      </c>
      <c r="J141" s="333"/>
      <c r="K141" s="381"/>
    </row>
    <row r="142" s="1" customFormat="1" ht="15" customHeight="1">
      <c r="B142" s="378"/>
      <c r="C142" s="333" t="s">
        <v>4926</v>
      </c>
      <c r="D142" s="333"/>
      <c r="E142" s="333"/>
      <c r="F142" s="356" t="s">
        <v>4869</v>
      </c>
      <c r="G142" s="333"/>
      <c r="H142" s="333" t="s">
        <v>4927</v>
      </c>
      <c r="I142" s="333" t="s">
        <v>4904</v>
      </c>
      <c r="J142" s="333"/>
      <c r="K142" s="381"/>
    </row>
    <row r="143" s="1" customFormat="1" ht="15" customHeight="1">
      <c r="B143" s="382"/>
      <c r="C143" s="383"/>
      <c r="D143" s="383"/>
      <c r="E143" s="383"/>
      <c r="F143" s="383"/>
      <c r="G143" s="383"/>
      <c r="H143" s="383"/>
      <c r="I143" s="383"/>
      <c r="J143" s="383"/>
      <c r="K143" s="384"/>
    </row>
    <row r="144" s="1" customFormat="1" ht="18.75" customHeight="1">
      <c r="B144" s="369"/>
      <c r="C144" s="369"/>
      <c r="D144" s="369"/>
      <c r="E144" s="369"/>
      <c r="F144" s="370"/>
      <c r="G144" s="369"/>
      <c r="H144" s="369"/>
      <c r="I144" s="369"/>
      <c r="J144" s="369"/>
      <c r="K144" s="369"/>
    </row>
    <row r="145" s="1" customFormat="1" ht="18.75" customHeight="1">
      <c r="B145" s="341"/>
      <c r="C145" s="341"/>
      <c r="D145" s="341"/>
      <c r="E145" s="341"/>
      <c r="F145" s="341"/>
      <c r="G145" s="341"/>
      <c r="H145" s="341"/>
      <c r="I145" s="341"/>
      <c r="J145" s="341"/>
      <c r="K145" s="341"/>
    </row>
    <row r="146" s="1" customFormat="1" ht="7.5" customHeight="1">
      <c r="B146" s="342"/>
      <c r="C146" s="343"/>
      <c r="D146" s="343"/>
      <c r="E146" s="343"/>
      <c r="F146" s="343"/>
      <c r="G146" s="343"/>
      <c r="H146" s="343"/>
      <c r="I146" s="343"/>
      <c r="J146" s="343"/>
      <c r="K146" s="344"/>
    </row>
    <row r="147" s="1" customFormat="1" ht="45" customHeight="1">
      <c r="B147" s="345"/>
      <c r="C147" s="346" t="s">
        <v>4928</v>
      </c>
      <c r="D147" s="346"/>
      <c r="E147" s="346"/>
      <c r="F147" s="346"/>
      <c r="G147" s="346"/>
      <c r="H147" s="346"/>
      <c r="I147" s="346"/>
      <c r="J147" s="346"/>
      <c r="K147" s="347"/>
    </row>
    <row r="148" s="1" customFormat="1" ht="17.25" customHeight="1">
      <c r="B148" s="345"/>
      <c r="C148" s="348" t="s">
        <v>4863</v>
      </c>
      <c r="D148" s="348"/>
      <c r="E148" s="348"/>
      <c r="F148" s="348" t="s">
        <v>4864</v>
      </c>
      <c r="G148" s="349"/>
      <c r="H148" s="348" t="s">
        <v>58</v>
      </c>
      <c r="I148" s="348" t="s">
        <v>61</v>
      </c>
      <c r="J148" s="348" t="s">
        <v>4865</v>
      </c>
      <c r="K148" s="347"/>
    </row>
    <row r="149" s="1" customFormat="1" ht="17.25" customHeight="1">
      <c r="B149" s="345"/>
      <c r="C149" s="350" t="s">
        <v>4866</v>
      </c>
      <c r="D149" s="350"/>
      <c r="E149" s="350"/>
      <c r="F149" s="351" t="s">
        <v>4867</v>
      </c>
      <c r="G149" s="352"/>
      <c r="H149" s="350"/>
      <c r="I149" s="350"/>
      <c r="J149" s="350" t="s">
        <v>4868</v>
      </c>
      <c r="K149" s="347"/>
    </row>
    <row r="150" s="1" customFormat="1" ht="5.25" customHeight="1">
      <c r="B150" s="358"/>
      <c r="C150" s="353"/>
      <c r="D150" s="353"/>
      <c r="E150" s="353"/>
      <c r="F150" s="353"/>
      <c r="G150" s="354"/>
      <c r="H150" s="353"/>
      <c r="I150" s="353"/>
      <c r="J150" s="353"/>
      <c r="K150" s="381"/>
    </row>
    <row r="151" s="1" customFormat="1" ht="15" customHeight="1">
      <c r="B151" s="358"/>
      <c r="C151" s="385" t="s">
        <v>4872</v>
      </c>
      <c r="D151" s="333"/>
      <c r="E151" s="333"/>
      <c r="F151" s="386" t="s">
        <v>4869</v>
      </c>
      <c r="G151" s="333"/>
      <c r="H151" s="385" t="s">
        <v>4909</v>
      </c>
      <c r="I151" s="385" t="s">
        <v>4871</v>
      </c>
      <c r="J151" s="385">
        <v>120</v>
      </c>
      <c r="K151" s="381"/>
    </row>
    <row r="152" s="1" customFormat="1" ht="15" customHeight="1">
      <c r="B152" s="358"/>
      <c r="C152" s="385" t="s">
        <v>4918</v>
      </c>
      <c r="D152" s="333"/>
      <c r="E152" s="333"/>
      <c r="F152" s="386" t="s">
        <v>4869</v>
      </c>
      <c r="G152" s="333"/>
      <c r="H152" s="385" t="s">
        <v>4929</v>
      </c>
      <c r="I152" s="385" t="s">
        <v>4871</v>
      </c>
      <c r="J152" s="385" t="s">
        <v>4920</v>
      </c>
      <c r="K152" s="381"/>
    </row>
    <row r="153" s="1" customFormat="1" ht="15" customHeight="1">
      <c r="B153" s="358"/>
      <c r="C153" s="385" t="s">
        <v>90</v>
      </c>
      <c r="D153" s="333"/>
      <c r="E153" s="333"/>
      <c r="F153" s="386" t="s">
        <v>4869</v>
      </c>
      <c r="G153" s="333"/>
      <c r="H153" s="385" t="s">
        <v>4930</v>
      </c>
      <c r="I153" s="385" t="s">
        <v>4871</v>
      </c>
      <c r="J153" s="385" t="s">
        <v>4920</v>
      </c>
      <c r="K153" s="381"/>
    </row>
    <row r="154" s="1" customFormat="1" ht="15" customHeight="1">
      <c r="B154" s="358"/>
      <c r="C154" s="385" t="s">
        <v>4874</v>
      </c>
      <c r="D154" s="333"/>
      <c r="E154" s="333"/>
      <c r="F154" s="386" t="s">
        <v>4875</v>
      </c>
      <c r="G154" s="333"/>
      <c r="H154" s="385" t="s">
        <v>4909</v>
      </c>
      <c r="I154" s="385" t="s">
        <v>4871</v>
      </c>
      <c r="J154" s="385">
        <v>50</v>
      </c>
      <c r="K154" s="381"/>
    </row>
    <row r="155" s="1" customFormat="1" ht="15" customHeight="1">
      <c r="B155" s="358"/>
      <c r="C155" s="385" t="s">
        <v>4877</v>
      </c>
      <c r="D155" s="333"/>
      <c r="E155" s="333"/>
      <c r="F155" s="386" t="s">
        <v>4869</v>
      </c>
      <c r="G155" s="333"/>
      <c r="H155" s="385" t="s">
        <v>4909</v>
      </c>
      <c r="I155" s="385" t="s">
        <v>4879</v>
      </c>
      <c r="J155" s="385"/>
      <c r="K155" s="381"/>
    </row>
    <row r="156" s="1" customFormat="1" ht="15" customHeight="1">
      <c r="B156" s="358"/>
      <c r="C156" s="385" t="s">
        <v>4888</v>
      </c>
      <c r="D156" s="333"/>
      <c r="E156" s="333"/>
      <c r="F156" s="386" t="s">
        <v>4875</v>
      </c>
      <c r="G156" s="333"/>
      <c r="H156" s="385" t="s">
        <v>4909</v>
      </c>
      <c r="I156" s="385" t="s">
        <v>4871</v>
      </c>
      <c r="J156" s="385">
        <v>50</v>
      </c>
      <c r="K156" s="381"/>
    </row>
    <row r="157" s="1" customFormat="1" ht="15" customHeight="1">
      <c r="B157" s="358"/>
      <c r="C157" s="385" t="s">
        <v>4896</v>
      </c>
      <c r="D157" s="333"/>
      <c r="E157" s="333"/>
      <c r="F157" s="386" t="s">
        <v>4875</v>
      </c>
      <c r="G157" s="333"/>
      <c r="H157" s="385" t="s">
        <v>4909</v>
      </c>
      <c r="I157" s="385" t="s">
        <v>4871</v>
      </c>
      <c r="J157" s="385">
        <v>50</v>
      </c>
      <c r="K157" s="381"/>
    </row>
    <row r="158" s="1" customFormat="1" ht="15" customHeight="1">
      <c r="B158" s="358"/>
      <c r="C158" s="385" t="s">
        <v>4894</v>
      </c>
      <c r="D158" s="333"/>
      <c r="E158" s="333"/>
      <c r="F158" s="386" t="s">
        <v>4875</v>
      </c>
      <c r="G158" s="333"/>
      <c r="H158" s="385" t="s">
        <v>4909</v>
      </c>
      <c r="I158" s="385" t="s">
        <v>4871</v>
      </c>
      <c r="J158" s="385">
        <v>50</v>
      </c>
      <c r="K158" s="381"/>
    </row>
    <row r="159" s="1" customFormat="1" ht="15" customHeight="1">
      <c r="B159" s="358"/>
      <c r="C159" s="385" t="s">
        <v>140</v>
      </c>
      <c r="D159" s="333"/>
      <c r="E159" s="333"/>
      <c r="F159" s="386" t="s">
        <v>4869</v>
      </c>
      <c r="G159" s="333"/>
      <c r="H159" s="385" t="s">
        <v>4931</v>
      </c>
      <c r="I159" s="385" t="s">
        <v>4871</v>
      </c>
      <c r="J159" s="385" t="s">
        <v>4932</v>
      </c>
      <c r="K159" s="381"/>
    </row>
    <row r="160" s="1" customFormat="1" ht="15" customHeight="1">
      <c r="B160" s="358"/>
      <c r="C160" s="385" t="s">
        <v>4933</v>
      </c>
      <c r="D160" s="333"/>
      <c r="E160" s="333"/>
      <c r="F160" s="386" t="s">
        <v>4869</v>
      </c>
      <c r="G160" s="333"/>
      <c r="H160" s="385" t="s">
        <v>4934</v>
      </c>
      <c r="I160" s="385" t="s">
        <v>4904</v>
      </c>
      <c r="J160" s="385"/>
      <c r="K160" s="381"/>
    </row>
    <row r="161" s="1" customFormat="1" ht="15" customHeight="1">
      <c r="B161" s="387"/>
      <c r="C161" s="367"/>
      <c r="D161" s="367"/>
      <c r="E161" s="367"/>
      <c r="F161" s="367"/>
      <c r="G161" s="367"/>
      <c r="H161" s="367"/>
      <c r="I161" s="367"/>
      <c r="J161" s="367"/>
      <c r="K161" s="388"/>
    </row>
    <row r="162" s="1" customFormat="1" ht="18.75" customHeight="1">
      <c r="B162" s="369"/>
      <c r="C162" s="379"/>
      <c r="D162" s="379"/>
      <c r="E162" s="379"/>
      <c r="F162" s="389"/>
      <c r="G162" s="379"/>
      <c r="H162" s="379"/>
      <c r="I162" s="379"/>
      <c r="J162" s="379"/>
      <c r="K162" s="369"/>
    </row>
    <row r="163" s="1" customFormat="1" ht="18.75" customHeight="1">
      <c r="B163" s="341"/>
      <c r="C163" s="341"/>
      <c r="D163" s="341"/>
      <c r="E163" s="341"/>
      <c r="F163" s="341"/>
      <c r="G163" s="341"/>
      <c r="H163" s="341"/>
      <c r="I163" s="341"/>
      <c r="J163" s="341"/>
      <c r="K163" s="341"/>
    </row>
    <row r="164" s="1" customFormat="1" ht="7.5" customHeight="1">
      <c r="B164" s="320"/>
      <c r="C164" s="321"/>
      <c r="D164" s="321"/>
      <c r="E164" s="321"/>
      <c r="F164" s="321"/>
      <c r="G164" s="321"/>
      <c r="H164" s="321"/>
      <c r="I164" s="321"/>
      <c r="J164" s="321"/>
      <c r="K164" s="322"/>
    </row>
    <row r="165" s="1" customFormat="1" ht="45" customHeight="1">
      <c r="B165" s="323"/>
      <c r="C165" s="324" t="s">
        <v>4935</v>
      </c>
      <c r="D165" s="324"/>
      <c r="E165" s="324"/>
      <c r="F165" s="324"/>
      <c r="G165" s="324"/>
      <c r="H165" s="324"/>
      <c r="I165" s="324"/>
      <c r="J165" s="324"/>
      <c r="K165" s="325"/>
    </row>
    <row r="166" s="1" customFormat="1" ht="17.25" customHeight="1">
      <c r="B166" s="323"/>
      <c r="C166" s="348" t="s">
        <v>4863</v>
      </c>
      <c r="D166" s="348"/>
      <c r="E166" s="348"/>
      <c r="F166" s="348" t="s">
        <v>4864</v>
      </c>
      <c r="G166" s="390"/>
      <c r="H166" s="391" t="s">
        <v>58</v>
      </c>
      <c r="I166" s="391" t="s">
        <v>61</v>
      </c>
      <c r="J166" s="348" t="s">
        <v>4865</v>
      </c>
      <c r="K166" s="325"/>
    </row>
    <row r="167" s="1" customFormat="1" ht="17.25" customHeight="1">
      <c r="B167" s="326"/>
      <c r="C167" s="350" t="s">
        <v>4866</v>
      </c>
      <c r="D167" s="350"/>
      <c r="E167" s="350"/>
      <c r="F167" s="351" t="s">
        <v>4867</v>
      </c>
      <c r="G167" s="392"/>
      <c r="H167" s="393"/>
      <c r="I167" s="393"/>
      <c r="J167" s="350" t="s">
        <v>4868</v>
      </c>
      <c r="K167" s="328"/>
    </row>
    <row r="168" s="1" customFormat="1" ht="5.25" customHeight="1">
      <c r="B168" s="358"/>
      <c r="C168" s="353"/>
      <c r="D168" s="353"/>
      <c r="E168" s="353"/>
      <c r="F168" s="353"/>
      <c r="G168" s="354"/>
      <c r="H168" s="353"/>
      <c r="I168" s="353"/>
      <c r="J168" s="353"/>
      <c r="K168" s="381"/>
    </row>
    <row r="169" s="1" customFormat="1" ht="15" customHeight="1">
      <c r="B169" s="358"/>
      <c r="C169" s="333" t="s">
        <v>4872</v>
      </c>
      <c r="D169" s="333"/>
      <c r="E169" s="333"/>
      <c r="F169" s="356" t="s">
        <v>4869</v>
      </c>
      <c r="G169" s="333"/>
      <c r="H169" s="333" t="s">
        <v>4909</v>
      </c>
      <c r="I169" s="333" t="s">
        <v>4871</v>
      </c>
      <c r="J169" s="333">
        <v>120</v>
      </c>
      <c r="K169" s="381"/>
    </row>
    <row r="170" s="1" customFormat="1" ht="15" customHeight="1">
      <c r="B170" s="358"/>
      <c r="C170" s="333" t="s">
        <v>4918</v>
      </c>
      <c r="D170" s="333"/>
      <c r="E170" s="333"/>
      <c r="F170" s="356" t="s">
        <v>4869</v>
      </c>
      <c r="G170" s="333"/>
      <c r="H170" s="333" t="s">
        <v>4919</v>
      </c>
      <c r="I170" s="333" t="s">
        <v>4871</v>
      </c>
      <c r="J170" s="333" t="s">
        <v>4920</v>
      </c>
      <c r="K170" s="381"/>
    </row>
    <row r="171" s="1" customFormat="1" ht="15" customHeight="1">
      <c r="B171" s="358"/>
      <c r="C171" s="333" t="s">
        <v>90</v>
      </c>
      <c r="D171" s="333"/>
      <c r="E171" s="333"/>
      <c r="F171" s="356" t="s">
        <v>4869</v>
      </c>
      <c r="G171" s="333"/>
      <c r="H171" s="333" t="s">
        <v>4936</v>
      </c>
      <c r="I171" s="333" t="s">
        <v>4871</v>
      </c>
      <c r="J171" s="333" t="s">
        <v>4920</v>
      </c>
      <c r="K171" s="381"/>
    </row>
    <row r="172" s="1" customFormat="1" ht="15" customHeight="1">
      <c r="B172" s="358"/>
      <c r="C172" s="333" t="s">
        <v>4874</v>
      </c>
      <c r="D172" s="333"/>
      <c r="E172" s="333"/>
      <c r="F172" s="356" t="s">
        <v>4875</v>
      </c>
      <c r="G172" s="333"/>
      <c r="H172" s="333" t="s">
        <v>4936</v>
      </c>
      <c r="I172" s="333" t="s">
        <v>4871</v>
      </c>
      <c r="J172" s="333">
        <v>50</v>
      </c>
      <c r="K172" s="381"/>
    </row>
    <row r="173" s="1" customFormat="1" ht="15" customHeight="1">
      <c r="B173" s="358"/>
      <c r="C173" s="333" t="s">
        <v>4877</v>
      </c>
      <c r="D173" s="333"/>
      <c r="E173" s="333"/>
      <c r="F173" s="356" t="s">
        <v>4869</v>
      </c>
      <c r="G173" s="333"/>
      <c r="H173" s="333" t="s">
        <v>4936</v>
      </c>
      <c r="I173" s="333" t="s">
        <v>4879</v>
      </c>
      <c r="J173" s="333"/>
      <c r="K173" s="381"/>
    </row>
    <row r="174" s="1" customFormat="1" ht="15" customHeight="1">
      <c r="B174" s="358"/>
      <c r="C174" s="333" t="s">
        <v>4888</v>
      </c>
      <c r="D174" s="333"/>
      <c r="E174" s="333"/>
      <c r="F174" s="356" t="s">
        <v>4875</v>
      </c>
      <c r="G174" s="333"/>
      <c r="H174" s="333" t="s">
        <v>4936</v>
      </c>
      <c r="I174" s="333" t="s">
        <v>4871</v>
      </c>
      <c r="J174" s="333">
        <v>50</v>
      </c>
      <c r="K174" s="381"/>
    </row>
    <row r="175" s="1" customFormat="1" ht="15" customHeight="1">
      <c r="B175" s="358"/>
      <c r="C175" s="333" t="s">
        <v>4896</v>
      </c>
      <c r="D175" s="333"/>
      <c r="E175" s="333"/>
      <c r="F175" s="356" t="s">
        <v>4875</v>
      </c>
      <c r="G175" s="333"/>
      <c r="H175" s="333" t="s">
        <v>4936</v>
      </c>
      <c r="I175" s="333" t="s">
        <v>4871</v>
      </c>
      <c r="J175" s="333">
        <v>50</v>
      </c>
      <c r="K175" s="381"/>
    </row>
    <row r="176" s="1" customFormat="1" ht="15" customHeight="1">
      <c r="B176" s="358"/>
      <c r="C176" s="333" t="s">
        <v>4894</v>
      </c>
      <c r="D176" s="333"/>
      <c r="E176" s="333"/>
      <c r="F176" s="356" t="s">
        <v>4875</v>
      </c>
      <c r="G176" s="333"/>
      <c r="H176" s="333" t="s">
        <v>4936</v>
      </c>
      <c r="I176" s="333" t="s">
        <v>4871</v>
      </c>
      <c r="J176" s="333">
        <v>50</v>
      </c>
      <c r="K176" s="381"/>
    </row>
    <row r="177" s="1" customFormat="1" ht="15" customHeight="1">
      <c r="B177" s="358"/>
      <c r="C177" s="333" t="s">
        <v>168</v>
      </c>
      <c r="D177" s="333"/>
      <c r="E177" s="333"/>
      <c r="F177" s="356" t="s">
        <v>4869</v>
      </c>
      <c r="G177" s="333"/>
      <c r="H177" s="333" t="s">
        <v>4937</v>
      </c>
      <c r="I177" s="333" t="s">
        <v>4938</v>
      </c>
      <c r="J177" s="333"/>
      <c r="K177" s="381"/>
    </row>
    <row r="178" s="1" customFormat="1" ht="15" customHeight="1">
      <c r="B178" s="358"/>
      <c r="C178" s="333" t="s">
        <v>61</v>
      </c>
      <c r="D178" s="333"/>
      <c r="E178" s="333"/>
      <c r="F178" s="356" t="s">
        <v>4869</v>
      </c>
      <c r="G178" s="333"/>
      <c r="H178" s="333" t="s">
        <v>4939</v>
      </c>
      <c r="I178" s="333" t="s">
        <v>4940</v>
      </c>
      <c r="J178" s="333">
        <v>1</v>
      </c>
      <c r="K178" s="381"/>
    </row>
    <row r="179" s="1" customFormat="1" ht="15" customHeight="1">
      <c r="B179" s="358"/>
      <c r="C179" s="333" t="s">
        <v>57</v>
      </c>
      <c r="D179" s="333"/>
      <c r="E179" s="333"/>
      <c r="F179" s="356" t="s">
        <v>4869</v>
      </c>
      <c r="G179" s="333"/>
      <c r="H179" s="333" t="s">
        <v>4941</v>
      </c>
      <c r="I179" s="333" t="s">
        <v>4871</v>
      </c>
      <c r="J179" s="333">
        <v>20</v>
      </c>
      <c r="K179" s="381"/>
    </row>
    <row r="180" s="1" customFormat="1" ht="15" customHeight="1">
      <c r="B180" s="358"/>
      <c r="C180" s="333" t="s">
        <v>58</v>
      </c>
      <c r="D180" s="333"/>
      <c r="E180" s="333"/>
      <c r="F180" s="356" t="s">
        <v>4869</v>
      </c>
      <c r="G180" s="333"/>
      <c r="H180" s="333" t="s">
        <v>4942</v>
      </c>
      <c r="I180" s="333" t="s">
        <v>4871</v>
      </c>
      <c r="J180" s="333">
        <v>255</v>
      </c>
      <c r="K180" s="381"/>
    </row>
    <row r="181" s="1" customFormat="1" ht="15" customHeight="1">
      <c r="B181" s="358"/>
      <c r="C181" s="333" t="s">
        <v>169</v>
      </c>
      <c r="D181" s="333"/>
      <c r="E181" s="333"/>
      <c r="F181" s="356" t="s">
        <v>4869</v>
      </c>
      <c r="G181" s="333"/>
      <c r="H181" s="333" t="s">
        <v>4833</v>
      </c>
      <c r="I181" s="333" t="s">
        <v>4871</v>
      </c>
      <c r="J181" s="333">
        <v>10</v>
      </c>
      <c r="K181" s="381"/>
    </row>
    <row r="182" s="1" customFormat="1" ht="15" customHeight="1">
      <c r="B182" s="358"/>
      <c r="C182" s="333" t="s">
        <v>170</v>
      </c>
      <c r="D182" s="333"/>
      <c r="E182" s="333"/>
      <c r="F182" s="356" t="s">
        <v>4869</v>
      </c>
      <c r="G182" s="333"/>
      <c r="H182" s="333" t="s">
        <v>4943</v>
      </c>
      <c r="I182" s="333" t="s">
        <v>4904</v>
      </c>
      <c r="J182" s="333"/>
      <c r="K182" s="381"/>
    </row>
    <row r="183" s="1" customFormat="1" ht="15" customHeight="1">
      <c r="B183" s="358"/>
      <c r="C183" s="333" t="s">
        <v>4944</v>
      </c>
      <c r="D183" s="333"/>
      <c r="E183" s="333"/>
      <c r="F183" s="356" t="s">
        <v>4869</v>
      </c>
      <c r="G183" s="333"/>
      <c r="H183" s="333" t="s">
        <v>4945</v>
      </c>
      <c r="I183" s="333" t="s">
        <v>4904</v>
      </c>
      <c r="J183" s="333"/>
      <c r="K183" s="381"/>
    </row>
    <row r="184" s="1" customFormat="1" ht="15" customHeight="1">
      <c r="B184" s="358"/>
      <c r="C184" s="333" t="s">
        <v>4933</v>
      </c>
      <c r="D184" s="333"/>
      <c r="E184" s="333"/>
      <c r="F184" s="356" t="s">
        <v>4869</v>
      </c>
      <c r="G184" s="333"/>
      <c r="H184" s="333" t="s">
        <v>4946</v>
      </c>
      <c r="I184" s="333" t="s">
        <v>4904</v>
      </c>
      <c r="J184" s="333"/>
      <c r="K184" s="381"/>
    </row>
    <row r="185" s="1" customFormat="1" ht="15" customHeight="1">
      <c r="B185" s="358"/>
      <c r="C185" s="333" t="s">
        <v>172</v>
      </c>
      <c r="D185" s="333"/>
      <c r="E185" s="333"/>
      <c r="F185" s="356" t="s">
        <v>4875</v>
      </c>
      <c r="G185" s="333"/>
      <c r="H185" s="333" t="s">
        <v>4947</v>
      </c>
      <c r="I185" s="333" t="s">
        <v>4871</v>
      </c>
      <c r="J185" s="333">
        <v>50</v>
      </c>
      <c r="K185" s="381"/>
    </row>
    <row r="186" s="1" customFormat="1" ht="15" customHeight="1">
      <c r="B186" s="358"/>
      <c r="C186" s="333" t="s">
        <v>4948</v>
      </c>
      <c r="D186" s="333"/>
      <c r="E186" s="333"/>
      <c r="F186" s="356" t="s">
        <v>4875</v>
      </c>
      <c r="G186" s="333"/>
      <c r="H186" s="333" t="s">
        <v>4949</v>
      </c>
      <c r="I186" s="333" t="s">
        <v>4950</v>
      </c>
      <c r="J186" s="333"/>
      <c r="K186" s="381"/>
    </row>
    <row r="187" s="1" customFormat="1" ht="15" customHeight="1">
      <c r="B187" s="358"/>
      <c r="C187" s="333" t="s">
        <v>4951</v>
      </c>
      <c r="D187" s="333"/>
      <c r="E187" s="333"/>
      <c r="F187" s="356" t="s">
        <v>4875</v>
      </c>
      <c r="G187" s="333"/>
      <c r="H187" s="333" t="s">
        <v>4952</v>
      </c>
      <c r="I187" s="333" t="s">
        <v>4950</v>
      </c>
      <c r="J187" s="333"/>
      <c r="K187" s="381"/>
    </row>
    <row r="188" s="1" customFormat="1" ht="15" customHeight="1">
      <c r="B188" s="358"/>
      <c r="C188" s="333" t="s">
        <v>4953</v>
      </c>
      <c r="D188" s="333"/>
      <c r="E188" s="333"/>
      <c r="F188" s="356" t="s">
        <v>4875</v>
      </c>
      <c r="G188" s="333"/>
      <c r="H188" s="333" t="s">
        <v>4954</v>
      </c>
      <c r="I188" s="333" t="s">
        <v>4950</v>
      </c>
      <c r="J188" s="333"/>
      <c r="K188" s="381"/>
    </row>
    <row r="189" s="1" customFormat="1" ht="15" customHeight="1">
      <c r="B189" s="358"/>
      <c r="C189" s="394" t="s">
        <v>4955</v>
      </c>
      <c r="D189" s="333"/>
      <c r="E189" s="333"/>
      <c r="F189" s="356" t="s">
        <v>4875</v>
      </c>
      <c r="G189" s="333"/>
      <c r="H189" s="333" t="s">
        <v>4956</v>
      </c>
      <c r="I189" s="333" t="s">
        <v>4957</v>
      </c>
      <c r="J189" s="395" t="s">
        <v>4958</v>
      </c>
      <c r="K189" s="381"/>
    </row>
    <row r="190" s="19" customFormat="1" ht="15" customHeight="1">
      <c r="B190" s="396"/>
      <c r="C190" s="397" t="s">
        <v>4959</v>
      </c>
      <c r="D190" s="398"/>
      <c r="E190" s="398"/>
      <c r="F190" s="399" t="s">
        <v>4875</v>
      </c>
      <c r="G190" s="398"/>
      <c r="H190" s="398" t="s">
        <v>4960</v>
      </c>
      <c r="I190" s="398" t="s">
        <v>4957</v>
      </c>
      <c r="J190" s="400" t="s">
        <v>4958</v>
      </c>
      <c r="K190" s="401"/>
    </row>
    <row r="191" s="1" customFormat="1" ht="15" customHeight="1">
      <c r="B191" s="358"/>
      <c r="C191" s="394" t="s">
        <v>46</v>
      </c>
      <c r="D191" s="333"/>
      <c r="E191" s="333"/>
      <c r="F191" s="356" t="s">
        <v>4869</v>
      </c>
      <c r="G191" s="333"/>
      <c r="H191" s="330" t="s">
        <v>4961</v>
      </c>
      <c r="I191" s="333" t="s">
        <v>4962</v>
      </c>
      <c r="J191" s="333"/>
      <c r="K191" s="381"/>
    </row>
    <row r="192" s="1" customFormat="1" ht="15" customHeight="1">
      <c r="B192" s="358"/>
      <c r="C192" s="394" t="s">
        <v>4963</v>
      </c>
      <c r="D192" s="333"/>
      <c r="E192" s="333"/>
      <c r="F192" s="356" t="s">
        <v>4869</v>
      </c>
      <c r="G192" s="333"/>
      <c r="H192" s="333" t="s">
        <v>4964</v>
      </c>
      <c r="I192" s="333" t="s">
        <v>4904</v>
      </c>
      <c r="J192" s="333"/>
      <c r="K192" s="381"/>
    </row>
    <row r="193" s="1" customFormat="1" ht="15" customHeight="1">
      <c r="B193" s="358"/>
      <c r="C193" s="394" t="s">
        <v>4965</v>
      </c>
      <c r="D193" s="333"/>
      <c r="E193" s="333"/>
      <c r="F193" s="356" t="s">
        <v>4869</v>
      </c>
      <c r="G193" s="333"/>
      <c r="H193" s="333" t="s">
        <v>4966</v>
      </c>
      <c r="I193" s="333" t="s">
        <v>4904</v>
      </c>
      <c r="J193" s="333"/>
      <c r="K193" s="381"/>
    </row>
    <row r="194" s="1" customFormat="1" ht="15" customHeight="1">
      <c r="B194" s="358"/>
      <c r="C194" s="394" t="s">
        <v>4967</v>
      </c>
      <c r="D194" s="333"/>
      <c r="E194" s="333"/>
      <c r="F194" s="356" t="s">
        <v>4875</v>
      </c>
      <c r="G194" s="333"/>
      <c r="H194" s="333" t="s">
        <v>4968</v>
      </c>
      <c r="I194" s="333" t="s">
        <v>4904</v>
      </c>
      <c r="J194" s="333"/>
      <c r="K194" s="381"/>
    </row>
    <row r="195" s="1" customFormat="1" ht="15" customHeight="1">
      <c r="B195" s="387"/>
      <c r="C195" s="402"/>
      <c r="D195" s="367"/>
      <c r="E195" s="367"/>
      <c r="F195" s="367"/>
      <c r="G195" s="367"/>
      <c r="H195" s="367"/>
      <c r="I195" s="367"/>
      <c r="J195" s="367"/>
      <c r="K195" s="388"/>
    </row>
    <row r="196" s="1" customFormat="1" ht="18.75" customHeight="1">
      <c r="B196" s="369"/>
      <c r="C196" s="379"/>
      <c r="D196" s="379"/>
      <c r="E196" s="379"/>
      <c r="F196" s="389"/>
      <c r="G196" s="379"/>
      <c r="H196" s="379"/>
      <c r="I196" s="379"/>
      <c r="J196" s="379"/>
      <c r="K196" s="369"/>
    </row>
    <row r="197" s="1" customFormat="1" ht="18.75" customHeight="1">
      <c r="B197" s="369"/>
      <c r="C197" s="379"/>
      <c r="D197" s="379"/>
      <c r="E197" s="379"/>
      <c r="F197" s="389"/>
      <c r="G197" s="379"/>
      <c r="H197" s="379"/>
      <c r="I197" s="379"/>
      <c r="J197" s="379"/>
      <c r="K197" s="369"/>
    </row>
    <row r="198" s="1" customFormat="1" ht="18.75" customHeight="1">
      <c r="B198" s="341"/>
      <c r="C198" s="341"/>
      <c r="D198" s="341"/>
      <c r="E198" s="341"/>
      <c r="F198" s="341"/>
      <c r="G198" s="341"/>
      <c r="H198" s="341"/>
      <c r="I198" s="341"/>
      <c r="J198" s="341"/>
      <c r="K198" s="341"/>
    </row>
    <row r="199" s="1" customFormat="1" ht="13.5">
      <c r="B199" s="320"/>
      <c r="C199" s="321"/>
      <c r="D199" s="321"/>
      <c r="E199" s="321"/>
      <c r="F199" s="321"/>
      <c r="G199" s="321"/>
      <c r="H199" s="321"/>
      <c r="I199" s="321"/>
      <c r="J199" s="321"/>
      <c r="K199" s="322"/>
    </row>
    <row r="200" s="1" customFormat="1" ht="21">
      <c r="B200" s="323"/>
      <c r="C200" s="324" t="s">
        <v>4969</v>
      </c>
      <c r="D200" s="324"/>
      <c r="E200" s="324"/>
      <c r="F200" s="324"/>
      <c r="G200" s="324"/>
      <c r="H200" s="324"/>
      <c r="I200" s="324"/>
      <c r="J200" s="324"/>
      <c r="K200" s="325"/>
    </row>
    <row r="201" s="1" customFormat="1" ht="25.5" customHeight="1">
      <c r="B201" s="323"/>
      <c r="C201" s="403" t="s">
        <v>4970</v>
      </c>
      <c r="D201" s="403"/>
      <c r="E201" s="403"/>
      <c r="F201" s="403" t="s">
        <v>4971</v>
      </c>
      <c r="G201" s="404"/>
      <c r="H201" s="403" t="s">
        <v>4972</v>
      </c>
      <c r="I201" s="403"/>
      <c r="J201" s="403"/>
      <c r="K201" s="325"/>
    </row>
    <row r="202" s="1" customFormat="1" ht="5.25" customHeight="1">
      <c r="B202" s="358"/>
      <c r="C202" s="353"/>
      <c r="D202" s="353"/>
      <c r="E202" s="353"/>
      <c r="F202" s="353"/>
      <c r="G202" s="379"/>
      <c r="H202" s="353"/>
      <c r="I202" s="353"/>
      <c r="J202" s="353"/>
      <c r="K202" s="381"/>
    </row>
    <row r="203" s="1" customFormat="1" ht="15" customHeight="1">
      <c r="B203" s="358"/>
      <c r="C203" s="333" t="s">
        <v>4962</v>
      </c>
      <c r="D203" s="333"/>
      <c r="E203" s="333"/>
      <c r="F203" s="356" t="s">
        <v>47</v>
      </c>
      <c r="G203" s="333"/>
      <c r="H203" s="333" t="s">
        <v>4973</v>
      </c>
      <c r="I203" s="333"/>
      <c r="J203" s="333"/>
      <c r="K203" s="381"/>
    </row>
    <row r="204" s="1" customFormat="1" ht="15" customHeight="1">
      <c r="B204" s="358"/>
      <c r="C204" s="333"/>
      <c r="D204" s="333"/>
      <c r="E204" s="333"/>
      <c r="F204" s="356" t="s">
        <v>48</v>
      </c>
      <c r="G204" s="333"/>
      <c r="H204" s="333" t="s">
        <v>4974</v>
      </c>
      <c r="I204" s="333"/>
      <c r="J204" s="333"/>
      <c r="K204" s="381"/>
    </row>
    <row r="205" s="1" customFormat="1" ht="15" customHeight="1">
      <c r="B205" s="358"/>
      <c r="C205" s="333"/>
      <c r="D205" s="333"/>
      <c r="E205" s="333"/>
      <c r="F205" s="356" t="s">
        <v>51</v>
      </c>
      <c r="G205" s="333"/>
      <c r="H205" s="333" t="s">
        <v>4975</v>
      </c>
      <c r="I205" s="333"/>
      <c r="J205" s="333"/>
      <c r="K205" s="381"/>
    </row>
    <row r="206" s="1" customFormat="1" ht="15" customHeight="1">
      <c r="B206" s="358"/>
      <c r="C206" s="333"/>
      <c r="D206" s="333"/>
      <c r="E206" s="333"/>
      <c r="F206" s="356" t="s">
        <v>49</v>
      </c>
      <c r="G206" s="333"/>
      <c r="H206" s="333" t="s">
        <v>4976</v>
      </c>
      <c r="I206" s="333"/>
      <c r="J206" s="333"/>
      <c r="K206" s="381"/>
    </row>
    <row r="207" s="1" customFormat="1" ht="15" customHeight="1">
      <c r="B207" s="358"/>
      <c r="C207" s="333"/>
      <c r="D207" s="333"/>
      <c r="E207" s="333"/>
      <c r="F207" s="356" t="s">
        <v>50</v>
      </c>
      <c r="G207" s="333"/>
      <c r="H207" s="333" t="s">
        <v>4977</v>
      </c>
      <c r="I207" s="333"/>
      <c r="J207" s="333"/>
      <c r="K207" s="381"/>
    </row>
    <row r="208" s="1" customFormat="1" ht="15" customHeight="1">
      <c r="B208" s="358"/>
      <c r="C208" s="333"/>
      <c r="D208" s="333"/>
      <c r="E208" s="333"/>
      <c r="F208" s="356"/>
      <c r="G208" s="333"/>
      <c r="H208" s="333"/>
      <c r="I208" s="333"/>
      <c r="J208" s="333"/>
      <c r="K208" s="381"/>
    </row>
    <row r="209" s="1" customFormat="1" ht="15" customHeight="1">
      <c r="B209" s="358"/>
      <c r="C209" s="333" t="s">
        <v>4916</v>
      </c>
      <c r="D209" s="333"/>
      <c r="E209" s="333"/>
      <c r="F209" s="356" t="s">
        <v>82</v>
      </c>
      <c r="G209" s="333"/>
      <c r="H209" s="333" t="s">
        <v>4978</v>
      </c>
      <c r="I209" s="333"/>
      <c r="J209" s="333"/>
      <c r="K209" s="381"/>
    </row>
    <row r="210" s="1" customFormat="1" ht="15" customHeight="1">
      <c r="B210" s="358"/>
      <c r="C210" s="333"/>
      <c r="D210" s="333"/>
      <c r="E210" s="333"/>
      <c r="F210" s="356" t="s">
        <v>120</v>
      </c>
      <c r="G210" s="333"/>
      <c r="H210" s="333" t="s">
        <v>4815</v>
      </c>
      <c r="I210" s="333"/>
      <c r="J210" s="333"/>
      <c r="K210" s="381"/>
    </row>
    <row r="211" s="1" customFormat="1" ht="15" customHeight="1">
      <c r="B211" s="358"/>
      <c r="C211" s="333"/>
      <c r="D211" s="333"/>
      <c r="E211" s="333"/>
      <c r="F211" s="356" t="s">
        <v>4813</v>
      </c>
      <c r="G211" s="333"/>
      <c r="H211" s="333" t="s">
        <v>4979</v>
      </c>
      <c r="I211" s="333"/>
      <c r="J211" s="333"/>
      <c r="K211" s="381"/>
    </row>
    <row r="212" s="1" customFormat="1" ht="15" customHeight="1">
      <c r="B212" s="405"/>
      <c r="C212" s="333"/>
      <c r="D212" s="333"/>
      <c r="E212" s="333"/>
      <c r="F212" s="356" t="s">
        <v>128</v>
      </c>
      <c r="G212" s="394"/>
      <c r="H212" s="385" t="s">
        <v>129</v>
      </c>
      <c r="I212" s="385"/>
      <c r="J212" s="385"/>
      <c r="K212" s="406"/>
    </row>
    <row r="213" s="1" customFormat="1" ht="15" customHeight="1">
      <c r="B213" s="405"/>
      <c r="C213" s="333"/>
      <c r="D213" s="333"/>
      <c r="E213" s="333"/>
      <c r="F213" s="356" t="s">
        <v>4816</v>
      </c>
      <c r="G213" s="394"/>
      <c r="H213" s="385" t="s">
        <v>4765</v>
      </c>
      <c r="I213" s="385"/>
      <c r="J213" s="385"/>
      <c r="K213" s="406"/>
    </row>
    <row r="214" s="1" customFormat="1" ht="15" customHeight="1">
      <c r="B214" s="405"/>
      <c r="C214" s="333"/>
      <c r="D214" s="333"/>
      <c r="E214" s="333"/>
      <c r="F214" s="356"/>
      <c r="G214" s="394"/>
      <c r="H214" s="385"/>
      <c r="I214" s="385"/>
      <c r="J214" s="385"/>
      <c r="K214" s="406"/>
    </row>
    <row r="215" s="1" customFormat="1" ht="15" customHeight="1">
      <c r="B215" s="405"/>
      <c r="C215" s="333" t="s">
        <v>4940</v>
      </c>
      <c r="D215" s="333"/>
      <c r="E215" s="333"/>
      <c r="F215" s="356">
        <v>1</v>
      </c>
      <c r="G215" s="394"/>
      <c r="H215" s="385" t="s">
        <v>4980</v>
      </c>
      <c r="I215" s="385"/>
      <c r="J215" s="385"/>
      <c r="K215" s="406"/>
    </row>
    <row r="216" s="1" customFormat="1" ht="15" customHeight="1">
      <c r="B216" s="405"/>
      <c r="C216" s="333"/>
      <c r="D216" s="333"/>
      <c r="E216" s="333"/>
      <c r="F216" s="356">
        <v>2</v>
      </c>
      <c r="G216" s="394"/>
      <c r="H216" s="385" t="s">
        <v>4981</v>
      </c>
      <c r="I216" s="385"/>
      <c r="J216" s="385"/>
      <c r="K216" s="406"/>
    </row>
    <row r="217" s="1" customFormat="1" ht="15" customHeight="1">
      <c r="B217" s="405"/>
      <c r="C217" s="333"/>
      <c r="D217" s="333"/>
      <c r="E217" s="333"/>
      <c r="F217" s="356">
        <v>3</v>
      </c>
      <c r="G217" s="394"/>
      <c r="H217" s="385" t="s">
        <v>4982</v>
      </c>
      <c r="I217" s="385"/>
      <c r="J217" s="385"/>
      <c r="K217" s="406"/>
    </row>
    <row r="218" s="1" customFormat="1" ht="15" customHeight="1">
      <c r="B218" s="405"/>
      <c r="C218" s="333"/>
      <c r="D218" s="333"/>
      <c r="E218" s="333"/>
      <c r="F218" s="356">
        <v>4</v>
      </c>
      <c r="G218" s="394"/>
      <c r="H218" s="385" t="s">
        <v>4983</v>
      </c>
      <c r="I218" s="385"/>
      <c r="J218" s="385"/>
      <c r="K218" s="406"/>
    </row>
    <row r="219" s="1" customFormat="1" ht="12.75" customHeight="1">
      <c r="B219" s="407"/>
      <c r="C219" s="408"/>
      <c r="D219" s="408"/>
      <c r="E219" s="408"/>
      <c r="F219" s="408"/>
      <c r="G219" s="408"/>
      <c r="H219" s="408"/>
      <c r="I219" s="408"/>
      <c r="J219" s="408"/>
      <c r="K219" s="40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Miroslava Šmejdířová</dc:creator>
  <cp:lastModifiedBy>Miroslava Šmejdířová</cp:lastModifiedBy>
  <dcterms:created xsi:type="dcterms:W3CDTF">2024-03-19T13:30:35Z</dcterms:created>
  <dcterms:modified xsi:type="dcterms:W3CDTF">2024-03-19T13:30:51Z</dcterms:modified>
</cp:coreProperties>
</file>