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3\M23-059 Čeperka, ul. Smetanova - vodovod\rozpočet\"/>
    </mc:Choice>
  </mc:AlternateContent>
  <bookViews>
    <workbookView xWindow="0" yWindow="0" windowWidth="0" windowHeight="0"/>
  </bookViews>
  <sheets>
    <sheet name="Rekapitulace stavby" sheetId="1" r:id="rId1"/>
    <sheet name="1 - Vodovod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Vodovod'!$C$124:$K$365</definedName>
    <definedName name="_xlnm.Print_Area" localSheetId="1">'1 - Vodovod'!$C$4:$J$76,'1 - Vodovod'!$C$82:$J$106,'1 - Vodovod'!$C$112:$K$365</definedName>
    <definedName name="_xlnm.Print_Titles" localSheetId="1">'1 - Vodovod'!$124:$124</definedName>
    <definedName name="_xlnm._FilterDatabase" localSheetId="2" hidden="1">'VON - Vedlejší a ostatní ...'!$C$123:$K$152</definedName>
    <definedName name="_xlnm.Print_Area" localSheetId="2">'VON - Vedlejší a ostatní ...'!$C$4:$J$76,'VON - Vedlejší a ostatní ...'!$C$82:$J$105,'VON - Vedlejší a ostatní ...'!$C$111:$K$152</definedName>
    <definedName name="_xlnm.Print_Titles" localSheetId="2">'VON - Vedlejší a ostatní 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365"/>
  <c r="BH365"/>
  <c r="BG365"/>
  <c r="BF365"/>
  <c r="T365"/>
  <c r="T364"/>
  <c r="R365"/>
  <c r="R364"/>
  <c r="P365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6"/>
  <c r="BH356"/>
  <c r="BG356"/>
  <c r="BF356"/>
  <c r="T356"/>
  <c r="R356"/>
  <c r="P356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F36"/>
  <c r="BK304"/>
  <c r="J302"/>
  <c r="BK298"/>
  <c r="J293"/>
  <c r="J288"/>
  <c r="J284"/>
  <c r="J281"/>
  <c r="J279"/>
  <c r="BK276"/>
  <c r="J266"/>
  <c r="BK257"/>
  <c r="J252"/>
  <c r="BK229"/>
  <c r="BK224"/>
  <c r="J221"/>
  <c r="J211"/>
  <c r="BK204"/>
  <c r="J200"/>
  <c r="J195"/>
  <c r="J191"/>
  <c r="BK179"/>
  <c r="BK168"/>
  <c r="BK161"/>
  <c r="BK146"/>
  <c r="BK133"/>
  <c r="F37"/>
  <c r="J365"/>
  <c r="J363"/>
  <c r="BK361"/>
  <c r="J360"/>
  <c r="J349"/>
  <c r="BK344"/>
  <c r="J342"/>
  <c r="J340"/>
  <c r="BK334"/>
  <c r="J332"/>
  <c r="J329"/>
  <c r="BK326"/>
  <c r="J325"/>
  <c r="J324"/>
  <c r="BK322"/>
  <c r="J321"/>
  <c r="BK319"/>
  <c r="BK317"/>
  <c r="BK315"/>
  <c r="J315"/>
  <c r="J303"/>
  <c r="J300"/>
  <c r="J289"/>
  <c r="BK284"/>
  <c r="BK282"/>
  <c r="BK272"/>
  <c r="BK252"/>
  <c r="J229"/>
  <c r="J215"/>
  <c r="J208"/>
  <c r="J199"/>
  <c i="1" r="AS94"/>
  <c i="3" r="BK141"/>
  <c r="BK146"/>
  <c r="BK152"/>
  <c r="BK149"/>
  <c i="2" r="F34"/>
  <c r="J310"/>
  <c r="J308"/>
  <c r="BK305"/>
  <c r="J301"/>
  <c r="J298"/>
  <c r="BK293"/>
  <c r="BK288"/>
  <c r="BK285"/>
  <c r="BK281"/>
  <c r="BK278"/>
  <c r="BK275"/>
  <c r="BK273"/>
  <c r="J269"/>
  <c r="BK263"/>
  <c r="BK254"/>
  <c r="J249"/>
  <c r="BK233"/>
  <c r="J224"/>
  <c r="BK217"/>
  <c r="J213"/>
  <c r="BK208"/>
  <c r="BK202"/>
  <c r="BK195"/>
  <c r="BK186"/>
  <c r="BK173"/>
  <c r="J169"/>
  <c r="BK156"/>
  <c r="BK138"/>
  <c r="BK128"/>
  <c i="3" r="J151"/>
  <c r="BK134"/>
  <c r="BK151"/>
  <c r="J128"/>
  <c r="J127"/>
  <c r="J146"/>
  <c r="BK132"/>
  <c r="BK138"/>
  <c i="2" r="F35"/>
  <c r="BK309"/>
  <c r="J305"/>
  <c r="BK301"/>
  <c r="BK297"/>
  <c r="J184"/>
  <c r="J171"/>
  <c r="J156"/>
  <c i="3" r="BK127"/>
  <c i="2" r="BK316"/>
  <c r="J314"/>
  <c r="BK313"/>
  <c r="BK312"/>
  <c r="BK311"/>
  <c r="J309"/>
  <c r="BK307"/>
  <c r="J306"/>
  <c r="BK303"/>
  <c r="BK299"/>
  <c r="BK295"/>
  <c r="J290"/>
  <c r="J285"/>
  <c r="J282"/>
  <c r="BK279"/>
  <c r="J277"/>
  <c r="BK274"/>
  <c r="J272"/>
  <c r="J263"/>
  <c r="J257"/>
  <c r="BK249"/>
  <c r="J236"/>
  <c r="J226"/>
  <c r="J217"/>
  <c r="BK210"/>
  <c r="BK206"/>
  <c r="J202"/>
  <c r="BK193"/>
  <c r="J186"/>
  <c r="J179"/>
  <c r="BK169"/>
  <c r="J166"/>
  <c r="J151"/>
  <c r="J133"/>
  <c i="3" r="J141"/>
  <c r="J132"/>
  <c r="J134"/>
  <c r="BK144"/>
  <c r="J144"/>
  <c r="J152"/>
  <c r="J140"/>
  <c i="2" r="BK365"/>
  <c r="BK362"/>
  <c r="J361"/>
  <c r="BK356"/>
  <c r="BK349"/>
  <c r="J346"/>
  <c r="BK342"/>
  <c r="BK336"/>
  <c r="J334"/>
  <c r="BK331"/>
  <c r="BK329"/>
  <c r="J327"/>
  <c r="BK325"/>
  <c r="BK323"/>
  <c r="J322"/>
  <c r="BK320"/>
  <c r="J319"/>
  <c r="J318"/>
  <c r="J316"/>
  <c r="BK314"/>
  <c r="J313"/>
  <c r="J312"/>
  <c r="J311"/>
  <c r="BK306"/>
  <c r="J304"/>
  <c r="BK300"/>
  <c r="J297"/>
  <c r="BK290"/>
  <c r="BK286"/>
  <c r="BK283"/>
  <c r="J280"/>
  <c r="BK277"/>
  <c r="J276"/>
  <c r="J274"/>
  <c r="BK269"/>
  <c r="J260"/>
  <c r="J233"/>
  <c r="BK199"/>
  <c r="BK191"/>
  <c r="J34"/>
  <c r="BK310"/>
  <c r="BK308"/>
  <c r="J307"/>
  <c r="BK302"/>
  <c r="J299"/>
  <c r="J295"/>
  <c r="BK289"/>
  <c r="J286"/>
  <c r="J283"/>
  <c r="BK280"/>
  <c r="J278"/>
  <c r="J275"/>
  <c r="J273"/>
  <c r="BK266"/>
  <c r="BK260"/>
  <c r="J254"/>
  <c r="BK236"/>
  <c r="BK226"/>
  <c r="BK215"/>
  <c r="BK211"/>
  <c r="J206"/>
  <c r="BK200"/>
  <c r="J193"/>
  <c r="BK184"/>
  <c r="BK171"/>
  <c r="BK166"/>
  <c r="BK151"/>
  <c r="J138"/>
  <c r="J128"/>
  <c i="3" r="J149"/>
  <c r="J147"/>
  <c r="BK129"/>
  <c r="BK140"/>
  <c r="J138"/>
  <c r="J139"/>
  <c r="BK128"/>
  <c i="2" r="BK363"/>
  <c r="J362"/>
  <c r="BK360"/>
  <c r="J356"/>
  <c r="BK346"/>
  <c r="J344"/>
  <c r="BK340"/>
  <c r="J336"/>
  <c r="BK332"/>
  <c r="J331"/>
  <c r="BK327"/>
  <c r="J326"/>
  <c r="BK324"/>
  <c r="J323"/>
  <c r="BK321"/>
  <c r="J320"/>
  <c r="BK318"/>
  <c r="J317"/>
  <c r="BK221"/>
  <c r="BK213"/>
  <c r="J210"/>
  <c r="J204"/>
  <c r="J173"/>
  <c r="J168"/>
  <c r="J161"/>
  <c r="J146"/>
  <c i="3" r="J129"/>
  <c r="BK139"/>
  <c r="BK147"/>
  <c i="2" l="1" r="BK223"/>
  <c r="J223"/>
  <c r="J99"/>
  <c r="BK235"/>
  <c r="J235"/>
  <c r="J101"/>
  <c r="R235"/>
  <c r="P333"/>
  <c r="R223"/>
  <c r="BK271"/>
  <c r="J271"/>
  <c r="J102"/>
  <c r="P348"/>
  <c r="P127"/>
  <c r="BK228"/>
  <c r="J228"/>
  <c r="J100"/>
  <c r="R228"/>
  <c r="T228"/>
  <c r="T235"/>
  <c r="T348"/>
  <c i="3" r="BK126"/>
  <c r="J126"/>
  <c r="J98"/>
  <c i="2" r="T127"/>
  <c r="R271"/>
  <c r="R348"/>
  <c i="3" r="T126"/>
  <c r="T125"/>
  <c r="P137"/>
  <c r="P136"/>
  <c i="2" r="R127"/>
  <c r="T271"/>
  <c r="BK348"/>
  <c r="J348"/>
  <c r="J104"/>
  <c i="3" r="R126"/>
  <c r="R125"/>
  <c r="P131"/>
  <c r="P130"/>
  <c r="BK137"/>
  <c r="J137"/>
  <c r="J102"/>
  <c r="BK143"/>
  <c r="J143"/>
  <c r="J104"/>
  <c i="2" r="BK127"/>
  <c r="J127"/>
  <c r="J98"/>
  <c r="T223"/>
  <c r="P228"/>
  <c r="P235"/>
  <c r="BK333"/>
  <c r="J333"/>
  <c r="J103"/>
  <c r="R333"/>
  <c i="3" r="BK131"/>
  <c r="BK130"/>
  <c r="J130"/>
  <c r="J99"/>
  <c r="T131"/>
  <c r="T130"/>
  <c r="R137"/>
  <c r="R136"/>
  <c r="P143"/>
  <c r="P142"/>
  <c i="2" r="P223"/>
  <c r="P271"/>
  <c r="T333"/>
  <c i="3" r="P126"/>
  <c r="P125"/>
  <c r="P124"/>
  <c i="1" r="AU96"/>
  <c i="3" r="R131"/>
  <c r="R130"/>
  <c r="T137"/>
  <c r="T136"/>
  <c r="R143"/>
  <c r="R142"/>
  <c r="T143"/>
  <c r="T142"/>
  <c i="2" r="BK364"/>
  <c r="J364"/>
  <c r="J105"/>
  <c i="3" r="J118"/>
  <c r="F121"/>
  <c r="BE144"/>
  <c r="BE146"/>
  <c r="BE152"/>
  <c r="E85"/>
  <c r="BE127"/>
  <c r="BE140"/>
  <c r="BE141"/>
  <c r="BE129"/>
  <c r="BE132"/>
  <c r="BE147"/>
  <c r="BE149"/>
  <c r="BE151"/>
  <c r="BE128"/>
  <c r="BE138"/>
  <c r="BE134"/>
  <c r="BE139"/>
  <c i="1" r="BB95"/>
  <c i="2" r="E85"/>
  <c r="J89"/>
  <c r="F92"/>
  <c r="BE128"/>
  <c r="BE133"/>
  <c r="BE138"/>
  <c r="BE146"/>
  <c r="BE151"/>
  <c r="BE156"/>
  <c r="BE161"/>
  <c r="BE166"/>
  <c r="BE168"/>
  <c r="BE169"/>
  <c r="BE171"/>
  <c r="BE173"/>
  <c r="BE179"/>
  <c r="BE184"/>
  <c r="BE186"/>
  <c r="BE191"/>
  <c r="BE193"/>
  <c r="BE195"/>
  <c r="BE199"/>
  <c r="BE200"/>
  <c r="BE202"/>
  <c r="BE204"/>
  <c r="BE206"/>
  <c r="BE208"/>
  <c r="BE210"/>
  <c r="BE211"/>
  <c r="BE213"/>
  <c r="BE215"/>
  <c r="BE217"/>
  <c r="BE221"/>
  <c r="BE224"/>
  <c r="BE226"/>
  <c r="BE229"/>
  <c r="BE233"/>
  <c r="BE236"/>
  <c r="BE249"/>
  <c r="BE252"/>
  <c r="BE254"/>
  <c r="BE257"/>
  <c r="BE260"/>
  <c r="BE263"/>
  <c r="BE266"/>
  <c r="BE269"/>
  <c r="BE272"/>
  <c r="BE273"/>
  <c r="BE274"/>
  <c r="BE275"/>
  <c r="BE276"/>
  <c r="BE277"/>
  <c r="BE278"/>
  <c r="BE279"/>
  <c r="BE280"/>
  <c r="BE281"/>
  <c r="BE282"/>
  <c r="BE283"/>
  <c r="BE284"/>
  <c r="BE285"/>
  <c r="BE286"/>
  <c r="BE288"/>
  <c r="BE289"/>
  <c r="BE290"/>
  <c r="BE293"/>
  <c r="BE295"/>
  <c r="BE297"/>
  <c r="BE298"/>
  <c r="BE299"/>
  <c r="BE300"/>
  <c r="BE301"/>
  <c r="BE302"/>
  <c r="BE303"/>
  <c r="BE304"/>
  <c r="BE305"/>
  <c r="BE306"/>
  <c r="BE307"/>
  <c r="BE308"/>
  <c r="BE309"/>
  <c r="BE310"/>
  <c r="BE311"/>
  <c r="BE312"/>
  <c r="BE313"/>
  <c r="BE314"/>
  <c r="BE315"/>
  <c r="BE316"/>
  <c r="BE317"/>
  <c r="BE318"/>
  <c r="BE319"/>
  <c r="BE320"/>
  <c r="BE321"/>
  <c r="BE322"/>
  <c r="BE323"/>
  <c r="BE324"/>
  <c r="BE325"/>
  <c r="BE326"/>
  <c r="BE327"/>
  <c r="BE329"/>
  <c r="BE331"/>
  <c r="BE332"/>
  <c r="BE334"/>
  <c r="BE336"/>
  <c r="BE340"/>
  <c r="BE342"/>
  <c r="BE344"/>
  <c r="BE346"/>
  <c r="BE349"/>
  <c r="BE356"/>
  <c r="BE360"/>
  <c r="BE361"/>
  <c r="BE362"/>
  <c r="BE363"/>
  <c r="BE365"/>
  <c i="1" r="BC95"/>
  <c r="AW95"/>
  <c r="BA95"/>
  <c r="BD95"/>
  <c i="3" r="F36"/>
  <c i="1" r="BC96"/>
  <c r="BC94"/>
  <c r="W32"/>
  <c i="3" r="F35"/>
  <c i="1" r="BB96"/>
  <c r="BB94"/>
  <c r="W31"/>
  <c i="3" r="J34"/>
  <c i="1" r="AW96"/>
  <c i="3" r="F37"/>
  <c i="1" r="BD96"/>
  <c r="BD94"/>
  <c r="W33"/>
  <c i="3" r="F34"/>
  <c i="1" r="BA96"/>
  <c r="BA94"/>
  <c r="W30"/>
  <c i="3" l="1" r="R124"/>
  <c i="2" r="T126"/>
  <c r="T125"/>
  <c r="R126"/>
  <c r="R125"/>
  <c i="3" r="T124"/>
  <c i="2" r="P126"/>
  <c r="P125"/>
  <c i="1" r="AU95"/>
  <c i="2" r="BK126"/>
  <c r="J126"/>
  <c r="J97"/>
  <c i="3" r="BK125"/>
  <c r="J125"/>
  <c r="J97"/>
  <c r="J131"/>
  <c r="J100"/>
  <c r="BK136"/>
  <c r="J136"/>
  <c r="J101"/>
  <c r="BK142"/>
  <c r="J142"/>
  <c r="J103"/>
  <c i="1" r="AU94"/>
  <c i="3" r="F33"/>
  <c i="1" r="AZ96"/>
  <c i="2" r="F33"/>
  <c i="1" r="AZ95"/>
  <c i="3" r="J33"/>
  <c i="1" r="AV96"/>
  <c r="AT96"/>
  <c i="2" r="J33"/>
  <c i="1" r="AV95"/>
  <c r="AT95"/>
  <c r="AW94"/>
  <c r="AK30"/>
  <c r="AY94"/>
  <c r="AX94"/>
  <c i="3" l="1" r="BK124"/>
  <c r="J124"/>
  <c r="J96"/>
  <c i="2" r="BK125"/>
  <c r="J125"/>
  <c r="J96"/>
  <c i="1" r="AZ94"/>
  <c r="W29"/>
  <c i="2" l="1" r="J30"/>
  <c i="1" r="AG95"/>
  <c i="3" r="J30"/>
  <c i="1" r="AG96"/>
  <c r="AV94"/>
  <c r="AK29"/>
  <c l="1" r="AN95"/>
  <c i="2" r="J39"/>
  <c i="3" r="J39"/>
  <c i="1" r="AN96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<sst xmlns="http://schemas.openxmlformats.org/spreadsheetml/2006/main">
  <si>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</si>
  <si>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</si>
  <si>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</si>
  <si>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</si>
  <si>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</si>
  <si>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{ec69935e-0c98-47e1-a26f-78ae8ec724cc}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</si>
  <si>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</si>
  <si>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</si>
  <si>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</si>
  <si>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</si>
  <si>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</si>
  <si>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</si>
  <si>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</si>
  <si>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</si>
  <si>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M23/059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</si>
  <si>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</si>
  <si>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</si>
  <si>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Čeperka , ul. Smetanova - vodovod</t>
  </si>
  <si>
    <t>KSO:</t>
  </si>
  <si>
    <t>CC-CZ:</t>
  </si>
  <si>
    <t>Místo:</t>
  </si>
  <si>
    <t>Čeperka</t>
  </si>
  <si>
    <t>Datum:</t>
  </si>
  <si>
    <t>7. 3. 2024</t>
  </si>
  <si>
    <t>Zadavatel:</t>
  </si>
  <si>
    <t>IČ:</t>
  </si>
  <si>
    <t>60108631</t>
  </si>
  <si>
    <t>Vodovody a kanalizace Pardubice, a.s.</t>
  </si>
  <si>
    <t>DIČ:</t>
  </si>
  <si>
    <t>Uchazeč:</t>
  </si>
  <si>
    <t>Vyplň údaj</t>
  </si>
  <si>
    <t>Projektant:</t>
  </si>
  <si>
    <t>60113111</t>
  </si>
  <si>
    <t>Multiaqua s.r.o.</t>
  </si>
  <si>
    <t>True</t>
  </si>
  <si>
    <t>Zpracovatel:</t>
  </si>
  <si>
    <t>Ing. Pavel Čihák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</si>
  <si>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</si>
  <si>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</si>
  <si>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</si>
  <si>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</si>
  <si>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</si>
  <si>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</si>
  <si>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</si>
  <si>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</si>
  <si>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</si>
  <si>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</si>
  <si>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</si>
  <si>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</si>
  <si>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</si>
  <si>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</si>
  <si>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</si>
  <si>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</si>
  <si>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</si>
  <si>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</si>
  <si>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</si>
  <si>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</si>
  <si>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</si>
  <si>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</si>
  <si>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</si>
  <si>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</si>
  <si>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</si>
  <si>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</si>
  <si>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</si>
  <si>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</si>
  <si>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</si>
  <si>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</si>
  <si>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</si>
  <si>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</si>
  <si>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</si>
  <si>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</si>
  <si>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</si>
  <si>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</si>
  <si>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</si>
  <si>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</si>
  <si>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</si>
  <si>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</si>
  <si>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</si>
  <si>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</si>
  <si>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</si>
  <si>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</si>
  <si>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</si>
  <si>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</si>
  <si>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</si>
  <si>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Vodovod</t>
  </si>
  <si>
    <t>STA</t>
  </si>
  <si>
    <t>{a6304ca1-0d0b-4e35-854a-5ec13ea0a695}</t>
  </si>
  <si>
    <t>2</t>
  </si>
  <si>
    <t>VON</t>
  </si>
  <si>
    <t>Vedlejší a ostatní náklady</t>
  </si>
  <si>
    <t>{259ee888-20ba-49f7-a870-ff9fc5364e4c}</t>
  </si>
  <si>
    <t>KRYCÍ LIST SOUPISU PRACÍ</t>
  </si>
  <si>
    <t>Objekt:</t>
  </si>
  <si>
    <t>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</si>
  <si>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</si>
  <si>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</si>
  <si>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</si>
  <si>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</si>
  <si>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</si>
  <si>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</si>
  <si>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</si>
  <si>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</si>
  <si>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</si>
  <si>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</si>
  <si>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</si>
  <si>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</si>
  <si>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</si>
  <si>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</si>
  <si>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</si>
  <si>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</si>
  <si>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</si>
  <si>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</si>
  <si>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</si>
  <si>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</si>
  <si>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</si>
  <si>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</si>
  <si>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</si>
  <si>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</si>
  <si>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</si>
  <si>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</si>
  <si>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</si>
  <si>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</si>
  <si>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</si>
  <si>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</si>
  <si>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</si>
  <si>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</si>
  <si>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</si>
  <si>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dlaždic, desek nebo tvarovek</t>
  </si>
  <si>
    <t>m2</t>
  </si>
  <si>
    <t>CS ÚRS 2024 01</t>
  </si>
  <si>
    <t>4</t>
  </si>
  <si>
    <t>-188399029</t>
  </si>
  <si>
    <t>VV</t>
  </si>
  <si>
    <t xml:space="preserve">"betonová" </t>
  </si>
  <si>
    <t>"řad" 158*1,3</t>
  </si>
  <si>
    <t>"přípojky" 11,5*1,3</t>
  </si>
  <si>
    <t>Součet</t>
  </si>
  <si>
    <t>113106451</t>
  </si>
  <si>
    <t>Rozebrání dlažeb a dílců při překopech inženýrských sítí s přemístěním hmot na skládku na vzdálenost do 3 m nebo s naložením na dopravní prostředek strojně plochy jednotlivě přes 15 m2 vozovek a ploch, s jakoukoliv výplní spár z velkých kostek s ložem z kameniva těženého</t>
  </si>
  <si>
    <t>-1703425504</t>
  </si>
  <si>
    <t>"kostky"</t>
  </si>
  <si>
    <t>"řad" 45*1,3</t>
  </si>
  <si>
    <t>"přípojky" 4*1,3</t>
  </si>
  <si>
    <t>3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</si>
  <si>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</si>
  <si>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</si>
  <si>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-1278553274</t>
  </si>
  <si>
    <t>"betonová dlažba"</t>
  </si>
  <si>
    <t>"řad"158*1</t>
  </si>
  <si>
    <t>"přípojky" 11,5*1</t>
  </si>
  <si>
    <t>"asfalt"</t>
  </si>
  <si>
    <t>"řad" 6*1</t>
  </si>
  <si>
    <t>"přípojky" 18*1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</si>
  <si>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</si>
  <si>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</si>
  <si>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1707350764</t>
  </si>
  <si>
    <t>"asfaltová komunikace"</t>
  </si>
  <si>
    <t>5</t>
  </si>
  <si>
    <t>113107172</t>
  </si>
  <si>
    <t>Odstranění podkladů nebo krytů strojně plochy jednotlivě přes 50 m2 do 200 m2 s přemístěním hmot na skládku na vzdálenost do 20 m nebo s naložením na dopravní prostředek z betonu prostého, o tl. vrstvy přes 150 do 300 mm</t>
  </si>
  <si>
    <t>-398619631</t>
  </si>
  <si>
    <t>řad" 45*1*2</t>
  </si>
  <si>
    <t>"přípojky" 4*1*2</t>
  </si>
  <si>
    <t>6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</si>
  <si>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</si>
  <si>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</si>
  <si>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952005835</t>
  </si>
  <si>
    <t xml:space="preserve">"asfaltová komunikace" </t>
  </si>
  <si>
    <t>"řad" 1,4*6</t>
  </si>
  <si>
    <t>"přípojky"18*1,4</t>
  </si>
  <si>
    <t>7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</si>
  <si>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</si>
  <si>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</si>
  <si>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1987098690</t>
  </si>
  <si>
    <t>"řad"6*1</t>
  </si>
  <si>
    <t>"přípojky"18*1</t>
  </si>
  <si>
    <t>8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</si>
  <si>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</si>
  <si>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</si>
  <si>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</si>
  <si>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1903836391</t>
  </si>
  <si>
    <t>198</t>
  </si>
  <si>
    <t>9</t>
  </si>
  <si>
    <t>115001101</t>
  </si>
  <si>
    <t>Převedení vody potrubím DN do 100</t>
  </si>
  <si>
    <t>1625787155</t>
  </si>
  <si>
    <t>10</t>
  </si>
  <si>
    <t>115101201</t>
  </si>
  <si>
    <t>Čerpání vody na dopravní výšku do 10 m průměrný přítok do 500 l/min</t>
  </si>
  <si>
    <t>hod</t>
  </si>
  <si>
    <t>-1815558115</t>
  </si>
  <si>
    <t>2*30*8</t>
  </si>
  <si>
    <t>11</t>
  </si>
  <si>
    <t>115101301</t>
  </si>
  <si>
    <t>Pohotovost čerpací soupravy pro dopravní výšku do 10 m přítok do 500 l/min</t>
  </si>
  <si>
    <t>den</t>
  </si>
  <si>
    <t>-1184962863</t>
  </si>
  <si>
    <t>2*30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</si>
  <si>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</si>
  <si>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</si>
  <si>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529011549</t>
  </si>
  <si>
    <t>"kanalizace"1*1,5</t>
  </si>
  <si>
    <t>"teplovod" 6*1,5</t>
  </si>
  <si>
    <t>"vodovod"11*1,5</t>
  </si>
  <si>
    <t>"tlaková" 6*1,5</t>
  </si>
  <si>
    <t>13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</si>
  <si>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</si>
  <si>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</si>
  <si>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-814257535</t>
  </si>
  <si>
    <t>"vo"1*1,5</t>
  </si>
  <si>
    <t>"cetin" 3*1,5</t>
  </si>
  <si>
    <t>"cez" 5*1,5</t>
  </si>
  <si>
    <t>14</t>
  </si>
  <si>
    <t>130001101</t>
  </si>
  <si>
    <t>Příplatek za ztížení vykopávky v blízkosti podzemního vedení</t>
  </si>
  <si>
    <t>m3</t>
  </si>
  <si>
    <t>-81603151</t>
  </si>
  <si>
    <t>311,861*0,5</t>
  </si>
  <si>
    <t>15</t>
  </si>
  <si>
    <t>132154204</t>
  </si>
  <si>
    <t>Hloubení zapažených rýh šířky přes 800 do 2 000 mm strojně s urovnáním dna do předepsaného profilu a spádu v hornině třídy těžitelnosti I skupiny 1 a 2 přes 100 do 500 m3</t>
  </si>
  <si>
    <t>-645397292</t>
  </si>
  <si>
    <t>"řad" 208,97*1*1</t>
  </si>
  <si>
    <t>"přípojky" 33,5*1*1</t>
  </si>
  <si>
    <t>0,2*242,470</t>
  </si>
  <si>
    <t>16</t>
  </si>
  <si>
    <t>132254204</t>
  </si>
  <si>
    <t>Hloubení zapažených rýh šířky přes 800 do 2 000 mm strojně s urovnáním dna do předepsaného profilu a spádu v hornině třídy těžitelnosti I skupiny 3 přes 100 do 500 m3</t>
  </si>
  <si>
    <t>1779721888</t>
  </si>
  <si>
    <t>0,4*242,470</t>
  </si>
  <si>
    <t>17</t>
  </si>
  <si>
    <t>132354204</t>
  </si>
  <si>
    <t>Hloubení zapažených rýh šířky přes 800 do 2 000 mm strojně s urovnáním dna do předepsaného profilu a spádu v hornině třídy těžitelnosti II skupiny 4 přes 100 do 500 m3</t>
  </si>
  <si>
    <t>749815642</t>
  </si>
  <si>
    <t>18</t>
  </si>
  <si>
    <t>151811131</t>
  </si>
  <si>
    <t>Osazení pažicího boxu hl výkopu do 4 m š do 1,2 m</t>
  </si>
  <si>
    <t>1550860488</t>
  </si>
  <si>
    <t>"řad" 208,97*1,25*2</t>
  </si>
  <si>
    <t>"přípojky" 33,5*1,25*2</t>
  </si>
  <si>
    <t>19</t>
  </si>
  <si>
    <t>151811231</t>
  </si>
  <si>
    <t>Odstranění pažicího boxu hl výkopu do 4 m š do 1,2 m</t>
  </si>
  <si>
    <t>1510182804</t>
  </si>
  <si>
    <t>20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</si>
  <si>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</si>
  <si>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</si>
  <si>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-452642760</t>
  </si>
  <si>
    <t>"zásypy" 122,910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</si>
  <si>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</si>
  <si>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</si>
  <si>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-189470292</t>
  </si>
  <si>
    <t>145,482-122,910</t>
  </si>
  <si>
    <t>22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</si>
  <si>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</si>
  <si>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</si>
  <si>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-1369222231</t>
  </si>
  <si>
    <t>3*22,572</t>
  </si>
  <si>
    <t>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</si>
  <si>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</si>
  <si>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</si>
  <si>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-1142095443</t>
  </si>
  <si>
    <t>96,988</t>
  </si>
  <si>
    <t>24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</si>
  <si>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</si>
  <si>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</si>
  <si>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228186044</t>
  </si>
  <si>
    <t>3*96,988</t>
  </si>
  <si>
    <t>25</t>
  </si>
  <si>
    <t>167151111</t>
  </si>
  <si>
    <t>Nakládání, skládání a překládání neulehlého výkopku nebo sypaniny strojně nakládání, množství přes 100 m3, z hornin třídy těžitelnosti I, skupiny 1 až 3</t>
  </si>
  <si>
    <t>-40085175</t>
  </si>
  <si>
    <t>26</t>
  </si>
  <si>
    <t>171201221</t>
  </si>
  <si>
    <t>Poplatek za uložení na skládce (skládkovné) zeminy a kamení kód odpadu 17 05 04</t>
  </si>
  <si>
    <t>t</t>
  </si>
  <si>
    <t>vlastní</t>
  </si>
  <si>
    <t>-1101628138</t>
  </si>
  <si>
    <t>(22,572+96,988)*1,8</t>
  </si>
  <si>
    <t>27</t>
  </si>
  <si>
    <t>171251201</t>
  </si>
  <si>
    <t>Uložení sypaniny na skládky nebo meziskládky</t>
  </si>
  <si>
    <t>1588935624</t>
  </si>
  <si>
    <t>242,470</t>
  </si>
  <si>
    <t>28</t>
  </si>
  <si>
    <t>174101101</t>
  </si>
  <si>
    <t>Zásyp jam, šachet rýh nebo kolem objektů sypaninou se zhutněním</t>
  </si>
  <si>
    <t>-1544961849</t>
  </si>
  <si>
    <t>242,470-24,247-95,313</t>
  </si>
  <si>
    <t>29</t>
  </si>
  <si>
    <t>175151101</t>
  </si>
  <si>
    <t>Obsypání potrubí strojně sypaninou bez prohození, uloženou do 3 m</t>
  </si>
  <si>
    <t>904523573</t>
  </si>
  <si>
    <t>"řad" 208,97*1*0,4</t>
  </si>
  <si>
    <t>"přípojky" 33,5*1*0,35</t>
  </si>
  <si>
    <t>30</t>
  </si>
  <si>
    <t>M</t>
  </si>
  <si>
    <t>58337310</t>
  </si>
  <si>
    <t>štěrkopísek frakce 0/4</t>
  </si>
  <si>
    <t>1160551948</t>
  </si>
  <si>
    <t>95,313*1,8</t>
  </si>
  <si>
    <t>Zakládání</t>
  </si>
  <si>
    <t>31</t>
  </si>
  <si>
    <t>211531111</t>
  </si>
  <si>
    <t>Výplň kamenivem do rýh odvodňovacích žeber nebo trativodů bez zhutnění, s úpravou povrchu výplně kamenivem hrubým drceným frakce 16 až 63 mm</t>
  </si>
  <si>
    <t>-1470747702</t>
  </si>
  <si>
    <t>208,97*1*0,15</t>
  </si>
  <si>
    <t>32</t>
  </si>
  <si>
    <t>212751105.R</t>
  </si>
  <si>
    <t>Trativod z drenážních trubek flexibilních PVC-U SN 4 perforace 360° včetně lože otevřený výkop DN 125 pro meliorace vč. zemních prací</t>
  </si>
  <si>
    <t>-1851766643</t>
  </si>
  <si>
    <t>208,97</t>
  </si>
  <si>
    <t>Vodorovné konstrukce</t>
  </si>
  <si>
    <t>33</t>
  </si>
  <si>
    <t>451573111</t>
  </si>
  <si>
    <t>Lože pod potrubí otevřený výkop ze štěrkopísku</t>
  </si>
  <si>
    <t>-111182143</t>
  </si>
  <si>
    <t>"řad" 208,97*1*0,1</t>
  </si>
  <si>
    <t>"přípojky" 33,5*1*0,1</t>
  </si>
  <si>
    <t>34</t>
  </si>
  <si>
    <t>452313131</t>
  </si>
  <si>
    <t>Podkladní bloky z betonu prostého tř. C 12/15 otevřený výkop</t>
  </si>
  <si>
    <t>2081960761</t>
  </si>
  <si>
    <t>3*0,5*0,5*0,5</t>
  </si>
  <si>
    <t>Komunikace pozemní</t>
  </si>
  <si>
    <t>35</t>
  </si>
  <si>
    <t>564861011</t>
  </si>
  <si>
    <t>Podklad ze štěrkodrti ŠD s rozprostřením a zhutněním plochy jednotlivě do 100 m2, po zhutnění tl. 200 mm</t>
  </si>
  <si>
    <t>-1479910527</t>
  </si>
  <si>
    <t>"provizorní"</t>
  </si>
  <si>
    <t>"dlažba"</t>
  </si>
  <si>
    <t>"přípojky"11,5*1</t>
  </si>
  <si>
    <t>"kostky" 41*1</t>
  </si>
  <si>
    <t>Mezisoučet</t>
  </si>
  <si>
    <t>"asfaltová komunikace obnova"</t>
  </si>
  <si>
    <t>36</t>
  </si>
  <si>
    <t>564962111</t>
  </si>
  <si>
    <t>Podklad z mechanicky zpevněného kameniva MZK (minerální beton) s rozprostřením a s hutněním, po zhutnění tl. 200 mm</t>
  </si>
  <si>
    <t>-2080695651</t>
  </si>
  <si>
    <t>"obnova"8*1</t>
  </si>
  <si>
    <t>37</t>
  </si>
  <si>
    <t>565155101</t>
  </si>
  <si>
    <t>Asfaltový beton vrstva podkladní ACP 16 (obalované kamenivo střednězrnné - OKS) s rozprostřením a zhutněním v pruhu šířky do 1,5 m, po zhutnění tl. 70 mm</t>
  </si>
  <si>
    <t>-1056633926</t>
  </si>
  <si>
    <t>"řad asfaltová komunikace obnova" 6*1</t>
  </si>
  <si>
    <t>38</t>
  </si>
  <si>
    <t>567122112</t>
  </si>
  <si>
    <t>Podklad ze směsi stmelené cementem SC bez dilatačních spár, s rozprostřením a zhutněním SC C 8/10 (KSC I), po zhutnění tl. 130 mm</t>
  </si>
  <si>
    <t>492292672</t>
  </si>
  <si>
    <t>"asfaltová komunikace "</t>
  </si>
  <si>
    <t>"obnova"6*1</t>
  </si>
  <si>
    <t>39</t>
  </si>
  <si>
    <t>567142111</t>
  </si>
  <si>
    <t>Podklad ze směsi stmelené cementem SC bez dilatačních spár, s rozprostřením a zhutněním SC C 8/10 (KSC I), po zhutnění tl. 210 mm</t>
  </si>
  <si>
    <t>-1400867071</t>
  </si>
  <si>
    <t>"obnova" 8*1</t>
  </si>
  <si>
    <t>40</t>
  </si>
  <si>
    <t>573111112</t>
  </si>
  <si>
    <t>Postřik infiltrační PI z asfaltu silničního s posypem kamenivem, v množství 1,00 kg/m2</t>
  </si>
  <si>
    <t>-1475252830</t>
  </si>
  <si>
    <t>"obnova" 6*1</t>
  </si>
  <si>
    <t>41</t>
  </si>
  <si>
    <t>573211109</t>
  </si>
  <si>
    <t>Postřik spojovací PS bez posypu kamenivem z asfaltu silničního, v množství 0,50 kg/m2</t>
  </si>
  <si>
    <t>-665161185</t>
  </si>
  <si>
    <t>"obnova" 1,4*6</t>
  </si>
  <si>
    <t>42</t>
  </si>
  <si>
    <t>577134031</t>
  </si>
  <si>
    <t>Asfaltový beton vrstva obrusná ACO 11 (ABS) s rozprostřením a se zhutněním z modifikovaného asfaltu v pruhu šířky do 1,5 m, po zhutnění tl. 40 mm</t>
  </si>
  <si>
    <t>408373230</t>
  </si>
  <si>
    <t>"obnova"6*1,4</t>
  </si>
  <si>
    <t>43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</si>
  <si>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</si>
  <si>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</si>
  <si>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353729853</t>
  </si>
  <si>
    <t>Trubní vedení</t>
  </si>
  <si>
    <t>44</t>
  </si>
  <si>
    <t>850265121</t>
  </si>
  <si>
    <t>Výřez nebo výsek na potrubí z trub litinových tlakových nebo plastických hmot DN 100</t>
  </si>
  <si>
    <t>kus</t>
  </si>
  <si>
    <t>-1021177478</t>
  </si>
  <si>
    <t>45</t>
  </si>
  <si>
    <t>850311811</t>
  </si>
  <si>
    <t>Bourání stávajícího potrubí z trub litinových hrdlových nebo přírubových v otevřeném výkopu DN do 150</t>
  </si>
  <si>
    <t>1364796923</t>
  </si>
  <si>
    <t>46</t>
  </si>
  <si>
    <t>8511R</t>
  </si>
  <si>
    <t>Demontáž stáv. armatur</t>
  </si>
  <si>
    <t>kpl</t>
  </si>
  <si>
    <t>1920161590</t>
  </si>
  <si>
    <t>47</t>
  </si>
  <si>
    <t>857242122.1</t>
  </si>
  <si>
    <t>Montáž litinových tvarovek na potrubí litinovém tlakovém jednoosých na potrubí z trub přírubových v otevřeném výkopu, kanálu nebo v šachtě DN 80</t>
  </si>
  <si>
    <t>1481561180</t>
  </si>
  <si>
    <t>48</t>
  </si>
  <si>
    <t>552540471</t>
  </si>
  <si>
    <t>koleno 90° s patkou přírubové litinové vodovodní N-kus PN10/40 DN 80</t>
  </si>
  <si>
    <t>1495488831</t>
  </si>
  <si>
    <t>49</t>
  </si>
  <si>
    <t>857261131</t>
  </si>
  <si>
    <t>Montáž litinových tvarovek na potrubí litinovém tlakovém jednoosých na potrubí z trub hrdlových v otevřeném výkopu, kanálu nebo v šachtě s integrovaným těsněním DN 100</t>
  </si>
  <si>
    <t>-972833683</t>
  </si>
  <si>
    <t>50</t>
  </si>
  <si>
    <t>7974100000R</t>
  </si>
  <si>
    <t>SYNOFLEX - SPOJKA 100 (104-132)</t>
  </si>
  <si>
    <t>2054852140</t>
  </si>
  <si>
    <t>51</t>
  </si>
  <si>
    <t>857262122</t>
  </si>
  <si>
    <t>Montáž litinových tvarovek na potrubí litinovém tlakovém jednoosých na potrubí z trub přírubových v otevřeném výkopu, kanálu nebo v šachtě DN 100</t>
  </si>
  <si>
    <t>2059841204</t>
  </si>
  <si>
    <t>52</t>
  </si>
  <si>
    <t>55259815</t>
  </si>
  <si>
    <t>přechod přírubový tvárná litina dl 200mm DN 100/80</t>
  </si>
  <si>
    <t>1292340179</t>
  </si>
  <si>
    <t>53</t>
  </si>
  <si>
    <t>7994100000R</t>
  </si>
  <si>
    <t>Synoflex Litinová spojka - S PŘÍRUBOU 100 (104-132)</t>
  </si>
  <si>
    <t>-386554529</t>
  </si>
  <si>
    <t>54</t>
  </si>
  <si>
    <t>857264122</t>
  </si>
  <si>
    <t>Montáž litinových tvarovek na potrubí litinovém tlakovém odbočných na potrubí z trub přírubových v otevřeném výkopu, kanálu nebo v šachtě DN 100</t>
  </si>
  <si>
    <t>1393048093</t>
  </si>
  <si>
    <t>55</t>
  </si>
  <si>
    <t>55253517</t>
  </si>
  <si>
    <t>tvarovka přírubová litinová s přírubovou odbočkou,práškový epoxid tl 250µm T-kus DN 100/100</t>
  </si>
  <si>
    <t>1678547958</t>
  </si>
  <si>
    <t>56</t>
  </si>
  <si>
    <t>55253592</t>
  </si>
  <si>
    <t>kříž přírubový litinový PN10/16 TT-kus DN 100/100</t>
  </si>
  <si>
    <t>433713837</t>
  </si>
  <si>
    <t>57</t>
  </si>
  <si>
    <t>871161211</t>
  </si>
  <si>
    <t>Montáž vodovodního potrubí z polyetylenu PE100 RC v otevřeném výkopu svařovaných elektrotvarovkou SDR 11/PN16 d 32 x 3,0 mm</t>
  </si>
  <si>
    <t>1344626914</t>
  </si>
  <si>
    <t>58</t>
  </si>
  <si>
    <t>28613500</t>
  </si>
  <si>
    <t>potrubí vodovodní dvouvrstvé PE100 RC SDR11 32x3,0mm</t>
  </si>
  <si>
    <t>-707517911</t>
  </si>
  <si>
    <t>36,5</t>
  </si>
  <si>
    <t>59</t>
  </si>
  <si>
    <t>871211811</t>
  </si>
  <si>
    <t>Bourání stávajícího potrubí z polyetylenu v otevřeném výkopu D do 50 mm</t>
  </si>
  <si>
    <t>-1992246577</t>
  </si>
  <si>
    <t>60</t>
  </si>
  <si>
    <t>871251141</t>
  </si>
  <si>
    <t>Montáž vodovodního potrubí z polyetylenu PE100 RC v otevřeném výkopu svařovaných na tupo SDR 11/PN16 d 110 x 10,0 mm</t>
  </si>
  <si>
    <t>1333391128</t>
  </si>
  <si>
    <t>61</t>
  </si>
  <si>
    <t>28613550</t>
  </si>
  <si>
    <t>potrubí vodovodní dvouvrstvé PE100 RC SDR11 110x10mm</t>
  </si>
  <si>
    <t>541018685</t>
  </si>
  <si>
    <t>208,97*1,015 'Přepočtené koeficientem množství</t>
  </si>
  <si>
    <t>62</t>
  </si>
  <si>
    <t>877251101</t>
  </si>
  <si>
    <t>Montáž tvarovek na vodovodním plastovém potrubí z polyetylenu PE 100 elektrotvarovek SDR 11/PN16 spojek, oblouků nebo redukcí d 110</t>
  </si>
  <si>
    <t>1319602872</t>
  </si>
  <si>
    <t>46+9</t>
  </si>
  <si>
    <t>63</t>
  </si>
  <si>
    <t>28615975</t>
  </si>
  <si>
    <t>elektrospojka SDR11 PE 100 PN16 D 110mm</t>
  </si>
  <si>
    <t>-1170577544</t>
  </si>
  <si>
    <t>35+11</t>
  </si>
  <si>
    <t>64</t>
  </si>
  <si>
    <t>28653136R</t>
  </si>
  <si>
    <t xml:space="preserve">nákružek lemový PE 100 SDR11 110mm s přírubou a ocelovou vložkou </t>
  </si>
  <si>
    <t>-619539139</t>
  </si>
  <si>
    <t>65</t>
  </si>
  <si>
    <t>877251126</t>
  </si>
  <si>
    <t>Montáž tvarovek na vodovodním plastovém potrubí z polyetylenu PE 100 elektrotvarovek SDR 11/PN16 T-kusů navrtávacích s ventilem a 360° otočnou odbočkou d 110/32</t>
  </si>
  <si>
    <t>431672214</t>
  </si>
  <si>
    <t>66</t>
  </si>
  <si>
    <t>28614050</t>
  </si>
  <si>
    <t>tvarovka T-kus navrtávací s ventilem, s odbočkou 360° D 110-32mm</t>
  </si>
  <si>
    <t>-1445661693</t>
  </si>
  <si>
    <t>67</t>
  </si>
  <si>
    <t>960113018004</t>
  </si>
  <si>
    <t>SOUPRAVA ZEMNÍ TELESKOPICKÁ DOM. ŠOUPÁTKA-1,3-1,8 3/4"-2" (1,3-1,8m)</t>
  </si>
  <si>
    <t>1787051499</t>
  </si>
  <si>
    <t>68</t>
  </si>
  <si>
    <t>879171111</t>
  </si>
  <si>
    <t>Montáž napojení vodovodní přípojky v otevřeném výkopu DN 32</t>
  </si>
  <si>
    <t>974568785</t>
  </si>
  <si>
    <t>69</t>
  </si>
  <si>
    <t>630003203216</t>
  </si>
  <si>
    <t>TVAROVKA ISO SPOJKA 32-32</t>
  </si>
  <si>
    <t>-1143394771</t>
  </si>
  <si>
    <t>70</t>
  </si>
  <si>
    <t>891241112</t>
  </si>
  <si>
    <t>Montáž vodovodních armatur na potrubí šoupátek nebo klapek uzavíracích v otevřeném výkopu nebo v šachtách s osazením zemní soupravy (bez poklopů) DN 80</t>
  </si>
  <si>
    <t>-165092543</t>
  </si>
  <si>
    <t>71</t>
  </si>
  <si>
    <t>42221303</t>
  </si>
  <si>
    <t>šoupátko pitná voda litina GGG 50 krátká stavební dl PN10/16 DN 80x180mm</t>
  </si>
  <si>
    <t>1305341488</t>
  </si>
  <si>
    <t>72</t>
  </si>
  <si>
    <t>42291073R</t>
  </si>
  <si>
    <t>souprava zemní pro šoupátka DN 65-80mm teleskopická</t>
  </si>
  <si>
    <t>2109597132</t>
  </si>
  <si>
    <t>73</t>
  </si>
  <si>
    <t>891247112</t>
  </si>
  <si>
    <t>Montáž vodovodních armatur na potrubí hydrantů podzemních (bez osazení poklopů) DN 80</t>
  </si>
  <si>
    <t>284288557</t>
  </si>
  <si>
    <t>74</t>
  </si>
  <si>
    <t>42273594</t>
  </si>
  <si>
    <t>hydrant podzemní DN 80 PN 16 dvojitý uzávěr s koulí krycí v 1500mm</t>
  </si>
  <si>
    <t>2104840929</t>
  </si>
  <si>
    <t>75</t>
  </si>
  <si>
    <t>987208000R</t>
  </si>
  <si>
    <t>Zavzdušňovací a odvzdušňovací souprava podzemním hydrantem s dvojím uzavíráním DN 80</t>
  </si>
  <si>
    <t>-1379098236</t>
  </si>
  <si>
    <t>76</t>
  </si>
  <si>
    <t>42201</t>
  </si>
  <si>
    <t>Hydrantová drenáž</t>
  </si>
  <si>
    <t>ks</t>
  </si>
  <si>
    <t>-1757254248</t>
  </si>
  <si>
    <t>77</t>
  </si>
  <si>
    <t>891261112</t>
  </si>
  <si>
    <t>Montáž vodovodních armatur na potrubí šoupátek nebo klapek uzavíracích v otevřeném výkopu nebo v šachtách s osazením zemní soupravy (bez poklopů) DN 100</t>
  </si>
  <si>
    <t>-1294192649</t>
  </si>
  <si>
    <t>78</t>
  </si>
  <si>
    <t>42221304</t>
  </si>
  <si>
    <t>šoupátko pitná voda litina GGG 50 krátká stavební dl PN10/16 DN 100x190mm</t>
  </si>
  <si>
    <t>-1518890844</t>
  </si>
  <si>
    <t>79</t>
  </si>
  <si>
    <t>42291074R</t>
  </si>
  <si>
    <t>souprava zemní pro šoupátka DN 100-150mm teleskopická</t>
  </si>
  <si>
    <t>798337843</t>
  </si>
  <si>
    <t>80</t>
  </si>
  <si>
    <t>892271111</t>
  </si>
  <si>
    <t>Tlakové zkoušky vodou na potrubí DN 100 nebo 125</t>
  </si>
  <si>
    <t>-1101927784</t>
  </si>
  <si>
    <t>81</t>
  </si>
  <si>
    <t>892273122</t>
  </si>
  <si>
    <t>Proplach a dezinfekce vodovodního potrubí DN od 80 do 125</t>
  </si>
  <si>
    <t>806764938</t>
  </si>
  <si>
    <t>82</t>
  </si>
  <si>
    <t>892372111</t>
  </si>
  <si>
    <t>Zabezpečení konců potrubí DN do 300 při tlakových zkouškách vodou</t>
  </si>
  <si>
    <t>2049987458</t>
  </si>
  <si>
    <t>83</t>
  </si>
  <si>
    <t>899125R</t>
  </si>
  <si>
    <t>Nerezový spojovací materiál + těsnění + ochranná bandáž</t>
  </si>
  <si>
    <t>soub</t>
  </si>
  <si>
    <t>-2032116635</t>
  </si>
  <si>
    <t>84</t>
  </si>
  <si>
    <t>899401111</t>
  </si>
  <si>
    <t>Osazení poklopů litinových ventilových</t>
  </si>
  <si>
    <t>634060925</t>
  </si>
  <si>
    <t>85</t>
  </si>
  <si>
    <t>42291402</t>
  </si>
  <si>
    <t>poklop litinový ventilový</t>
  </si>
  <si>
    <t>2036716710</t>
  </si>
  <si>
    <t>86</t>
  </si>
  <si>
    <t>42210051</t>
  </si>
  <si>
    <t>deska podkladová uličního poklopu litinového ventilového</t>
  </si>
  <si>
    <t>-1197804112</t>
  </si>
  <si>
    <t>87</t>
  </si>
  <si>
    <t>899401112</t>
  </si>
  <si>
    <t>Osazení poklopů litinových šoupátkových</t>
  </si>
  <si>
    <t>1610038930</t>
  </si>
  <si>
    <t>88</t>
  </si>
  <si>
    <t>42291352</t>
  </si>
  <si>
    <t>poklop litinový šoupátkový pro zemní soupravy osazení do terénu a do vozovky</t>
  </si>
  <si>
    <t>517305919</t>
  </si>
  <si>
    <t>89</t>
  </si>
  <si>
    <t>42210050</t>
  </si>
  <si>
    <t>deska podkladová uličního poklopu litinového šoupatového</t>
  </si>
  <si>
    <t>218142678</t>
  </si>
  <si>
    <t>90</t>
  </si>
  <si>
    <t>899401113</t>
  </si>
  <si>
    <t>Osazení poklopů litinových hydrantových</t>
  </si>
  <si>
    <t>-523926476</t>
  </si>
  <si>
    <t>91</t>
  </si>
  <si>
    <t>42291452</t>
  </si>
  <si>
    <t>poklop litinový hydrantový DN 80</t>
  </si>
  <si>
    <t>1541533229</t>
  </si>
  <si>
    <t>92</t>
  </si>
  <si>
    <t>42210052</t>
  </si>
  <si>
    <t>deska podkladová uličního poklopu litinového hydrantového</t>
  </si>
  <si>
    <t>-1954821053</t>
  </si>
  <si>
    <t>93</t>
  </si>
  <si>
    <t>899713111R</t>
  </si>
  <si>
    <t>Orientační tabulky na sloupku betonovém nebo ocelovém D+M</t>
  </si>
  <si>
    <t>-2086315395</t>
  </si>
  <si>
    <t>94</t>
  </si>
  <si>
    <t>899721111</t>
  </si>
  <si>
    <t>Signalizační vodič na potrubí PVC DN do 150 mm</t>
  </si>
  <si>
    <t>962147068</t>
  </si>
  <si>
    <t>208,97+3*1,5+36,5+11*1,5</t>
  </si>
  <si>
    <t>95</t>
  </si>
  <si>
    <t>899722114</t>
  </si>
  <si>
    <t>Krytí potrubí z plastů výstražnou fólií z PVC šířky 40 cm</t>
  </si>
  <si>
    <t>-298425641</t>
  </si>
  <si>
    <t>208,97+36,5</t>
  </si>
  <si>
    <t>96</t>
  </si>
  <si>
    <t>R0002</t>
  </si>
  <si>
    <t>Provizorní přepojení přípojek</t>
  </si>
  <si>
    <t>-1831482693</t>
  </si>
  <si>
    <t>97</t>
  </si>
  <si>
    <t>R001</t>
  </si>
  <si>
    <t>Provizorní propojení řadů vč. zabezbečení na povrchu - nájezdy</t>
  </si>
  <si>
    <t>795140561</t>
  </si>
  <si>
    <t>Ostatní konstrukce a práce, bourání</t>
  </si>
  <si>
    <t>98</t>
  </si>
  <si>
    <t>916241213</t>
  </si>
  <si>
    <t>Osazení obrubníku kamenného se zřízením lože, s vyplněním a zatřením spár cementovou maltou stojatého s boční opěrou z betonu prostého, do lože z betonu prostého</t>
  </si>
  <si>
    <t>-780686435</t>
  </si>
  <si>
    <t>99</t>
  </si>
  <si>
    <t>919112233</t>
  </si>
  <si>
    <t>Řezání spár pro vytvoření komůrky š 20 mm hl 40 mm pro těsnící zálivku v živičném krytu</t>
  </si>
  <si>
    <t>-1385507015</t>
  </si>
  <si>
    <t>"řad"6*2+1,4*2</t>
  </si>
  <si>
    <t>"přípojky" 18*2</t>
  </si>
  <si>
    <t>100</t>
  </si>
  <si>
    <t>919122132</t>
  </si>
  <si>
    <t>Těsnění spár zálivkou za tepla pro komůrky š 20 mm hl 40 mm s těsnicím profilem</t>
  </si>
  <si>
    <t>1052563322</t>
  </si>
  <si>
    <t>6*2+1</t>
  </si>
  <si>
    <t>101</t>
  </si>
  <si>
    <t>919731122</t>
  </si>
  <si>
    <t>Zarovnání styčné plochy podkladu nebo krytu živičného tl přes 50 do 100 mm</t>
  </si>
  <si>
    <t>-605230315</t>
  </si>
  <si>
    <t>102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</si>
  <si>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</si>
  <si>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</si>
  <si>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-727181347</t>
  </si>
  <si>
    <t>103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</si>
  <si>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</si>
  <si>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 původním vyplněním spár kamenivem těženým</t>
  </si>
  <si>
    <t>141307298</t>
  </si>
  <si>
    <t>997</t>
  </si>
  <si>
    <t>Přesun sutě</t>
  </si>
  <si>
    <t>104</t>
  </si>
  <si>
    <t>997221571</t>
  </si>
  <si>
    <t>Vodorovná doprava vybouraných hmot do 1 km</t>
  </si>
  <si>
    <t>183329684</t>
  </si>
  <si>
    <t>"kamenivo" 56,115</t>
  </si>
  <si>
    <t>"beton" 7,8+5</t>
  </si>
  <si>
    <t>"živice" 3,293+5,280</t>
  </si>
  <si>
    <t>"potrubí" 9,195+0,026</t>
  </si>
  <si>
    <t>"žulová obruba" 9,195</t>
  </si>
  <si>
    <t>105</t>
  </si>
  <si>
    <t>997221579</t>
  </si>
  <si>
    <t>Příplatek ZKD 1 km u vodorovné dopravy vybouraných hmot</t>
  </si>
  <si>
    <t>491867987</t>
  </si>
  <si>
    <t>12*86,709</t>
  </si>
  <si>
    <t>"žulové obruby" 4*9,195</t>
  </si>
  <si>
    <t>106</t>
  </si>
  <si>
    <t>997221612</t>
  </si>
  <si>
    <t>Nakládání vybouraných hmot na dopravní prostředky pro vodorovnou dopravu</t>
  </si>
  <si>
    <t>-1371504421</t>
  </si>
  <si>
    <t>107</t>
  </si>
  <si>
    <t>997221615</t>
  </si>
  <si>
    <t>Poplatek za uložení stavebního odpadu na skládce (skládkovné) z prostého betonu zatříděného do Katalogu odpadů pod kódem 17 01 01</t>
  </si>
  <si>
    <t>1596693485</t>
  </si>
  <si>
    <t>108</t>
  </si>
  <si>
    <t>997221645</t>
  </si>
  <si>
    <t>Poplatek za uložení stavebního odpadu na skládce (skládkovné) asfaltového bez obsahu dehtu zatříděného do Katalogu odpadů pod kódem 17 03 02</t>
  </si>
  <si>
    <t>-459646409</t>
  </si>
  <si>
    <t>109</t>
  </si>
  <si>
    <t>997221655</t>
  </si>
  <si>
    <t>-1106030076</t>
  </si>
  <si>
    <t>998</t>
  </si>
  <si>
    <t>Přesun hmot</t>
  </si>
  <si>
    <t>110</t>
  </si>
  <si>
    <t>998276101</t>
  </si>
  <si>
    <t>Přesun hmot pro trubní vedení hloubené z trub z plastických hmot nebo sklolaminátových pro vodovody nebo kanalizace v otevřeném výkopu dopravní vzdálenost do 15 m</t>
  </si>
  <si>
    <t>-566285079</t>
  </si>
  <si>
    <t>VON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</si>
  <si>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</si>
  <si>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</si>
  <si>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</si>
  <si>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</si>
  <si>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</si>
  <si>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</si>
  <si>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</si>
  <si>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</si>
  <si>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</si>
  <si>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</si>
  <si>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</si>
  <si>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</si>
  <si>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</si>
  <si>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</si>
  <si>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</si>
  <si>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</si>
  <si>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</si>
  <si>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</si>
  <si>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</si>
  <si>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</si>
  <si>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</si>
  <si>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</si>
  <si>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</si>
  <si>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</si>
  <si>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</si>
  <si>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</si>
  <si>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</si>
  <si>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</si>
  <si>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</si>
  <si>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</si>
  <si>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</si>
  <si>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</si>
  <si>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</si>
  <si>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</si>
  <si>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</si>
  <si>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</si>
  <si>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</si>
  <si>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</si>
  <si>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</si>
  <si>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X29</t>
  </si>
  <si>
    <t>Manipulační předpisy, prohlášení o shodě, tlakové zkoušky jinde neuvedené,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</si>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</sst>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M23/059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Čeperka , ul. Smetanova - 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Čeperka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7. 3. 2024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Pavel Čihák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Vodovod'!J30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'1 - Vodovod'!P125</f>
        <v>0</v>
      </c>
      <c r="AV95" s="129">
        <f>'1 - Vodovod'!J33</f>
        <v>0</v>
      </c>
      <c r="AW95" s="129">
        <f>'1 - Vodovod'!J34</f>
        <v>0</v>
      </c>
      <c r="AX95" s="129">
        <f>'1 - Vodovod'!J35</f>
        <v>0</v>
      </c>
      <c r="AY95" s="129">
        <f>'1 - Vodovod'!J36</f>
        <v>0</v>
      </c>
      <c r="AZ95" s="129">
        <f>'1 - Vodovod'!F33</f>
        <v>0</v>
      </c>
      <c r="BA95" s="129">
        <f>'1 - Vodovod'!F34</f>
        <v>0</v>
      </c>
      <c r="BB95" s="129">
        <f>'1 - Vodovod'!F35</f>
        <v>0</v>
      </c>
      <c r="BC95" s="129">
        <f>'1 - Vodovod'!F36</f>
        <v>0</v>
      </c>
      <c r="BD95" s="131">
        <f>'1 - Vodovod'!F37</f>
        <v>0</v>
      </c>
      <c r="BE95" s="7"/>
      <c r="BT95" s="132" t="s">
        <v>83</v>
      </c>
      <c r="BV95" s="132" t="s">
        <v>80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'VON - Vedlejší a ostatní 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'VON - Vedlejší a ostatní ...'!P124</f>
        <v>0</v>
      </c>
      <c r="AV96" s="134">
        <f>'VON - Vedlejší a ostatní ...'!J33</f>
        <v>0</v>
      </c>
      <c r="AW96" s="134">
        <f>'VON - Vedlejší a ostatní ...'!J34</f>
        <v>0</v>
      </c>
      <c r="AX96" s="134">
        <f>'VON - Vedlejší a ostatní ...'!J35</f>
        <v>0</v>
      </c>
      <c r="AY96" s="134">
        <f>'VON - Vedlejší a ostatní ...'!J36</f>
        <v>0</v>
      </c>
      <c r="AZ96" s="134">
        <f>'VON - Vedlejší a ostatní ...'!F33</f>
        <v>0</v>
      </c>
      <c r="BA96" s="134">
        <f>'VON - Vedlejší a ostatní ...'!F34</f>
        <v>0</v>
      </c>
      <c r="BB96" s="134">
        <f>'VON - Vedlejší a ostatní ...'!F35</f>
        <v>0</v>
      </c>
      <c r="BC96" s="134">
        <f>'VON - Vedlejší a ostatní ...'!F36</f>
        <v>0</v>
      </c>
      <c r="BD96" s="136">
        <f>'VON - Vedlejší a ostatní ...'!F37</f>
        <v>0</v>
      </c>
      <c r="BE96" s="7"/>
      <c r="BT96" s="132" t="s">
        <v>83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Yaj1QrvUA/Zz+5vx47kIoLg5Vuh7/avcukKFVONy71flL1F+8SSIWqNkRGBSkPSJFT4YOF8J3OEv77KqnH4aow==" hashValue="lHiCRBJMXm5fWFD6TUrGQgWFB2cMst8meZBZ37QadK32fOJOIRBA+Y3EvVMX6sAf0CEZQb2Y7OeclDyDdOwWv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Vodovod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Čeperka , ul. Smetanova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7. 3. 2024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ROUND((SUM(BE125:BE365)),  2)</f>
        <v>0</v>
      </c>
      <c r="G33" s="39"/>
      <c r="H33" s="39"/>
      <c r="I33" s="156">
        <v>0.20999999999999999</v>
      </c>
      <c r="J33" s="155">
        <f>ROUND(((SUM(BE125:BE365))*I33),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ROUND((SUM(BF125:BF365)),  2)</f>
        <v>0</v>
      </c>
      <c r="G34" s="39"/>
      <c r="H34" s="39"/>
      <c r="I34" s="156">
        <v>0.12</v>
      </c>
      <c r="J34" s="155">
        <f>ROUND(((SUM(BF125:BF365))*I34),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ROUND((SUM(BG125:BG365)),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ROUND((SUM(BH125:BH365)),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ROUND((SUM(BI125:BI365)),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Čeperka , ul. Smetanova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Čeperka</v>
      </c>
      <c r="G89" s="41"/>
      <c r="H89" s="41"/>
      <c r="I89" s="33" t="s">
        <v>22</v>
      </c>
      <c r="J89" s="80" t="str">
        <f>IF(J12="","",J12)</f>
        <v>7. 3. 2024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31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J223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102</v>
      </c>
      <c r="E100" s="189"/>
      <c r="F100" s="189"/>
      <c r="G100" s="189"/>
      <c r="H100" s="189"/>
      <c r="I100" s="189"/>
      <c r="J100" s="190">
        <f>J228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103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104</v>
      </c>
      <c r="E102" s="189"/>
      <c r="F102" s="189"/>
      <c r="G102" s="189"/>
      <c r="H102" s="189"/>
      <c r="I102" s="189"/>
      <c r="J102" s="190">
        <f>J271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105</v>
      </c>
      <c r="E103" s="189"/>
      <c r="F103" s="189"/>
      <c r="G103" s="189"/>
      <c r="H103" s="189"/>
      <c r="I103" s="189"/>
      <c r="J103" s="190">
        <f>J333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106</v>
      </c>
      <c r="E104" s="189"/>
      <c r="F104" s="189"/>
      <c r="G104" s="189"/>
      <c r="H104" s="189"/>
      <c r="I104" s="189"/>
      <c r="J104" s="190">
        <f>J348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107</v>
      </c>
      <c r="E105" s="189"/>
      <c r="F105" s="189"/>
      <c r="G105" s="189"/>
      <c r="H105" s="189"/>
      <c r="I105" s="189"/>
      <c r="J105" s="190">
        <f>J364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Čeperka , ul. Smetanova - vodovod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1 - Vodovod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Čeperka</v>
      </c>
      <c r="G119" s="41"/>
      <c r="H119" s="41"/>
      <c r="I119" s="33" t="s">
        <v>22</v>
      </c>
      <c r="J119" s="80" t="str">
        <f>IF(J12="","",J12)</f>
        <v>7. 3. 2024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Vodovody a kanalizace Pardubice, a.s.</v>
      </c>
      <c r="G121" s="41"/>
      <c r="H121" s="41"/>
      <c r="I121" s="33" t="s">
        <v>31</v>
      </c>
      <c r="J121" s="37" t="str">
        <f>E21</f>
        <v>Multiaqua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Ing. Pavel Čihák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109</v>
      </c>
      <c r="D124" s="195" t="s">
        <v>63</v>
      </c>
      <c r="E124" s="195" t="s">
        <v>59</v>
      </c>
      <c r="F124" s="195" t="s">
        <v>60</v>
      </c>
      <c r="G124" s="195" t="s">
        <v>110</v>
      </c>
      <c r="H124" s="195" t="s">
        <v>111</v>
      </c>
      <c r="I124" s="195" t="s">
        <v>112</v>
      </c>
      <c r="J124" s="195" t="s">
        <v>96</v>
      </c>
      <c r="K124" s="196" t="s">
        <v>113</v>
      </c>
      <c r="L124" s="197"/>
      <c r="M124" s="101" t="s">
        <v>1</v>
      </c>
      <c r="N124" s="102" t="s">
        <v>42</v>
      </c>
      <c r="O124" s="102" t="s">
        <v>114</v>
      </c>
      <c r="P124" s="102" t="s">
        <v>115</v>
      </c>
      <c r="Q124" s="102" t="s">
        <v>116</v>
      </c>
      <c r="R124" s="102" t="s">
        <v>117</v>
      </c>
      <c r="S124" s="102" t="s">
        <v>118</v>
      </c>
      <c r="T124" s="103" t="s">
        <v>119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120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303.41367847270004</v>
      </c>
      <c r="S125" s="105"/>
      <c r="T125" s="201">
        <f>T126</f>
        <v>226.88018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98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121</v>
      </c>
      <c r="F126" s="206" t="s">
        <v>122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P127+P223+P228+P235+P271+P333+P348+P364</f>
        <v>0</v>
      </c>
      <c r="Q126" s="211"/>
      <c r="R126" s="212">
        <f>R127+R223+R228+R235+R271+R333+R348+R364</f>
        <v>303.41367847270004</v>
      </c>
      <c r="S126" s="211"/>
      <c r="T126" s="213">
        <f>T127+T223+T228+T235+T271+T333+T348+T364</f>
        <v>226.88018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77</v>
      </c>
      <c r="AU126" s="215" t="s">
        <v>78</v>
      </c>
      <c r="AY126" s="214" t="s">
        <v>123</v>
      </c>
      <c r="BK126" s="216">
        <f>BK127+BK223+BK228+BK235+BK271+BK333+BK348+BK364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83</v>
      </c>
      <c r="F127" s="217" t="s">
        <v>124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SUM(P128:P222)</f>
        <v>0</v>
      </c>
      <c r="Q127" s="211"/>
      <c r="R127" s="212">
        <f>SUM(R128:R222)</f>
        <v>174.11748056799999</v>
      </c>
      <c r="S127" s="211"/>
      <c r="T127" s="213">
        <f>SUM(T128:T222)</f>
        <v>217.65994999999998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83</v>
      </c>
      <c r="AT127" s="215" t="s">
        <v>77</v>
      </c>
      <c r="AU127" s="215" t="s">
        <v>83</v>
      </c>
      <c r="AY127" s="214" t="s">
        <v>123</v>
      </c>
      <c r="BK127" s="216">
        <f>SUM(BK128:BK222)</f>
        <v>0</v>
      </c>
    </row>
    <row r="128" s="2" customFormat="1" ht="78" customHeight="1">
      <c r="A128" s="39"/>
      <c r="B128" s="40"/>
      <c r="C128" s="219" t="s">
        <v>83</v>
      </c>
      <c r="D128" s="219" t="s">
        <v>125</v>
      </c>
      <c r="E128" s="220" t="s">
        <v>126</v>
      </c>
      <c r="F128" s="221" t="s">
        <v>127</v>
      </c>
      <c r="G128" s="222" t="s">
        <v>128</v>
      </c>
      <c r="H128" s="223">
        <v>220.34999999999999</v>
      </c>
      <c r="I128" s="224"/>
      <c r="J128" s="225">
        <f>ROUND(I128*H128,2)</f>
        <v>0</v>
      </c>
      <c r="K128" s="221" t="s">
        <v>129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0.255</v>
      </c>
      <c r="T128" s="229">
        <f>S128*H128</f>
        <v>56.189250000000001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130</v>
      </c>
      <c r="AT128" s="230" t="s">
        <v>125</v>
      </c>
      <c r="AU128" s="230" t="s">
        <v>87</v>
      </c>
      <c r="AY128" s="18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130</v>
      </c>
      <c r="BM128" s="230" t="s">
        <v>131</v>
      </c>
    </row>
    <row r="129" s="13" customFormat="1">
      <c r="A129" s="13"/>
      <c r="B129" s="232"/>
      <c r="C129" s="233"/>
      <c r="D129" s="234" t="s">
        <v>132</v>
      </c>
      <c r="E129" s="235" t="s">
        <v>1</v>
      </c>
      <c r="F129" s="236" t="s">
        <v>133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132</v>
      </c>
      <c r="AU129" s="242" t="s">
        <v>87</v>
      </c>
      <c r="AV129" s="13" t="s">
        <v>83</v>
      </c>
      <c r="AW129" s="13" t="s">
        <v>34</v>
      </c>
      <c r="AX129" s="13" t="s">
        <v>78</v>
      </c>
      <c r="AY129" s="242" t="s">
        <v>123</v>
      </c>
    </row>
    <row r="130" s="14" customFormat="1">
      <c r="A130" s="14"/>
      <c r="B130" s="243"/>
      <c r="C130" s="244"/>
      <c r="D130" s="234" t="s">
        <v>132</v>
      </c>
      <c r="E130" s="245" t="s">
        <v>1</v>
      </c>
      <c r="F130" s="246" t="s">
        <v>134</v>
      </c>
      <c r="G130" s="244"/>
      <c r="H130" s="247">
        <v>205.40000000000001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132</v>
      </c>
      <c r="AU130" s="253" t="s">
        <v>87</v>
      </c>
      <c r="AV130" s="14" t="s">
        <v>87</v>
      </c>
      <c r="AW130" s="14" t="s">
        <v>34</v>
      </c>
      <c r="AX130" s="14" t="s">
        <v>78</v>
      </c>
      <c r="AY130" s="253" t="s">
        <v>123</v>
      </c>
    </row>
    <row r="131" s="14" customFormat="1">
      <c r="A131" s="14"/>
      <c r="B131" s="243"/>
      <c r="C131" s="244"/>
      <c r="D131" s="234" t="s">
        <v>132</v>
      </c>
      <c r="E131" s="245" t="s">
        <v>1</v>
      </c>
      <c r="F131" s="246" t="s">
        <v>135</v>
      </c>
      <c r="G131" s="244"/>
      <c r="H131" s="247">
        <v>14.949999999999999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132</v>
      </c>
      <c r="AU131" s="253" t="s">
        <v>87</v>
      </c>
      <c r="AV131" s="14" t="s">
        <v>87</v>
      </c>
      <c r="AW131" s="14" t="s">
        <v>34</v>
      </c>
      <c r="AX131" s="14" t="s">
        <v>78</v>
      </c>
      <c r="AY131" s="253" t="s">
        <v>123</v>
      </c>
    </row>
    <row r="132" s="15" customFormat="1">
      <c r="A132" s="15"/>
      <c r="B132" s="254"/>
      <c r="C132" s="255"/>
      <c r="D132" s="234" t="s">
        <v>132</v>
      </c>
      <c r="E132" s="256" t="s">
        <v>1</v>
      </c>
      <c r="F132" s="257" t="s">
        <v>136</v>
      </c>
      <c r="G132" s="255"/>
      <c r="H132" s="258">
        <v>220.34999999999999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132</v>
      </c>
      <c r="AU132" s="264" t="s">
        <v>87</v>
      </c>
      <c r="AV132" s="15" t="s">
        <v>130</v>
      </c>
      <c r="AW132" s="15" t="s">
        <v>34</v>
      </c>
      <c r="AX132" s="15" t="s">
        <v>83</v>
      </c>
      <c r="AY132" s="264" t="s">
        <v>123</v>
      </c>
    </row>
    <row r="133" s="2" customFormat="1" ht="78" customHeight="1">
      <c r="A133" s="39"/>
      <c r="B133" s="40"/>
      <c r="C133" s="219" t="s">
        <v>87</v>
      </c>
      <c r="D133" s="219" t="s">
        <v>125</v>
      </c>
      <c r="E133" s="220" t="s">
        <v>137</v>
      </c>
      <c r="F133" s="221" t="s">
        <v>138</v>
      </c>
      <c r="G133" s="222" t="s">
        <v>128</v>
      </c>
      <c r="H133" s="223">
        <v>63.700000000000003</v>
      </c>
      <c r="I133" s="224"/>
      <c r="J133" s="225">
        <f>ROUND(I133*H133,2)</f>
        <v>0</v>
      </c>
      <c r="K133" s="221" t="s">
        <v>129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0.41699999999999998</v>
      </c>
      <c r="T133" s="229">
        <f>S133*H133</f>
        <v>26.562899999999999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130</v>
      </c>
      <c r="AT133" s="230" t="s">
        <v>125</v>
      </c>
      <c r="AU133" s="230" t="s">
        <v>87</v>
      </c>
      <c r="AY133" s="18" t="s">
        <v>123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83</v>
      </c>
      <c r="BK133" s="231">
        <f>ROUND(I133*H133,2)</f>
        <v>0</v>
      </c>
      <c r="BL133" s="18" t="s">
        <v>130</v>
      </c>
      <c r="BM133" s="230" t="s">
        <v>139</v>
      </c>
    </row>
    <row r="134" s="13" customFormat="1">
      <c r="A134" s="13"/>
      <c r="B134" s="232"/>
      <c r="C134" s="233"/>
      <c r="D134" s="234" t="s">
        <v>132</v>
      </c>
      <c r="E134" s="235" t="s">
        <v>1</v>
      </c>
      <c r="F134" s="236" t="s">
        <v>140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132</v>
      </c>
      <c r="AU134" s="242" t="s">
        <v>87</v>
      </c>
      <c r="AV134" s="13" t="s">
        <v>83</v>
      </c>
      <c r="AW134" s="13" t="s">
        <v>34</v>
      </c>
      <c r="AX134" s="13" t="s">
        <v>78</v>
      </c>
      <c r="AY134" s="242" t="s">
        <v>123</v>
      </c>
    </row>
    <row r="135" s="14" customFormat="1">
      <c r="A135" s="14"/>
      <c r="B135" s="243"/>
      <c r="C135" s="244"/>
      <c r="D135" s="234" t="s">
        <v>132</v>
      </c>
      <c r="E135" s="245" t="s">
        <v>1</v>
      </c>
      <c r="F135" s="246" t="s">
        <v>141</v>
      </c>
      <c r="G135" s="244"/>
      <c r="H135" s="247">
        <v>58.5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132</v>
      </c>
      <c r="AU135" s="253" t="s">
        <v>87</v>
      </c>
      <c r="AV135" s="14" t="s">
        <v>87</v>
      </c>
      <c r="AW135" s="14" t="s">
        <v>34</v>
      </c>
      <c r="AX135" s="14" t="s">
        <v>78</v>
      </c>
      <c r="AY135" s="253" t="s">
        <v>123</v>
      </c>
    </row>
    <row r="136" s="14" customFormat="1">
      <c r="A136" s="14"/>
      <c r="B136" s="243"/>
      <c r="C136" s="244"/>
      <c r="D136" s="234" t="s">
        <v>132</v>
      </c>
      <c r="E136" s="245" t="s">
        <v>1</v>
      </c>
      <c r="F136" s="246" t="s">
        <v>142</v>
      </c>
      <c r="G136" s="244"/>
      <c r="H136" s="247">
        <v>5.2000000000000002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132</v>
      </c>
      <c r="AU136" s="253" t="s">
        <v>87</v>
      </c>
      <c r="AV136" s="14" t="s">
        <v>87</v>
      </c>
      <c r="AW136" s="14" t="s">
        <v>34</v>
      </c>
      <c r="AX136" s="14" t="s">
        <v>78</v>
      </c>
      <c r="AY136" s="253" t="s">
        <v>123</v>
      </c>
    </row>
    <row r="137" s="15" customFormat="1">
      <c r="A137" s="15"/>
      <c r="B137" s="254"/>
      <c r="C137" s="255"/>
      <c r="D137" s="234" t="s">
        <v>132</v>
      </c>
      <c r="E137" s="256" t="s">
        <v>1</v>
      </c>
      <c r="F137" s="257" t="s">
        <v>136</v>
      </c>
      <c r="G137" s="255"/>
      <c r="H137" s="258">
        <v>63.700000000000003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132</v>
      </c>
      <c r="AU137" s="264" t="s">
        <v>87</v>
      </c>
      <c r="AV137" s="15" t="s">
        <v>130</v>
      </c>
      <c r="AW137" s="15" t="s">
        <v>34</v>
      </c>
      <c r="AX137" s="15" t="s">
        <v>83</v>
      </c>
      <c r="AY137" s="264" t="s">
        <v>123</v>
      </c>
    </row>
    <row r="138" s="2" customFormat="1" ht="66.75" customHeight="1">
      <c r="A138" s="39"/>
      <c r="B138" s="40"/>
      <c r="C138" s="219" t="s">
        <v>143</v>
      </c>
      <c r="D138" s="219" t="s">
        <v>125</v>
      </c>
      <c r="E138" s="220" t="s">
        <v>144</v>
      </c>
      <c r="F138" s="221" t="s">
        <v>145</v>
      </c>
      <c r="G138" s="222" t="s">
        <v>128</v>
      </c>
      <c r="H138" s="223">
        <v>193.5</v>
      </c>
      <c r="I138" s="224"/>
      <c r="J138" s="225">
        <f>ROUND(I138*H138,2)</f>
        <v>0</v>
      </c>
      <c r="K138" s="221" t="s">
        <v>129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0.28999999999999998</v>
      </c>
      <c r="T138" s="229">
        <f>S138*H138</f>
        <v>56.114999999999995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87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130</v>
      </c>
      <c r="BM138" s="230" t="s">
        <v>146</v>
      </c>
    </row>
    <row r="139" s="13" customFormat="1">
      <c r="A139" s="13"/>
      <c r="B139" s="232"/>
      <c r="C139" s="233"/>
      <c r="D139" s="234" t="s">
        <v>132</v>
      </c>
      <c r="E139" s="235" t="s">
        <v>1</v>
      </c>
      <c r="F139" s="236" t="s">
        <v>147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132</v>
      </c>
      <c r="AU139" s="242" t="s">
        <v>87</v>
      </c>
      <c r="AV139" s="13" t="s">
        <v>83</v>
      </c>
      <c r="AW139" s="13" t="s">
        <v>34</v>
      </c>
      <c r="AX139" s="13" t="s">
        <v>78</v>
      </c>
      <c r="AY139" s="242" t="s">
        <v>123</v>
      </c>
    </row>
    <row r="140" s="14" customFormat="1">
      <c r="A140" s="14"/>
      <c r="B140" s="243"/>
      <c r="C140" s="244"/>
      <c r="D140" s="234" t="s">
        <v>132</v>
      </c>
      <c r="E140" s="245" t="s">
        <v>1</v>
      </c>
      <c r="F140" s="246" t="s">
        <v>148</v>
      </c>
      <c r="G140" s="244"/>
      <c r="H140" s="247">
        <v>158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132</v>
      </c>
      <c r="AU140" s="253" t="s">
        <v>87</v>
      </c>
      <c r="AV140" s="14" t="s">
        <v>87</v>
      </c>
      <c r="AW140" s="14" t="s">
        <v>34</v>
      </c>
      <c r="AX140" s="14" t="s">
        <v>78</v>
      </c>
      <c r="AY140" s="253" t="s">
        <v>123</v>
      </c>
    </row>
    <row r="141" s="14" customFormat="1">
      <c r="A141" s="14"/>
      <c r="B141" s="243"/>
      <c r="C141" s="244"/>
      <c r="D141" s="234" t="s">
        <v>132</v>
      </c>
      <c r="E141" s="245" t="s">
        <v>1</v>
      </c>
      <c r="F141" s="246" t="s">
        <v>149</v>
      </c>
      <c r="G141" s="244"/>
      <c r="H141" s="247">
        <v>11.5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132</v>
      </c>
      <c r="AU141" s="253" t="s">
        <v>87</v>
      </c>
      <c r="AV141" s="14" t="s">
        <v>87</v>
      </c>
      <c r="AW141" s="14" t="s">
        <v>34</v>
      </c>
      <c r="AX141" s="14" t="s">
        <v>78</v>
      </c>
      <c r="AY141" s="253" t="s">
        <v>123</v>
      </c>
    </row>
    <row r="142" s="13" customFormat="1">
      <c r="A142" s="13"/>
      <c r="B142" s="232"/>
      <c r="C142" s="233"/>
      <c r="D142" s="234" t="s">
        <v>132</v>
      </c>
      <c r="E142" s="235" t="s">
        <v>1</v>
      </c>
      <c r="F142" s="236" t="s">
        <v>150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132</v>
      </c>
      <c r="AU142" s="242" t="s">
        <v>87</v>
      </c>
      <c r="AV142" s="13" t="s">
        <v>83</v>
      </c>
      <c r="AW142" s="13" t="s">
        <v>34</v>
      </c>
      <c r="AX142" s="13" t="s">
        <v>78</v>
      </c>
      <c r="AY142" s="242" t="s">
        <v>123</v>
      </c>
    </row>
    <row r="143" s="14" customFormat="1">
      <c r="A143" s="14"/>
      <c r="B143" s="243"/>
      <c r="C143" s="244"/>
      <c r="D143" s="234" t="s">
        <v>132</v>
      </c>
      <c r="E143" s="245" t="s">
        <v>1</v>
      </c>
      <c r="F143" s="246" t="s">
        <v>151</v>
      </c>
      <c r="G143" s="244"/>
      <c r="H143" s="247">
        <v>6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132</v>
      </c>
      <c r="AU143" s="253" t="s">
        <v>87</v>
      </c>
      <c r="AV143" s="14" t="s">
        <v>87</v>
      </c>
      <c r="AW143" s="14" t="s">
        <v>34</v>
      </c>
      <c r="AX143" s="14" t="s">
        <v>78</v>
      </c>
      <c r="AY143" s="253" t="s">
        <v>123</v>
      </c>
    </row>
    <row r="144" s="14" customFormat="1">
      <c r="A144" s="14"/>
      <c r="B144" s="243"/>
      <c r="C144" s="244"/>
      <c r="D144" s="234" t="s">
        <v>132</v>
      </c>
      <c r="E144" s="245" t="s">
        <v>1</v>
      </c>
      <c r="F144" s="246" t="s">
        <v>152</v>
      </c>
      <c r="G144" s="244"/>
      <c r="H144" s="247">
        <v>18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132</v>
      </c>
      <c r="AU144" s="253" t="s">
        <v>87</v>
      </c>
      <c r="AV144" s="14" t="s">
        <v>87</v>
      </c>
      <c r="AW144" s="14" t="s">
        <v>34</v>
      </c>
      <c r="AX144" s="14" t="s">
        <v>78</v>
      </c>
      <c r="AY144" s="253" t="s">
        <v>123</v>
      </c>
    </row>
    <row r="145" s="15" customFormat="1">
      <c r="A145" s="15"/>
      <c r="B145" s="254"/>
      <c r="C145" s="255"/>
      <c r="D145" s="234" t="s">
        <v>132</v>
      </c>
      <c r="E145" s="256" t="s">
        <v>1</v>
      </c>
      <c r="F145" s="257" t="s">
        <v>136</v>
      </c>
      <c r="G145" s="255"/>
      <c r="H145" s="258">
        <v>193.5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132</v>
      </c>
      <c r="AU145" s="264" t="s">
        <v>87</v>
      </c>
      <c r="AV145" s="15" t="s">
        <v>130</v>
      </c>
      <c r="AW145" s="15" t="s">
        <v>34</v>
      </c>
      <c r="AX145" s="15" t="s">
        <v>83</v>
      </c>
      <c r="AY145" s="264" t="s">
        <v>123</v>
      </c>
    </row>
    <row r="146" s="2" customFormat="1" ht="66.75" customHeight="1">
      <c r="A146" s="39"/>
      <c r="B146" s="40"/>
      <c r="C146" s="219" t="s">
        <v>130</v>
      </c>
      <c r="D146" s="219" t="s">
        <v>125</v>
      </c>
      <c r="E146" s="220" t="s">
        <v>153</v>
      </c>
      <c r="F146" s="221" t="s">
        <v>154</v>
      </c>
      <c r="G146" s="222" t="s">
        <v>128</v>
      </c>
      <c r="H146" s="223">
        <v>24</v>
      </c>
      <c r="I146" s="224"/>
      <c r="J146" s="225">
        <f>ROUND(I146*H146,2)</f>
        <v>0</v>
      </c>
      <c r="K146" s="221" t="s">
        <v>129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0.32500000000000001</v>
      </c>
      <c r="T146" s="229">
        <f>S146*H146</f>
        <v>7.8000000000000007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130</v>
      </c>
      <c r="AT146" s="230" t="s">
        <v>125</v>
      </c>
      <c r="AU146" s="230" t="s">
        <v>87</v>
      </c>
      <c r="AY146" s="18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130</v>
      </c>
      <c r="BM146" s="230" t="s">
        <v>155</v>
      </c>
    </row>
    <row r="147" s="13" customFormat="1">
      <c r="A147" s="13"/>
      <c r="B147" s="232"/>
      <c r="C147" s="233"/>
      <c r="D147" s="234" t="s">
        <v>132</v>
      </c>
      <c r="E147" s="235" t="s">
        <v>1</v>
      </c>
      <c r="F147" s="236" t="s">
        <v>156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132</v>
      </c>
      <c r="AU147" s="242" t="s">
        <v>87</v>
      </c>
      <c r="AV147" s="13" t="s">
        <v>83</v>
      </c>
      <c r="AW147" s="13" t="s">
        <v>34</v>
      </c>
      <c r="AX147" s="13" t="s">
        <v>78</v>
      </c>
      <c r="AY147" s="242" t="s">
        <v>123</v>
      </c>
    </row>
    <row r="148" s="14" customFormat="1">
      <c r="A148" s="14"/>
      <c r="B148" s="243"/>
      <c r="C148" s="244"/>
      <c r="D148" s="234" t="s">
        <v>132</v>
      </c>
      <c r="E148" s="245" t="s">
        <v>1</v>
      </c>
      <c r="F148" s="246" t="s">
        <v>151</v>
      </c>
      <c r="G148" s="244"/>
      <c r="H148" s="247">
        <v>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132</v>
      </c>
      <c r="AU148" s="253" t="s">
        <v>87</v>
      </c>
      <c r="AV148" s="14" t="s">
        <v>87</v>
      </c>
      <c r="AW148" s="14" t="s">
        <v>34</v>
      </c>
      <c r="AX148" s="14" t="s">
        <v>78</v>
      </c>
      <c r="AY148" s="253" t="s">
        <v>123</v>
      </c>
    </row>
    <row r="149" s="14" customFormat="1">
      <c r="A149" s="14"/>
      <c r="B149" s="243"/>
      <c r="C149" s="244"/>
      <c r="D149" s="234" t="s">
        <v>132</v>
      </c>
      <c r="E149" s="245" t="s">
        <v>1</v>
      </c>
      <c r="F149" s="246" t="s">
        <v>152</v>
      </c>
      <c r="G149" s="244"/>
      <c r="H149" s="247">
        <v>18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132</v>
      </c>
      <c r="AU149" s="253" t="s">
        <v>87</v>
      </c>
      <c r="AV149" s="14" t="s">
        <v>87</v>
      </c>
      <c r="AW149" s="14" t="s">
        <v>34</v>
      </c>
      <c r="AX149" s="14" t="s">
        <v>78</v>
      </c>
      <c r="AY149" s="253" t="s">
        <v>123</v>
      </c>
    </row>
    <row r="150" s="15" customFormat="1">
      <c r="A150" s="15"/>
      <c r="B150" s="254"/>
      <c r="C150" s="255"/>
      <c r="D150" s="234" t="s">
        <v>132</v>
      </c>
      <c r="E150" s="256" t="s">
        <v>1</v>
      </c>
      <c r="F150" s="257" t="s">
        <v>136</v>
      </c>
      <c r="G150" s="255"/>
      <c r="H150" s="258">
        <v>24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132</v>
      </c>
      <c r="AU150" s="264" t="s">
        <v>87</v>
      </c>
      <c r="AV150" s="15" t="s">
        <v>130</v>
      </c>
      <c r="AW150" s="15" t="s">
        <v>34</v>
      </c>
      <c r="AX150" s="15" t="s">
        <v>83</v>
      </c>
      <c r="AY150" s="264" t="s">
        <v>123</v>
      </c>
    </row>
    <row r="151" s="2" customFormat="1" ht="66.75" customHeight="1">
      <c r="A151" s="39"/>
      <c r="B151" s="40"/>
      <c r="C151" s="219" t="s">
        <v>157</v>
      </c>
      <c r="D151" s="219" t="s">
        <v>125</v>
      </c>
      <c r="E151" s="220" t="s">
        <v>158</v>
      </c>
      <c r="F151" s="221" t="s">
        <v>159</v>
      </c>
      <c r="G151" s="222" t="s">
        <v>128</v>
      </c>
      <c r="H151" s="223">
        <v>8</v>
      </c>
      <c r="I151" s="224"/>
      <c r="J151" s="225">
        <f>ROUND(I151*H151,2)</f>
        <v>0</v>
      </c>
      <c r="K151" s="221" t="s">
        <v>129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0.625</v>
      </c>
      <c r="T151" s="229">
        <f>S151*H151</f>
        <v>5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130</v>
      </c>
      <c r="AT151" s="230" t="s">
        <v>125</v>
      </c>
      <c r="AU151" s="230" t="s">
        <v>87</v>
      </c>
      <c r="AY151" s="18" t="s">
        <v>123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130</v>
      </c>
      <c r="BM151" s="230" t="s">
        <v>160</v>
      </c>
    </row>
    <row r="152" s="13" customFormat="1">
      <c r="A152" s="13"/>
      <c r="B152" s="232"/>
      <c r="C152" s="233"/>
      <c r="D152" s="234" t="s">
        <v>132</v>
      </c>
      <c r="E152" s="235" t="s">
        <v>1</v>
      </c>
      <c r="F152" s="236" t="s">
        <v>140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132</v>
      </c>
      <c r="AU152" s="242" t="s">
        <v>87</v>
      </c>
      <c r="AV152" s="13" t="s">
        <v>83</v>
      </c>
      <c r="AW152" s="13" t="s">
        <v>34</v>
      </c>
      <c r="AX152" s="13" t="s">
        <v>78</v>
      </c>
      <c r="AY152" s="242" t="s">
        <v>123</v>
      </c>
    </row>
    <row r="153" s="13" customFormat="1">
      <c r="A153" s="13"/>
      <c r="B153" s="232"/>
      <c r="C153" s="233"/>
      <c r="D153" s="234" t="s">
        <v>132</v>
      </c>
      <c r="E153" s="235" t="s">
        <v>1</v>
      </c>
      <c r="F153" s="236" t="s">
        <v>161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132</v>
      </c>
      <c r="AU153" s="242" t="s">
        <v>87</v>
      </c>
      <c r="AV153" s="13" t="s">
        <v>83</v>
      </c>
      <c r="AW153" s="13" t="s">
        <v>34</v>
      </c>
      <c r="AX153" s="13" t="s">
        <v>78</v>
      </c>
      <c r="AY153" s="242" t="s">
        <v>123</v>
      </c>
    </row>
    <row r="154" s="14" customFormat="1">
      <c r="A154" s="14"/>
      <c r="B154" s="243"/>
      <c r="C154" s="244"/>
      <c r="D154" s="234" t="s">
        <v>132</v>
      </c>
      <c r="E154" s="245" t="s">
        <v>1</v>
      </c>
      <c r="F154" s="246" t="s">
        <v>162</v>
      </c>
      <c r="G154" s="244"/>
      <c r="H154" s="247">
        <v>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132</v>
      </c>
      <c r="AU154" s="253" t="s">
        <v>87</v>
      </c>
      <c r="AV154" s="14" t="s">
        <v>87</v>
      </c>
      <c r="AW154" s="14" t="s">
        <v>34</v>
      </c>
      <c r="AX154" s="14" t="s">
        <v>78</v>
      </c>
      <c r="AY154" s="253" t="s">
        <v>123</v>
      </c>
    </row>
    <row r="155" s="15" customFormat="1">
      <c r="A155" s="15"/>
      <c r="B155" s="254"/>
      <c r="C155" s="255"/>
      <c r="D155" s="234" t="s">
        <v>132</v>
      </c>
      <c r="E155" s="256" t="s">
        <v>1</v>
      </c>
      <c r="F155" s="257" t="s">
        <v>136</v>
      </c>
      <c r="G155" s="255"/>
      <c r="H155" s="258">
        <v>8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132</v>
      </c>
      <c r="AU155" s="264" t="s">
        <v>87</v>
      </c>
      <c r="AV155" s="15" t="s">
        <v>130</v>
      </c>
      <c r="AW155" s="15" t="s">
        <v>34</v>
      </c>
      <c r="AX155" s="15" t="s">
        <v>83</v>
      </c>
      <c r="AY155" s="264" t="s">
        <v>123</v>
      </c>
    </row>
    <row r="156" s="2" customFormat="1" ht="55.5" customHeight="1">
      <c r="A156" s="39"/>
      <c r="B156" s="40"/>
      <c r="C156" s="219" t="s">
        <v>163</v>
      </c>
      <c r="D156" s="219" t="s">
        <v>125</v>
      </c>
      <c r="E156" s="220" t="s">
        <v>164</v>
      </c>
      <c r="F156" s="221" t="s">
        <v>165</v>
      </c>
      <c r="G156" s="222" t="s">
        <v>128</v>
      </c>
      <c r="H156" s="223">
        <v>33.600000000000001</v>
      </c>
      <c r="I156" s="224"/>
      <c r="J156" s="225">
        <f>ROUND(I156*H156,2)</f>
        <v>0</v>
      </c>
      <c r="K156" s="221" t="s">
        <v>129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0.098000000000000004</v>
      </c>
      <c r="T156" s="229">
        <f>S156*H156</f>
        <v>3.2928000000000002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130</v>
      </c>
      <c r="AT156" s="230" t="s">
        <v>125</v>
      </c>
      <c r="AU156" s="230" t="s">
        <v>87</v>
      </c>
      <c r="AY156" s="18" t="s">
        <v>123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83</v>
      </c>
      <c r="BK156" s="231">
        <f>ROUND(I156*H156,2)</f>
        <v>0</v>
      </c>
      <c r="BL156" s="18" t="s">
        <v>130</v>
      </c>
      <c r="BM156" s="230" t="s">
        <v>166</v>
      </c>
    </row>
    <row r="157" s="13" customFormat="1">
      <c r="A157" s="13"/>
      <c r="B157" s="232"/>
      <c r="C157" s="233"/>
      <c r="D157" s="234" t="s">
        <v>132</v>
      </c>
      <c r="E157" s="235" t="s">
        <v>1</v>
      </c>
      <c r="F157" s="236" t="s">
        <v>167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132</v>
      </c>
      <c r="AU157" s="242" t="s">
        <v>87</v>
      </c>
      <c r="AV157" s="13" t="s">
        <v>83</v>
      </c>
      <c r="AW157" s="13" t="s">
        <v>34</v>
      </c>
      <c r="AX157" s="13" t="s">
        <v>78</v>
      </c>
      <c r="AY157" s="242" t="s">
        <v>123</v>
      </c>
    </row>
    <row r="158" s="14" customFormat="1">
      <c r="A158" s="14"/>
      <c r="B158" s="243"/>
      <c r="C158" s="244"/>
      <c r="D158" s="234" t="s">
        <v>132</v>
      </c>
      <c r="E158" s="245" t="s">
        <v>1</v>
      </c>
      <c r="F158" s="246" t="s">
        <v>168</v>
      </c>
      <c r="G158" s="244"/>
      <c r="H158" s="247">
        <v>8.4000000000000004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132</v>
      </c>
      <c r="AU158" s="253" t="s">
        <v>87</v>
      </c>
      <c r="AV158" s="14" t="s">
        <v>87</v>
      </c>
      <c r="AW158" s="14" t="s">
        <v>34</v>
      </c>
      <c r="AX158" s="14" t="s">
        <v>78</v>
      </c>
      <c r="AY158" s="253" t="s">
        <v>123</v>
      </c>
    </row>
    <row r="159" s="14" customFormat="1">
      <c r="A159" s="14"/>
      <c r="B159" s="243"/>
      <c r="C159" s="244"/>
      <c r="D159" s="234" t="s">
        <v>132</v>
      </c>
      <c r="E159" s="245" t="s">
        <v>1</v>
      </c>
      <c r="F159" s="246" t="s">
        <v>169</v>
      </c>
      <c r="G159" s="244"/>
      <c r="H159" s="247">
        <v>25.199999999999999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132</v>
      </c>
      <c r="AU159" s="253" t="s">
        <v>87</v>
      </c>
      <c r="AV159" s="14" t="s">
        <v>87</v>
      </c>
      <c r="AW159" s="14" t="s">
        <v>34</v>
      </c>
      <c r="AX159" s="14" t="s">
        <v>78</v>
      </c>
      <c r="AY159" s="253" t="s">
        <v>123</v>
      </c>
    </row>
    <row r="160" s="15" customFormat="1">
      <c r="A160" s="15"/>
      <c r="B160" s="254"/>
      <c r="C160" s="255"/>
      <c r="D160" s="234" t="s">
        <v>132</v>
      </c>
      <c r="E160" s="256" t="s">
        <v>1</v>
      </c>
      <c r="F160" s="257" t="s">
        <v>136</v>
      </c>
      <c r="G160" s="255"/>
      <c r="H160" s="258">
        <v>33.600000000000001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132</v>
      </c>
      <c r="AU160" s="264" t="s">
        <v>87</v>
      </c>
      <c r="AV160" s="15" t="s">
        <v>130</v>
      </c>
      <c r="AW160" s="15" t="s">
        <v>34</v>
      </c>
      <c r="AX160" s="15" t="s">
        <v>83</v>
      </c>
      <c r="AY160" s="264" t="s">
        <v>123</v>
      </c>
    </row>
    <row r="161" s="2" customFormat="1" ht="55.5" customHeight="1">
      <c r="A161" s="39"/>
      <c r="B161" s="40"/>
      <c r="C161" s="219" t="s">
        <v>170</v>
      </c>
      <c r="D161" s="219" t="s">
        <v>125</v>
      </c>
      <c r="E161" s="220" t="s">
        <v>171</v>
      </c>
      <c r="F161" s="221" t="s">
        <v>172</v>
      </c>
      <c r="G161" s="222" t="s">
        <v>128</v>
      </c>
      <c r="H161" s="223">
        <v>24</v>
      </c>
      <c r="I161" s="224"/>
      <c r="J161" s="225">
        <f>ROUND(I161*H161,2)</f>
        <v>0</v>
      </c>
      <c r="K161" s="221" t="s">
        <v>129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0.22</v>
      </c>
      <c r="T161" s="229">
        <f>S161*H161</f>
        <v>5.2800000000000002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130</v>
      </c>
      <c r="AT161" s="230" t="s">
        <v>125</v>
      </c>
      <c r="AU161" s="230" t="s">
        <v>87</v>
      </c>
      <c r="AY161" s="18" t="s">
        <v>123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83</v>
      </c>
      <c r="BK161" s="231">
        <f>ROUND(I161*H161,2)</f>
        <v>0</v>
      </c>
      <c r="BL161" s="18" t="s">
        <v>130</v>
      </c>
      <c r="BM161" s="230" t="s">
        <v>173</v>
      </c>
    </row>
    <row r="162" s="13" customFormat="1">
      <c r="A162" s="13"/>
      <c r="B162" s="232"/>
      <c r="C162" s="233"/>
      <c r="D162" s="234" t="s">
        <v>132</v>
      </c>
      <c r="E162" s="235" t="s">
        <v>1</v>
      </c>
      <c r="F162" s="236" t="s">
        <v>156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132</v>
      </c>
      <c r="AU162" s="242" t="s">
        <v>87</v>
      </c>
      <c r="AV162" s="13" t="s">
        <v>83</v>
      </c>
      <c r="AW162" s="13" t="s">
        <v>34</v>
      </c>
      <c r="AX162" s="13" t="s">
        <v>78</v>
      </c>
      <c r="AY162" s="242" t="s">
        <v>123</v>
      </c>
    </row>
    <row r="163" s="14" customFormat="1">
      <c r="A163" s="14"/>
      <c r="B163" s="243"/>
      <c r="C163" s="244"/>
      <c r="D163" s="234" t="s">
        <v>132</v>
      </c>
      <c r="E163" s="245" t="s">
        <v>1</v>
      </c>
      <c r="F163" s="246" t="s">
        <v>174</v>
      </c>
      <c r="G163" s="244"/>
      <c r="H163" s="247">
        <v>6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132</v>
      </c>
      <c r="AU163" s="253" t="s">
        <v>87</v>
      </c>
      <c r="AV163" s="14" t="s">
        <v>87</v>
      </c>
      <c r="AW163" s="14" t="s">
        <v>34</v>
      </c>
      <c r="AX163" s="14" t="s">
        <v>78</v>
      </c>
      <c r="AY163" s="253" t="s">
        <v>123</v>
      </c>
    </row>
    <row r="164" s="14" customFormat="1">
      <c r="A164" s="14"/>
      <c r="B164" s="243"/>
      <c r="C164" s="244"/>
      <c r="D164" s="234" t="s">
        <v>132</v>
      </c>
      <c r="E164" s="245" t="s">
        <v>1</v>
      </c>
      <c r="F164" s="246" t="s">
        <v>175</v>
      </c>
      <c r="G164" s="244"/>
      <c r="H164" s="247">
        <v>18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132</v>
      </c>
      <c r="AU164" s="253" t="s">
        <v>87</v>
      </c>
      <c r="AV164" s="14" t="s">
        <v>87</v>
      </c>
      <c r="AW164" s="14" t="s">
        <v>34</v>
      </c>
      <c r="AX164" s="14" t="s">
        <v>78</v>
      </c>
      <c r="AY164" s="253" t="s">
        <v>123</v>
      </c>
    </row>
    <row r="165" s="15" customFormat="1">
      <c r="A165" s="15"/>
      <c r="B165" s="254"/>
      <c r="C165" s="255"/>
      <c r="D165" s="234" t="s">
        <v>132</v>
      </c>
      <c r="E165" s="256" t="s">
        <v>1</v>
      </c>
      <c r="F165" s="257" t="s">
        <v>136</v>
      </c>
      <c r="G165" s="255"/>
      <c r="H165" s="258">
        <v>24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132</v>
      </c>
      <c r="AU165" s="264" t="s">
        <v>87</v>
      </c>
      <c r="AV165" s="15" t="s">
        <v>130</v>
      </c>
      <c r="AW165" s="15" t="s">
        <v>34</v>
      </c>
      <c r="AX165" s="15" t="s">
        <v>83</v>
      </c>
      <c r="AY165" s="264" t="s">
        <v>123</v>
      </c>
    </row>
    <row r="166" s="2" customFormat="1" ht="44.25" customHeight="1">
      <c r="A166" s="39"/>
      <c r="B166" s="40"/>
      <c r="C166" s="219" t="s">
        <v>176</v>
      </c>
      <c r="D166" s="219" t="s">
        <v>125</v>
      </c>
      <c r="E166" s="220" t="s">
        <v>177</v>
      </c>
      <c r="F166" s="221" t="s">
        <v>178</v>
      </c>
      <c r="G166" s="222" t="s">
        <v>179</v>
      </c>
      <c r="H166" s="223">
        <v>198</v>
      </c>
      <c r="I166" s="224"/>
      <c r="J166" s="225">
        <f>ROUND(I166*H166,2)</f>
        <v>0</v>
      </c>
      <c r="K166" s="221" t="s">
        <v>129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0.28999999999999998</v>
      </c>
      <c r="T166" s="229">
        <f>S166*H166</f>
        <v>57.419999999999995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130</v>
      </c>
      <c r="AT166" s="230" t="s">
        <v>125</v>
      </c>
      <c r="AU166" s="230" t="s">
        <v>87</v>
      </c>
      <c r="AY166" s="18" t="s">
        <v>123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83</v>
      </c>
      <c r="BK166" s="231">
        <f>ROUND(I166*H166,2)</f>
        <v>0</v>
      </c>
      <c r="BL166" s="18" t="s">
        <v>130</v>
      </c>
      <c r="BM166" s="230" t="s">
        <v>180</v>
      </c>
    </row>
    <row r="167" s="14" customFormat="1">
      <c r="A167" s="14"/>
      <c r="B167" s="243"/>
      <c r="C167" s="244"/>
      <c r="D167" s="234" t="s">
        <v>132</v>
      </c>
      <c r="E167" s="245" t="s">
        <v>1</v>
      </c>
      <c r="F167" s="246" t="s">
        <v>181</v>
      </c>
      <c r="G167" s="244"/>
      <c r="H167" s="247">
        <v>198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132</v>
      </c>
      <c r="AU167" s="253" t="s">
        <v>87</v>
      </c>
      <c r="AV167" s="14" t="s">
        <v>87</v>
      </c>
      <c r="AW167" s="14" t="s">
        <v>34</v>
      </c>
      <c r="AX167" s="14" t="s">
        <v>83</v>
      </c>
      <c r="AY167" s="253" t="s">
        <v>123</v>
      </c>
    </row>
    <row r="168" s="2" customFormat="1" ht="16.5" customHeight="1">
      <c r="A168" s="39"/>
      <c r="B168" s="40"/>
      <c r="C168" s="219" t="s">
        <v>182</v>
      </c>
      <c r="D168" s="219" t="s">
        <v>125</v>
      </c>
      <c r="E168" s="220" t="s">
        <v>183</v>
      </c>
      <c r="F168" s="221" t="s">
        <v>184</v>
      </c>
      <c r="G168" s="222" t="s">
        <v>179</v>
      </c>
      <c r="H168" s="223">
        <v>50</v>
      </c>
      <c r="I168" s="224"/>
      <c r="J168" s="225">
        <f>ROUND(I168*H168,2)</f>
        <v>0</v>
      </c>
      <c r="K168" s="221" t="s">
        <v>129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0.00719295</v>
      </c>
      <c r="R168" s="228">
        <f>Q168*H168</f>
        <v>0.35964750000000001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130</v>
      </c>
      <c r="AT168" s="230" t="s">
        <v>125</v>
      </c>
      <c r="AU168" s="230" t="s">
        <v>87</v>
      </c>
      <c r="AY168" s="18" t="s">
        <v>123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83</v>
      </c>
      <c r="BK168" s="231">
        <f>ROUND(I168*H168,2)</f>
        <v>0</v>
      </c>
      <c r="BL168" s="18" t="s">
        <v>130</v>
      </c>
      <c r="BM168" s="230" t="s">
        <v>185</v>
      </c>
    </row>
    <row r="169" s="2" customFormat="1" ht="24.15" customHeight="1">
      <c r="A169" s="39"/>
      <c r="B169" s="40"/>
      <c r="C169" s="219" t="s">
        <v>186</v>
      </c>
      <c r="D169" s="219" t="s">
        <v>125</v>
      </c>
      <c r="E169" s="220" t="s">
        <v>187</v>
      </c>
      <c r="F169" s="221" t="s">
        <v>188</v>
      </c>
      <c r="G169" s="222" t="s">
        <v>189</v>
      </c>
      <c r="H169" s="223">
        <v>480</v>
      </c>
      <c r="I169" s="224"/>
      <c r="J169" s="225">
        <f>ROUND(I169*H169,2)</f>
        <v>0</v>
      </c>
      <c r="K169" s="221" t="s">
        <v>129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3.2634E-05</v>
      </c>
      <c r="R169" s="228">
        <f>Q169*H169</f>
        <v>0.015664319999999999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130</v>
      </c>
      <c r="AT169" s="230" t="s">
        <v>125</v>
      </c>
      <c r="AU169" s="230" t="s">
        <v>87</v>
      </c>
      <c r="AY169" s="18" t="s">
        <v>123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83</v>
      </c>
      <c r="BK169" s="231">
        <f>ROUND(I169*H169,2)</f>
        <v>0</v>
      </c>
      <c r="BL169" s="18" t="s">
        <v>130</v>
      </c>
      <c r="BM169" s="230" t="s">
        <v>190</v>
      </c>
    </row>
    <row r="170" s="14" customFormat="1">
      <c r="A170" s="14"/>
      <c r="B170" s="243"/>
      <c r="C170" s="244"/>
      <c r="D170" s="234" t="s">
        <v>132</v>
      </c>
      <c r="E170" s="245" t="s">
        <v>1</v>
      </c>
      <c r="F170" s="246" t="s">
        <v>191</v>
      </c>
      <c r="G170" s="244"/>
      <c r="H170" s="247">
        <v>480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132</v>
      </c>
      <c r="AU170" s="253" t="s">
        <v>87</v>
      </c>
      <c r="AV170" s="14" t="s">
        <v>87</v>
      </c>
      <c r="AW170" s="14" t="s">
        <v>34</v>
      </c>
      <c r="AX170" s="14" t="s">
        <v>83</v>
      </c>
      <c r="AY170" s="253" t="s">
        <v>123</v>
      </c>
    </row>
    <row r="171" s="2" customFormat="1" ht="24.15" customHeight="1">
      <c r="A171" s="39"/>
      <c r="B171" s="40"/>
      <c r="C171" s="219" t="s">
        <v>192</v>
      </c>
      <c r="D171" s="219" t="s">
        <v>125</v>
      </c>
      <c r="E171" s="220" t="s">
        <v>193</v>
      </c>
      <c r="F171" s="221" t="s">
        <v>194</v>
      </c>
      <c r="G171" s="222" t="s">
        <v>195</v>
      </c>
      <c r="H171" s="223">
        <v>60</v>
      </c>
      <c r="I171" s="224"/>
      <c r="J171" s="225">
        <f>ROUND(I171*H171,2)</f>
        <v>0</v>
      </c>
      <c r="K171" s="221" t="s">
        <v>129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130</v>
      </c>
      <c r="AT171" s="230" t="s">
        <v>125</v>
      </c>
      <c r="AU171" s="230" t="s">
        <v>87</v>
      </c>
      <c r="AY171" s="18" t="s">
        <v>123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83</v>
      </c>
      <c r="BK171" s="231">
        <f>ROUND(I171*H171,2)</f>
        <v>0</v>
      </c>
      <c r="BL171" s="18" t="s">
        <v>130</v>
      </c>
      <c r="BM171" s="230" t="s">
        <v>196</v>
      </c>
    </row>
    <row r="172" s="14" customFormat="1">
      <c r="A172" s="14"/>
      <c r="B172" s="243"/>
      <c r="C172" s="244"/>
      <c r="D172" s="234" t="s">
        <v>132</v>
      </c>
      <c r="E172" s="245" t="s">
        <v>1</v>
      </c>
      <c r="F172" s="246" t="s">
        <v>197</v>
      </c>
      <c r="G172" s="244"/>
      <c r="H172" s="247">
        <v>60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132</v>
      </c>
      <c r="AU172" s="253" t="s">
        <v>87</v>
      </c>
      <c r="AV172" s="14" t="s">
        <v>87</v>
      </c>
      <c r="AW172" s="14" t="s">
        <v>34</v>
      </c>
      <c r="AX172" s="14" t="s">
        <v>83</v>
      </c>
      <c r="AY172" s="253" t="s">
        <v>123</v>
      </c>
    </row>
    <row r="173" s="2" customFormat="1" ht="90" customHeight="1">
      <c r="A173" s="39"/>
      <c r="B173" s="40"/>
      <c r="C173" s="219" t="s">
        <v>8</v>
      </c>
      <c r="D173" s="219" t="s">
        <v>125</v>
      </c>
      <c r="E173" s="220" t="s">
        <v>198</v>
      </c>
      <c r="F173" s="221" t="s">
        <v>199</v>
      </c>
      <c r="G173" s="222" t="s">
        <v>179</v>
      </c>
      <c r="H173" s="223">
        <v>36</v>
      </c>
      <c r="I173" s="224"/>
      <c r="J173" s="225">
        <f>ROUND(I173*H173,2)</f>
        <v>0</v>
      </c>
      <c r="K173" s="221" t="s">
        <v>129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0.036904300000000001</v>
      </c>
      <c r="R173" s="228">
        <f>Q173*H173</f>
        <v>1.3285548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130</v>
      </c>
      <c r="AT173" s="230" t="s">
        <v>125</v>
      </c>
      <c r="AU173" s="230" t="s">
        <v>87</v>
      </c>
      <c r="AY173" s="18" t="s">
        <v>123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83</v>
      </c>
      <c r="BK173" s="231">
        <f>ROUND(I173*H173,2)</f>
        <v>0</v>
      </c>
      <c r="BL173" s="18" t="s">
        <v>130</v>
      </c>
      <c r="BM173" s="230" t="s">
        <v>200</v>
      </c>
    </row>
    <row r="174" s="14" customFormat="1">
      <c r="A174" s="14"/>
      <c r="B174" s="243"/>
      <c r="C174" s="244"/>
      <c r="D174" s="234" t="s">
        <v>132</v>
      </c>
      <c r="E174" s="245" t="s">
        <v>1</v>
      </c>
      <c r="F174" s="246" t="s">
        <v>201</v>
      </c>
      <c r="G174" s="244"/>
      <c r="H174" s="247">
        <v>1.5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132</v>
      </c>
      <c r="AU174" s="253" t="s">
        <v>87</v>
      </c>
      <c r="AV174" s="14" t="s">
        <v>87</v>
      </c>
      <c r="AW174" s="14" t="s">
        <v>34</v>
      </c>
      <c r="AX174" s="14" t="s">
        <v>78</v>
      </c>
      <c r="AY174" s="253" t="s">
        <v>123</v>
      </c>
    </row>
    <row r="175" s="14" customFormat="1">
      <c r="A175" s="14"/>
      <c r="B175" s="243"/>
      <c r="C175" s="244"/>
      <c r="D175" s="234" t="s">
        <v>132</v>
      </c>
      <c r="E175" s="245" t="s">
        <v>1</v>
      </c>
      <c r="F175" s="246" t="s">
        <v>202</v>
      </c>
      <c r="G175" s="244"/>
      <c r="H175" s="247">
        <v>9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132</v>
      </c>
      <c r="AU175" s="253" t="s">
        <v>87</v>
      </c>
      <c r="AV175" s="14" t="s">
        <v>87</v>
      </c>
      <c r="AW175" s="14" t="s">
        <v>34</v>
      </c>
      <c r="AX175" s="14" t="s">
        <v>78</v>
      </c>
      <c r="AY175" s="253" t="s">
        <v>123</v>
      </c>
    </row>
    <row r="176" s="14" customFormat="1">
      <c r="A176" s="14"/>
      <c r="B176" s="243"/>
      <c r="C176" s="244"/>
      <c r="D176" s="234" t="s">
        <v>132</v>
      </c>
      <c r="E176" s="245" t="s">
        <v>1</v>
      </c>
      <c r="F176" s="246" t="s">
        <v>203</v>
      </c>
      <c r="G176" s="244"/>
      <c r="H176" s="247">
        <v>16.5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132</v>
      </c>
      <c r="AU176" s="253" t="s">
        <v>87</v>
      </c>
      <c r="AV176" s="14" t="s">
        <v>87</v>
      </c>
      <c r="AW176" s="14" t="s">
        <v>34</v>
      </c>
      <c r="AX176" s="14" t="s">
        <v>78</v>
      </c>
      <c r="AY176" s="253" t="s">
        <v>123</v>
      </c>
    </row>
    <row r="177" s="14" customFormat="1">
      <c r="A177" s="14"/>
      <c r="B177" s="243"/>
      <c r="C177" s="244"/>
      <c r="D177" s="234" t="s">
        <v>132</v>
      </c>
      <c r="E177" s="245" t="s">
        <v>1</v>
      </c>
      <c r="F177" s="246" t="s">
        <v>204</v>
      </c>
      <c r="G177" s="244"/>
      <c r="H177" s="247">
        <v>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132</v>
      </c>
      <c r="AU177" s="253" t="s">
        <v>87</v>
      </c>
      <c r="AV177" s="14" t="s">
        <v>87</v>
      </c>
      <c r="AW177" s="14" t="s">
        <v>34</v>
      </c>
      <c r="AX177" s="14" t="s">
        <v>78</v>
      </c>
      <c r="AY177" s="253" t="s">
        <v>123</v>
      </c>
    </row>
    <row r="178" s="15" customFormat="1">
      <c r="A178" s="15"/>
      <c r="B178" s="254"/>
      <c r="C178" s="255"/>
      <c r="D178" s="234" t="s">
        <v>132</v>
      </c>
      <c r="E178" s="256" t="s">
        <v>1</v>
      </c>
      <c r="F178" s="257" t="s">
        <v>136</v>
      </c>
      <c r="G178" s="255"/>
      <c r="H178" s="258">
        <v>36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132</v>
      </c>
      <c r="AU178" s="264" t="s">
        <v>87</v>
      </c>
      <c r="AV178" s="15" t="s">
        <v>130</v>
      </c>
      <c r="AW178" s="15" t="s">
        <v>34</v>
      </c>
      <c r="AX178" s="15" t="s">
        <v>83</v>
      </c>
      <c r="AY178" s="264" t="s">
        <v>123</v>
      </c>
    </row>
    <row r="179" s="2" customFormat="1" ht="90" customHeight="1">
      <c r="A179" s="39"/>
      <c r="B179" s="40"/>
      <c r="C179" s="219" t="s">
        <v>205</v>
      </c>
      <c r="D179" s="219" t="s">
        <v>125</v>
      </c>
      <c r="E179" s="220" t="s">
        <v>206</v>
      </c>
      <c r="F179" s="221" t="s">
        <v>207</v>
      </c>
      <c r="G179" s="222" t="s">
        <v>179</v>
      </c>
      <c r="H179" s="223">
        <v>13.5</v>
      </c>
      <c r="I179" s="224"/>
      <c r="J179" s="225">
        <f>ROUND(I179*H179,2)</f>
        <v>0</v>
      </c>
      <c r="K179" s="221" t="s">
        <v>129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0.036904300000000001</v>
      </c>
      <c r="R179" s="228">
        <f>Q179*H179</f>
        <v>0.49820805000000001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130</v>
      </c>
      <c r="AT179" s="230" t="s">
        <v>125</v>
      </c>
      <c r="AU179" s="230" t="s">
        <v>87</v>
      </c>
      <c r="AY179" s="18" t="s">
        <v>123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83</v>
      </c>
      <c r="BK179" s="231">
        <f>ROUND(I179*H179,2)</f>
        <v>0</v>
      </c>
      <c r="BL179" s="18" t="s">
        <v>130</v>
      </c>
      <c r="BM179" s="230" t="s">
        <v>208</v>
      </c>
    </row>
    <row r="180" s="14" customFormat="1">
      <c r="A180" s="14"/>
      <c r="B180" s="243"/>
      <c r="C180" s="244"/>
      <c r="D180" s="234" t="s">
        <v>132</v>
      </c>
      <c r="E180" s="245" t="s">
        <v>1</v>
      </c>
      <c r="F180" s="246" t="s">
        <v>209</v>
      </c>
      <c r="G180" s="244"/>
      <c r="H180" s="247">
        <v>1.5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132</v>
      </c>
      <c r="AU180" s="253" t="s">
        <v>87</v>
      </c>
      <c r="AV180" s="14" t="s">
        <v>87</v>
      </c>
      <c r="AW180" s="14" t="s">
        <v>34</v>
      </c>
      <c r="AX180" s="14" t="s">
        <v>78</v>
      </c>
      <c r="AY180" s="253" t="s">
        <v>123</v>
      </c>
    </row>
    <row r="181" s="14" customFormat="1">
      <c r="A181" s="14"/>
      <c r="B181" s="243"/>
      <c r="C181" s="244"/>
      <c r="D181" s="234" t="s">
        <v>132</v>
      </c>
      <c r="E181" s="245" t="s">
        <v>1</v>
      </c>
      <c r="F181" s="246" t="s">
        <v>210</v>
      </c>
      <c r="G181" s="244"/>
      <c r="H181" s="247">
        <v>4.5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132</v>
      </c>
      <c r="AU181" s="253" t="s">
        <v>87</v>
      </c>
      <c r="AV181" s="14" t="s">
        <v>87</v>
      </c>
      <c r="AW181" s="14" t="s">
        <v>34</v>
      </c>
      <c r="AX181" s="14" t="s">
        <v>78</v>
      </c>
      <c r="AY181" s="253" t="s">
        <v>123</v>
      </c>
    </row>
    <row r="182" s="14" customFormat="1">
      <c r="A182" s="14"/>
      <c r="B182" s="243"/>
      <c r="C182" s="244"/>
      <c r="D182" s="234" t="s">
        <v>132</v>
      </c>
      <c r="E182" s="245" t="s">
        <v>1</v>
      </c>
      <c r="F182" s="246" t="s">
        <v>211</v>
      </c>
      <c r="G182" s="244"/>
      <c r="H182" s="247">
        <v>7.5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132</v>
      </c>
      <c r="AU182" s="253" t="s">
        <v>87</v>
      </c>
      <c r="AV182" s="14" t="s">
        <v>87</v>
      </c>
      <c r="AW182" s="14" t="s">
        <v>34</v>
      </c>
      <c r="AX182" s="14" t="s">
        <v>78</v>
      </c>
      <c r="AY182" s="253" t="s">
        <v>123</v>
      </c>
    </row>
    <row r="183" s="15" customFormat="1">
      <c r="A183" s="15"/>
      <c r="B183" s="254"/>
      <c r="C183" s="255"/>
      <c r="D183" s="234" t="s">
        <v>132</v>
      </c>
      <c r="E183" s="256" t="s">
        <v>1</v>
      </c>
      <c r="F183" s="257" t="s">
        <v>136</v>
      </c>
      <c r="G183" s="255"/>
      <c r="H183" s="258">
        <v>13.5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132</v>
      </c>
      <c r="AU183" s="264" t="s">
        <v>87</v>
      </c>
      <c r="AV183" s="15" t="s">
        <v>130</v>
      </c>
      <c r="AW183" s="15" t="s">
        <v>34</v>
      </c>
      <c r="AX183" s="15" t="s">
        <v>83</v>
      </c>
      <c r="AY183" s="264" t="s">
        <v>123</v>
      </c>
    </row>
    <row r="184" s="2" customFormat="1" ht="24.15" customHeight="1">
      <c r="A184" s="39"/>
      <c r="B184" s="40"/>
      <c r="C184" s="219" t="s">
        <v>212</v>
      </c>
      <c r="D184" s="219" t="s">
        <v>125</v>
      </c>
      <c r="E184" s="220" t="s">
        <v>213</v>
      </c>
      <c r="F184" s="221" t="s">
        <v>214</v>
      </c>
      <c r="G184" s="222" t="s">
        <v>215</v>
      </c>
      <c r="H184" s="223">
        <v>155.93100000000001</v>
      </c>
      <c r="I184" s="224"/>
      <c r="J184" s="225">
        <f>ROUND(I184*H184,2)</f>
        <v>0</v>
      </c>
      <c r="K184" s="221" t="s">
        <v>129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130</v>
      </c>
      <c r="AT184" s="230" t="s">
        <v>125</v>
      </c>
      <c r="AU184" s="230" t="s">
        <v>87</v>
      </c>
      <c r="AY184" s="18" t="s">
        <v>123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83</v>
      </c>
      <c r="BK184" s="231">
        <f>ROUND(I184*H184,2)</f>
        <v>0</v>
      </c>
      <c r="BL184" s="18" t="s">
        <v>130</v>
      </c>
      <c r="BM184" s="230" t="s">
        <v>216</v>
      </c>
    </row>
    <row r="185" s="14" customFormat="1">
      <c r="A185" s="14"/>
      <c r="B185" s="243"/>
      <c r="C185" s="244"/>
      <c r="D185" s="234" t="s">
        <v>132</v>
      </c>
      <c r="E185" s="245" t="s">
        <v>1</v>
      </c>
      <c r="F185" s="246" t="s">
        <v>217</v>
      </c>
      <c r="G185" s="244"/>
      <c r="H185" s="247">
        <v>155.93100000000001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132</v>
      </c>
      <c r="AU185" s="253" t="s">
        <v>87</v>
      </c>
      <c r="AV185" s="14" t="s">
        <v>87</v>
      </c>
      <c r="AW185" s="14" t="s">
        <v>34</v>
      </c>
      <c r="AX185" s="14" t="s">
        <v>83</v>
      </c>
      <c r="AY185" s="253" t="s">
        <v>123</v>
      </c>
    </row>
    <row r="186" s="2" customFormat="1" ht="55.5" customHeight="1">
      <c r="A186" s="39"/>
      <c r="B186" s="40"/>
      <c r="C186" s="219" t="s">
        <v>218</v>
      </c>
      <c r="D186" s="219" t="s">
        <v>125</v>
      </c>
      <c r="E186" s="220" t="s">
        <v>219</v>
      </c>
      <c r="F186" s="221" t="s">
        <v>220</v>
      </c>
      <c r="G186" s="222" t="s">
        <v>215</v>
      </c>
      <c r="H186" s="223">
        <v>48.494</v>
      </c>
      <c r="I186" s="224"/>
      <c r="J186" s="225">
        <f>ROUND(I186*H186,2)</f>
        <v>0</v>
      </c>
      <c r="K186" s="221" t="s">
        <v>129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130</v>
      </c>
      <c r="AT186" s="230" t="s">
        <v>125</v>
      </c>
      <c r="AU186" s="230" t="s">
        <v>87</v>
      </c>
      <c r="AY186" s="18" t="s">
        <v>123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83</v>
      </c>
      <c r="BK186" s="231">
        <f>ROUND(I186*H186,2)</f>
        <v>0</v>
      </c>
      <c r="BL186" s="18" t="s">
        <v>130</v>
      </c>
      <c r="BM186" s="230" t="s">
        <v>221</v>
      </c>
    </row>
    <row r="187" s="14" customFormat="1">
      <c r="A187" s="14"/>
      <c r="B187" s="243"/>
      <c r="C187" s="244"/>
      <c r="D187" s="234" t="s">
        <v>132</v>
      </c>
      <c r="E187" s="245" t="s">
        <v>1</v>
      </c>
      <c r="F187" s="246" t="s">
        <v>222</v>
      </c>
      <c r="G187" s="244"/>
      <c r="H187" s="247">
        <v>208.97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132</v>
      </c>
      <c r="AU187" s="253" t="s">
        <v>87</v>
      </c>
      <c r="AV187" s="14" t="s">
        <v>87</v>
      </c>
      <c r="AW187" s="14" t="s">
        <v>34</v>
      </c>
      <c r="AX187" s="14" t="s">
        <v>78</v>
      </c>
      <c r="AY187" s="253" t="s">
        <v>123</v>
      </c>
    </row>
    <row r="188" s="14" customFormat="1">
      <c r="A188" s="14"/>
      <c r="B188" s="243"/>
      <c r="C188" s="244"/>
      <c r="D188" s="234" t="s">
        <v>132</v>
      </c>
      <c r="E188" s="245" t="s">
        <v>1</v>
      </c>
      <c r="F188" s="246" t="s">
        <v>223</v>
      </c>
      <c r="G188" s="244"/>
      <c r="H188" s="247">
        <v>33.5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132</v>
      </c>
      <c r="AU188" s="253" t="s">
        <v>87</v>
      </c>
      <c r="AV188" s="14" t="s">
        <v>87</v>
      </c>
      <c r="AW188" s="14" t="s">
        <v>34</v>
      </c>
      <c r="AX188" s="14" t="s">
        <v>78</v>
      </c>
      <c r="AY188" s="253" t="s">
        <v>123</v>
      </c>
    </row>
    <row r="189" s="15" customFormat="1">
      <c r="A189" s="15"/>
      <c r="B189" s="254"/>
      <c r="C189" s="255"/>
      <c r="D189" s="234" t="s">
        <v>132</v>
      </c>
      <c r="E189" s="256" t="s">
        <v>1</v>
      </c>
      <c r="F189" s="257" t="s">
        <v>136</v>
      </c>
      <c r="G189" s="255"/>
      <c r="H189" s="258">
        <v>242.47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132</v>
      </c>
      <c r="AU189" s="264" t="s">
        <v>87</v>
      </c>
      <c r="AV189" s="15" t="s">
        <v>130</v>
      </c>
      <c r="AW189" s="15" t="s">
        <v>34</v>
      </c>
      <c r="AX189" s="15" t="s">
        <v>78</v>
      </c>
      <c r="AY189" s="264" t="s">
        <v>123</v>
      </c>
    </row>
    <row r="190" s="14" customFormat="1">
      <c r="A190" s="14"/>
      <c r="B190" s="243"/>
      <c r="C190" s="244"/>
      <c r="D190" s="234" t="s">
        <v>132</v>
      </c>
      <c r="E190" s="245" t="s">
        <v>1</v>
      </c>
      <c r="F190" s="246" t="s">
        <v>224</v>
      </c>
      <c r="G190" s="244"/>
      <c r="H190" s="247">
        <v>48.494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132</v>
      </c>
      <c r="AU190" s="253" t="s">
        <v>87</v>
      </c>
      <c r="AV190" s="14" t="s">
        <v>87</v>
      </c>
      <c r="AW190" s="14" t="s">
        <v>34</v>
      </c>
      <c r="AX190" s="14" t="s">
        <v>83</v>
      </c>
      <c r="AY190" s="253" t="s">
        <v>123</v>
      </c>
    </row>
    <row r="191" s="2" customFormat="1" ht="49.05" customHeight="1">
      <c r="A191" s="39"/>
      <c r="B191" s="40"/>
      <c r="C191" s="219" t="s">
        <v>225</v>
      </c>
      <c r="D191" s="219" t="s">
        <v>125</v>
      </c>
      <c r="E191" s="220" t="s">
        <v>226</v>
      </c>
      <c r="F191" s="221" t="s">
        <v>227</v>
      </c>
      <c r="G191" s="222" t="s">
        <v>215</v>
      </c>
      <c r="H191" s="223">
        <v>96.988</v>
      </c>
      <c r="I191" s="224"/>
      <c r="J191" s="225">
        <f>ROUND(I191*H191,2)</f>
        <v>0</v>
      </c>
      <c r="K191" s="221" t="s">
        <v>129</v>
      </c>
      <c r="L191" s="45"/>
      <c r="M191" s="226" t="s">
        <v>1</v>
      </c>
      <c r="N191" s="227" t="s">
        <v>43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130</v>
      </c>
      <c r="AT191" s="230" t="s">
        <v>125</v>
      </c>
      <c r="AU191" s="230" t="s">
        <v>87</v>
      </c>
      <c r="AY191" s="18" t="s">
        <v>123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83</v>
      </c>
      <c r="BK191" s="231">
        <f>ROUND(I191*H191,2)</f>
        <v>0</v>
      </c>
      <c r="BL191" s="18" t="s">
        <v>130</v>
      </c>
      <c r="BM191" s="230" t="s">
        <v>228</v>
      </c>
    </row>
    <row r="192" s="14" customFormat="1">
      <c r="A192" s="14"/>
      <c r="B192" s="243"/>
      <c r="C192" s="244"/>
      <c r="D192" s="234" t="s">
        <v>132</v>
      </c>
      <c r="E192" s="245" t="s">
        <v>1</v>
      </c>
      <c r="F192" s="246" t="s">
        <v>229</v>
      </c>
      <c r="G192" s="244"/>
      <c r="H192" s="247">
        <v>96.988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132</v>
      </c>
      <c r="AU192" s="253" t="s">
        <v>87</v>
      </c>
      <c r="AV192" s="14" t="s">
        <v>87</v>
      </c>
      <c r="AW192" s="14" t="s">
        <v>34</v>
      </c>
      <c r="AX192" s="14" t="s">
        <v>83</v>
      </c>
      <c r="AY192" s="253" t="s">
        <v>123</v>
      </c>
    </row>
    <row r="193" s="2" customFormat="1" ht="49.05" customHeight="1">
      <c r="A193" s="39"/>
      <c r="B193" s="40"/>
      <c r="C193" s="219" t="s">
        <v>230</v>
      </c>
      <c r="D193" s="219" t="s">
        <v>125</v>
      </c>
      <c r="E193" s="220" t="s">
        <v>231</v>
      </c>
      <c r="F193" s="221" t="s">
        <v>232</v>
      </c>
      <c r="G193" s="222" t="s">
        <v>215</v>
      </c>
      <c r="H193" s="223">
        <v>96.988</v>
      </c>
      <c r="I193" s="224"/>
      <c r="J193" s="225">
        <f>ROUND(I193*H193,2)</f>
        <v>0</v>
      </c>
      <c r="K193" s="221" t="s">
        <v>129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130</v>
      </c>
      <c r="AT193" s="230" t="s">
        <v>125</v>
      </c>
      <c r="AU193" s="230" t="s">
        <v>87</v>
      </c>
      <c r="AY193" s="18" t="s">
        <v>123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83</v>
      </c>
      <c r="BK193" s="231">
        <f>ROUND(I193*H193,2)</f>
        <v>0</v>
      </c>
      <c r="BL193" s="18" t="s">
        <v>130</v>
      </c>
      <c r="BM193" s="230" t="s">
        <v>233</v>
      </c>
    </row>
    <row r="194" s="14" customFormat="1">
      <c r="A194" s="14"/>
      <c r="B194" s="243"/>
      <c r="C194" s="244"/>
      <c r="D194" s="234" t="s">
        <v>132</v>
      </c>
      <c r="E194" s="245" t="s">
        <v>1</v>
      </c>
      <c r="F194" s="246" t="s">
        <v>229</v>
      </c>
      <c r="G194" s="244"/>
      <c r="H194" s="247">
        <v>96.988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132</v>
      </c>
      <c r="AU194" s="253" t="s">
        <v>87</v>
      </c>
      <c r="AV194" s="14" t="s">
        <v>87</v>
      </c>
      <c r="AW194" s="14" t="s">
        <v>34</v>
      </c>
      <c r="AX194" s="14" t="s">
        <v>83</v>
      </c>
      <c r="AY194" s="253" t="s">
        <v>123</v>
      </c>
    </row>
    <row r="195" s="2" customFormat="1" ht="21.75" customHeight="1">
      <c r="A195" s="39"/>
      <c r="B195" s="40"/>
      <c r="C195" s="219" t="s">
        <v>234</v>
      </c>
      <c r="D195" s="219" t="s">
        <v>125</v>
      </c>
      <c r="E195" s="220" t="s">
        <v>235</v>
      </c>
      <c r="F195" s="221" t="s">
        <v>236</v>
      </c>
      <c r="G195" s="222" t="s">
        <v>128</v>
      </c>
      <c r="H195" s="223">
        <v>606.17499999999995</v>
      </c>
      <c r="I195" s="224"/>
      <c r="J195" s="225">
        <f>ROUND(I195*H195,2)</f>
        <v>0</v>
      </c>
      <c r="K195" s="221" t="s">
        <v>129</v>
      </c>
      <c r="L195" s="45"/>
      <c r="M195" s="226" t="s">
        <v>1</v>
      </c>
      <c r="N195" s="227" t="s">
        <v>43</v>
      </c>
      <c r="O195" s="92"/>
      <c r="P195" s="228">
        <f>O195*H195</f>
        <v>0</v>
      </c>
      <c r="Q195" s="228">
        <v>0.00058135999999999995</v>
      </c>
      <c r="R195" s="228">
        <f>Q195*H195</f>
        <v>0.35240589799999994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130</v>
      </c>
      <c r="AT195" s="230" t="s">
        <v>125</v>
      </c>
      <c r="AU195" s="230" t="s">
        <v>87</v>
      </c>
      <c r="AY195" s="18" t="s">
        <v>123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83</v>
      </c>
      <c r="BK195" s="231">
        <f>ROUND(I195*H195,2)</f>
        <v>0</v>
      </c>
      <c r="BL195" s="18" t="s">
        <v>130</v>
      </c>
      <c r="BM195" s="230" t="s">
        <v>237</v>
      </c>
    </row>
    <row r="196" s="14" customFormat="1">
      <c r="A196" s="14"/>
      <c r="B196" s="243"/>
      <c r="C196" s="244"/>
      <c r="D196" s="234" t="s">
        <v>132</v>
      </c>
      <c r="E196" s="245" t="s">
        <v>1</v>
      </c>
      <c r="F196" s="246" t="s">
        <v>238</v>
      </c>
      <c r="G196" s="244"/>
      <c r="H196" s="247">
        <v>522.42499999999995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132</v>
      </c>
      <c r="AU196" s="253" t="s">
        <v>87</v>
      </c>
      <c r="AV196" s="14" t="s">
        <v>87</v>
      </c>
      <c r="AW196" s="14" t="s">
        <v>34</v>
      </c>
      <c r="AX196" s="14" t="s">
        <v>78</v>
      </c>
      <c r="AY196" s="253" t="s">
        <v>123</v>
      </c>
    </row>
    <row r="197" s="14" customFormat="1">
      <c r="A197" s="14"/>
      <c r="B197" s="243"/>
      <c r="C197" s="244"/>
      <c r="D197" s="234" t="s">
        <v>132</v>
      </c>
      <c r="E197" s="245" t="s">
        <v>1</v>
      </c>
      <c r="F197" s="246" t="s">
        <v>239</v>
      </c>
      <c r="G197" s="244"/>
      <c r="H197" s="247">
        <v>83.75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132</v>
      </c>
      <c r="AU197" s="253" t="s">
        <v>87</v>
      </c>
      <c r="AV197" s="14" t="s">
        <v>87</v>
      </c>
      <c r="AW197" s="14" t="s">
        <v>34</v>
      </c>
      <c r="AX197" s="14" t="s">
        <v>78</v>
      </c>
      <c r="AY197" s="253" t="s">
        <v>123</v>
      </c>
    </row>
    <row r="198" s="15" customFormat="1">
      <c r="A198" s="15"/>
      <c r="B198" s="254"/>
      <c r="C198" s="255"/>
      <c r="D198" s="234" t="s">
        <v>132</v>
      </c>
      <c r="E198" s="256" t="s">
        <v>1</v>
      </c>
      <c r="F198" s="257" t="s">
        <v>136</v>
      </c>
      <c r="G198" s="255"/>
      <c r="H198" s="258">
        <v>606.17499999999995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132</v>
      </c>
      <c r="AU198" s="264" t="s">
        <v>87</v>
      </c>
      <c r="AV198" s="15" t="s">
        <v>130</v>
      </c>
      <c r="AW198" s="15" t="s">
        <v>34</v>
      </c>
      <c r="AX198" s="15" t="s">
        <v>83</v>
      </c>
      <c r="AY198" s="264" t="s">
        <v>123</v>
      </c>
    </row>
    <row r="199" s="2" customFormat="1" ht="21.75" customHeight="1">
      <c r="A199" s="39"/>
      <c r="B199" s="40"/>
      <c r="C199" s="219" t="s">
        <v>240</v>
      </c>
      <c r="D199" s="219" t="s">
        <v>125</v>
      </c>
      <c r="E199" s="220" t="s">
        <v>241</v>
      </c>
      <c r="F199" s="221" t="s">
        <v>242</v>
      </c>
      <c r="G199" s="222" t="s">
        <v>128</v>
      </c>
      <c r="H199" s="223">
        <v>606.17499999999995</v>
      </c>
      <c r="I199" s="224"/>
      <c r="J199" s="225">
        <f>ROUND(I199*H199,2)</f>
        <v>0</v>
      </c>
      <c r="K199" s="221" t="s">
        <v>129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130</v>
      </c>
      <c r="AT199" s="230" t="s">
        <v>125</v>
      </c>
      <c r="AU199" s="230" t="s">
        <v>87</v>
      </c>
      <c r="AY199" s="18" t="s">
        <v>123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83</v>
      </c>
      <c r="BK199" s="231">
        <f>ROUND(I199*H199,2)</f>
        <v>0</v>
      </c>
      <c r="BL199" s="18" t="s">
        <v>130</v>
      </c>
      <c r="BM199" s="230" t="s">
        <v>243</v>
      </c>
    </row>
    <row r="200" s="2" customFormat="1" ht="62.7" customHeight="1">
      <c r="A200" s="39"/>
      <c r="B200" s="40"/>
      <c r="C200" s="219" t="s">
        <v>244</v>
      </c>
      <c r="D200" s="219" t="s">
        <v>125</v>
      </c>
      <c r="E200" s="220" t="s">
        <v>245</v>
      </c>
      <c r="F200" s="221" t="s">
        <v>246</v>
      </c>
      <c r="G200" s="222" t="s">
        <v>215</v>
      </c>
      <c r="H200" s="223">
        <v>122.91</v>
      </c>
      <c r="I200" s="224"/>
      <c r="J200" s="225">
        <f>ROUND(I200*H200,2)</f>
        <v>0</v>
      </c>
      <c r="K200" s="221" t="s">
        <v>129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130</v>
      </c>
      <c r="AT200" s="230" t="s">
        <v>125</v>
      </c>
      <c r="AU200" s="230" t="s">
        <v>87</v>
      </c>
      <c r="AY200" s="18" t="s">
        <v>123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83</v>
      </c>
      <c r="BK200" s="231">
        <f>ROUND(I200*H200,2)</f>
        <v>0</v>
      </c>
      <c r="BL200" s="18" t="s">
        <v>130</v>
      </c>
      <c r="BM200" s="230" t="s">
        <v>247</v>
      </c>
    </row>
    <row r="201" s="14" customFormat="1">
      <c r="A201" s="14"/>
      <c r="B201" s="243"/>
      <c r="C201" s="244"/>
      <c r="D201" s="234" t="s">
        <v>132</v>
      </c>
      <c r="E201" s="245" t="s">
        <v>1</v>
      </c>
      <c r="F201" s="246" t="s">
        <v>248</v>
      </c>
      <c r="G201" s="244"/>
      <c r="H201" s="247">
        <v>122.91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132</v>
      </c>
      <c r="AU201" s="253" t="s">
        <v>87</v>
      </c>
      <c r="AV201" s="14" t="s">
        <v>87</v>
      </c>
      <c r="AW201" s="14" t="s">
        <v>34</v>
      </c>
      <c r="AX201" s="14" t="s">
        <v>83</v>
      </c>
      <c r="AY201" s="253" t="s">
        <v>123</v>
      </c>
    </row>
    <row r="202" s="2" customFormat="1" ht="62.7" customHeight="1">
      <c r="A202" s="39"/>
      <c r="B202" s="40"/>
      <c r="C202" s="219" t="s">
        <v>7</v>
      </c>
      <c r="D202" s="219" t="s">
        <v>125</v>
      </c>
      <c r="E202" s="220" t="s">
        <v>249</v>
      </c>
      <c r="F202" s="221" t="s">
        <v>250</v>
      </c>
      <c r="G202" s="222" t="s">
        <v>215</v>
      </c>
      <c r="H202" s="223">
        <v>22.571999999999999</v>
      </c>
      <c r="I202" s="224"/>
      <c r="J202" s="225">
        <f>ROUND(I202*H202,2)</f>
        <v>0</v>
      </c>
      <c r="K202" s="221" t="s">
        <v>129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130</v>
      </c>
      <c r="AT202" s="230" t="s">
        <v>125</v>
      </c>
      <c r="AU202" s="230" t="s">
        <v>87</v>
      </c>
      <c r="AY202" s="18" t="s">
        <v>123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83</v>
      </c>
      <c r="BK202" s="231">
        <f>ROUND(I202*H202,2)</f>
        <v>0</v>
      </c>
      <c r="BL202" s="18" t="s">
        <v>130</v>
      </c>
      <c r="BM202" s="230" t="s">
        <v>251</v>
      </c>
    </row>
    <row r="203" s="14" customFormat="1">
      <c r="A203" s="14"/>
      <c r="B203" s="243"/>
      <c r="C203" s="244"/>
      <c r="D203" s="234" t="s">
        <v>132</v>
      </c>
      <c r="E203" s="245" t="s">
        <v>1</v>
      </c>
      <c r="F203" s="246" t="s">
        <v>252</v>
      </c>
      <c r="G203" s="244"/>
      <c r="H203" s="247">
        <v>22.571999999999999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132</v>
      </c>
      <c r="AU203" s="253" t="s">
        <v>87</v>
      </c>
      <c r="AV203" s="14" t="s">
        <v>87</v>
      </c>
      <c r="AW203" s="14" t="s">
        <v>34</v>
      </c>
      <c r="AX203" s="14" t="s">
        <v>83</v>
      </c>
      <c r="AY203" s="253" t="s">
        <v>123</v>
      </c>
    </row>
    <row r="204" s="2" customFormat="1" ht="66.75" customHeight="1">
      <c r="A204" s="39"/>
      <c r="B204" s="40"/>
      <c r="C204" s="219" t="s">
        <v>253</v>
      </c>
      <c r="D204" s="219" t="s">
        <v>125</v>
      </c>
      <c r="E204" s="220" t="s">
        <v>254</v>
      </c>
      <c r="F204" s="221" t="s">
        <v>255</v>
      </c>
      <c r="G204" s="222" t="s">
        <v>215</v>
      </c>
      <c r="H204" s="223">
        <v>67.715999999999994</v>
      </c>
      <c r="I204" s="224"/>
      <c r="J204" s="225">
        <f>ROUND(I204*H204,2)</f>
        <v>0</v>
      </c>
      <c r="K204" s="221" t="s">
        <v>129</v>
      </c>
      <c r="L204" s="45"/>
      <c r="M204" s="226" t="s">
        <v>1</v>
      </c>
      <c r="N204" s="227" t="s">
        <v>43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130</v>
      </c>
      <c r="AT204" s="230" t="s">
        <v>125</v>
      </c>
      <c r="AU204" s="230" t="s">
        <v>87</v>
      </c>
      <c r="AY204" s="18" t="s">
        <v>123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83</v>
      </c>
      <c r="BK204" s="231">
        <f>ROUND(I204*H204,2)</f>
        <v>0</v>
      </c>
      <c r="BL204" s="18" t="s">
        <v>130</v>
      </c>
      <c r="BM204" s="230" t="s">
        <v>256</v>
      </c>
    </row>
    <row r="205" s="14" customFormat="1">
      <c r="A205" s="14"/>
      <c r="B205" s="243"/>
      <c r="C205" s="244"/>
      <c r="D205" s="234" t="s">
        <v>132</v>
      </c>
      <c r="E205" s="245" t="s">
        <v>1</v>
      </c>
      <c r="F205" s="246" t="s">
        <v>257</v>
      </c>
      <c r="G205" s="244"/>
      <c r="H205" s="247">
        <v>67.715999999999994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132</v>
      </c>
      <c r="AU205" s="253" t="s">
        <v>87</v>
      </c>
      <c r="AV205" s="14" t="s">
        <v>87</v>
      </c>
      <c r="AW205" s="14" t="s">
        <v>34</v>
      </c>
      <c r="AX205" s="14" t="s">
        <v>83</v>
      </c>
      <c r="AY205" s="253" t="s">
        <v>123</v>
      </c>
    </row>
    <row r="206" s="2" customFormat="1" ht="62.7" customHeight="1">
      <c r="A206" s="39"/>
      <c r="B206" s="40"/>
      <c r="C206" s="219" t="s">
        <v>258</v>
      </c>
      <c r="D206" s="219" t="s">
        <v>125</v>
      </c>
      <c r="E206" s="220" t="s">
        <v>259</v>
      </c>
      <c r="F206" s="221" t="s">
        <v>260</v>
      </c>
      <c r="G206" s="222" t="s">
        <v>215</v>
      </c>
      <c r="H206" s="223">
        <v>96.988</v>
      </c>
      <c r="I206" s="224"/>
      <c r="J206" s="225">
        <f>ROUND(I206*H206,2)</f>
        <v>0</v>
      </c>
      <c r="K206" s="221" t="s">
        <v>129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130</v>
      </c>
      <c r="AT206" s="230" t="s">
        <v>125</v>
      </c>
      <c r="AU206" s="230" t="s">
        <v>87</v>
      </c>
      <c r="AY206" s="18" t="s">
        <v>123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83</v>
      </c>
      <c r="BK206" s="231">
        <f>ROUND(I206*H206,2)</f>
        <v>0</v>
      </c>
      <c r="BL206" s="18" t="s">
        <v>130</v>
      </c>
      <c r="BM206" s="230" t="s">
        <v>261</v>
      </c>
    </row>
    <row r="207" s="14" customFormat="1">
      <c r="A207" s="14"/>
      <c r="B207" s="243"/>
      <c r="C207" s="244"/>
      <c r="D207" s="234" t="s">
        <v>132</v>
      </c>
      <c r="E207" s="245" t="s">
        <v>1</v>
      </c>
      <c r="F207" s="246" t="s">
        <v>262</v>
      </c>
      <c r="G207" s="244"/>
      <c r="H207" s="247">
        <v>96.988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132</v>
      </c>
      <c r="AU207" s="253" t="s">
        <v>87</v>
      </c>
      <c r="AV207" s="14" t="s">
        <v>87</v>
      </c>
      <c r="AW207" s="14" t="s">
        <v>34</v>
      </c>
      <c r="AX207" s="14" t="s">
        <v>83</v>
      </c>
      <c r="AY207" s="253" t="s">
        <v>123</v>
      </c>
    </row>
    <row r="208" s="2" customFormat="1" ht="66.75" customHeight="1">
      <c r="A208" s="39"/>
      <c r="B208" s="40"/>
      <c r="C208" s="219" t="s">
        <v>263</v>
      </c>
      <c r="D208" s="219" t="s">
        <v>125</v>
      </c>
      <c r="E208" s="220" t="s">
        <v>264</v>
      </c>
      <c r="F208" s="221" t="s">
        <v>265</v>
      </c>
      <c r="G208" s="222" t="s">
        <v>215</v>
      </c>
      <c r="H208" s="223">
        <v>290.964</v>
      </c>
      <c r="I208" s="224"/>
      <c r="J208" s="225">
        <f>ROUND(I208*H208,2)</f>
        <v>0</v>
      </c>
      <c r="K208" s="221" t="s">
        <v>129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130</v>
      </c>
      <c r="AT208" s="230" t="s">
        <v>125</v>
      </c>
      <c r="AU208" s="230" t="s">
        <v>87</v>
      </c>
      <c r="AY208" s="18" t="s">
        <v>123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83</v>
      </c>
      <c r="BK208" s="231">
        <f>ROUND(I208*H208,2)</f>
        <v>0</v>
      </c>
      <c r="BL208" s="18" t="s">
        <v>130</v>
      </c>
      <c r="BM208" s="230" t="s">
        <v>266</v>
      </c>
    </row>
    <row r="209" s="14" customFormat="1">
      <c r="A209" s="14"/>
      <c r="B209" s="243"/>
      <c r="C209" s="244"/>
      <c r="D209" s="234" t="s">
        <v>132</v>
      </c>
      <c r="E209" s="245" t="s">
        <v>1</v>
      </c>
      <c r="F209" s="246" t="s">
        <v>267</v>
      </c>
      <c r="G209" s="244"/>
      <c r="H209" s="247">
        <v>290.964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132</v>
      </c>
      <c r="AU209" s="253" t="s">
        <v>87</v>
      </c>
      <c r="AV209" s="14" t="s">
        <v>87</v>
      </c>
      <c r="AW209" s="14" t="s">
        <v>34</v>
      </c>
      <c r="AX209" s="14" t="s">
        <v>83</v>
      </c>
      <c r="AY209" s="253" t="s">
        <v>123</v>
      </c>
    </row>
    <row r="210" s="2" customFormat="1" ht="44.25" customHeight="1">
      <c r="A210" s="39"/>
      <c r="B210" s="40"/>
      <c r="C210" s="219" t="s">
        <v>268</v>
      </c>
      <c r="D210" s="219" t="s">
        <v>125</v>
      </c>
      <c r="E210" s="220" t="s">
        <v>269</v>
      </c>
      <c r="F210" s="221" t="s">
        <v>270</v>
      </c>
      <c r="G210" s="222" t="s">
        <v>215</v>
      </c>
      <c r="H210" s="223">
        <v>122.91</v>
      </c>
      <c r="I210" s="224"/>
      <c r="J210" s="225">
        <f>ROUND(I210*H210,2)</f>
        <v>0</v>
      </c>
      <c r="K210" s="221" t="s">
        <v>129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130</v>
      </c>
      <c r="AT210" s="230" t="s">
        <v>125</v>
      </c>
      <c r="AU210" s="230" t="s">
        <v>87</v>
      </c>
      <c r="AY210" s="18" t="s">
        <v>123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83</v>
      </c>
      <c r="BK210" s="231">
        <f>ROUND(I210*H210,2)</f>
        <v>0</v>
      </c>
      <c r="BL210" s="18" t="s">
        <v>130</v>
      </c>
      <c r="BM210" s="230" t="s">
        <v>271</v>
      </c>
    </row>
    <row r="211" s="2" customFormat="1" ht="24.15" customHeight="1">
      <c r="A211" s="39"/>
      <c r="B211" s="40"/>
      <c r="C211" s="219" t="s">
        <v>272</v>
      </c>
      <c r="D211" s="265" t="s">
        <v>125</v>
      </c>
      <c r="E211" s="220" t="s">
        <v>273</v>
      </c>
      <c r="F211" s="221" t="s">
        <v>274</v>
      </c>
      <c r="G211" s="222" t="s">
        <v>275</v>
      </c>
      <c r="H211" s="223">
        <v>215.208</v>
      </c>
      <c r="I211" s="224"/>
      <c r="J211" s="225">
        <f>ROUND(I211*H211,2)</f>
        <v>0</v>
      </c>
      <c r="K211" s="221" t="s">
        <v>276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130</v>
      </c>
      <c r="AT211" s="230" t="s">
        <v>125</v>
      </c>
      <c r="AU211" s="230" t="s">
        <v>87</v>
      </c>
      <c r="AY211" s="18" t="s">
        <v>123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83</v>
      </c>
      <c r="BK211" s="231">
        <f>ROUND(I211*H211,2)</f>
        <v>0</v>
      </c>
      <c r="BL211" s="18" t="s">
        <v>130</v>
      </c>
      <c r="BM211" s="230" t="s">
        <v>277</v>
      </c>
    </row>
    <row r="212" s="14" customFormat="1">
      <c r="A212" s="14"/>
      <c r="B212" s="243"/>
      <c r="C212" s="244"/>
      <c r="D212" s="234" t="s">
        <v>132</v>
      </c>
      <c r="E212" s="245" t="s">
        <v>1</v>
      </c>
      <c r="F212" s="246" t="s">
        <v>278</v>
      </c>
      <c r="G212" s="244"/>
      <c r="H212" s="247">
        <v>215.208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132</v>
      </c>
      <c r="AU212" s="253" t="s">
        <v>87</v>
      </c>
      <c r="AV212" s="14" t="s">
        <v>87</v>
      </c>
      <c r="AW212" s="14" t="s">
        <v>34</v>
      </c>
      <c r="AX212" s="14" t="s">
        <v>83</v>
      </c>
      <c r="AY212" s="253" t="s">
        <v>123</v>
      </c>
    </row>
    <row r="213" s="2" customFormat="1" ht="16.5" customHeight="1">
      <c r="A213" s="39"/>
      <c r="B213" s="40"/>
      <c r="C213" s="219" t="s">
        <v>279</v>
      </c>
      <c r="D213" s="219" t="s">
        <v>125</v>
      </c>
      <c r="E213" s="220" t="s">
        <v>280</v>
      </c>
      <c r="F213" s="221" t="s">
        <v>281</v>
      </c>
      <c r="G213" s="222" t="s">
        <v>215</v>
      </c>
      <c r="H213" s="223">
        <v>242.47</v>
      </c>
      <c r="I213" s="224"/>
      <c r="J213" s="225">
        <f>ROUND(I213*H213,2)</f>
        <v>0</v>
      </c>
      <c r="K213" s="221" t="s">
        <v>129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130</v>
      </c>
      <c r="AT213" s="230" t="s">
        <v>125</v>
      </c>
      <c r="AU213" s="230" t="s">
        <v>87</v>
      </c>
      <c r="AY213" s="18" t="s">
        <v>123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83</v>
      </c>
      <c r="BK213" s="231">
        <f>ROUND(I213*H213,2)</f>
        <v>0</v>
      </c>
      <c r="BL213" s="18" t="s">
        <v>130</v>
      </c>
      <c r="BM213" s="230" t="s">
        <v>282</v>
      </c>
    </row>
    <row r="214" s="14" customFormat="1">
      <c r="A214" s="14"/>
      <c r="B214" s="243"/>
      <c r="C214" s="244"/>
      <c r="D214" s="234" t="s">
        <v>132</v>
      </c>
      <c r="E214" s="245" t="s">
        <v>1</v>
      </c>
      <c r="F214" s="246" t="s">
        <v>283</v>
      </c>
      <c r="G214" s="244"/>
      <c r="H214" s="247">
        <v>242.47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132</v>
      </c>
      <c r="AU214" s="253" t="s">
        <v>87</v>
      </c>
      <c r="AV214" s="14" t="s">
        <v>87</v>
      </c>
      <c r="AW214" s="14" t="s">
        <v>34</v>
      </c>
      <c r="AX214" s="14" t="s">
        <v>83</v>
      </c>
      <c r="AY214" s="253" t="s">
        <v>123</v>
      </c>
    </row>
    <row r="215" s="2" customFormat="1" ht="24.15" customHeight="1">
      <c r="A215" s="39"/>
      <c r="B215" s="40"/>
      <c r="C215" s="219" t="s">
        <v>284</v>
      </c>
      <c r="D215" s="219" t="s">
        <v>125</v>
      </c>
      <c r="E215" s="220" t="s">
        <v>285</v>
      </c>
      <c r="F215" s="221" t="s">
        <v>286</v>
      </c>
      <c r="G215" s="222" t="s">
        <v>215</v>
      </c>
      <c r="H215" s="223">
        <v>122.91</v>
      </c>
      <c r="I215" s="224"/>
      <c r="J215" s="225">
        <f>ROUND(I215*H215,2)</f>
        <v>0</v>
      </c>
      <c r="K215" s="221" t="s">
        <v>129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130</v>
      </c>
      <c r="AT215" s="230" t="s">
        <v>125</v>
      </c>
      <c r="AU215" s="230" t="s">
        <v>87</v>
      </c>
      <c r="AY215" s="18" t="s">
        <v>123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83</v>
      </c>
      <c r="BK215" s="231">
        <f>ROUND(I215*H215,2)</f>
        <v>0</v>
      </c>
      <c r="BL215" s="18" t="s">
        <v>130</v>
      </c>
      <c r="BM215" s="230" t="s">
        <v>287</v>
      </c>
    </row>
    <row r="216" s="14" customFormat="1">
      <c r="A216" s="14"/>
      <c r="B216" s="243"/>
      <c r="C216" s="244"/>
      <c r="D216" s="234" t="s">
        <v>132</v>
      </c>
      <c r="E216" s="245" t="s">
        <v>1</v>
      </c>
      <c r="F216" s="246" t="s">
        <v>288</v>
      </c>
      <c r="G216" s="244"/>
      <c r="H216" s="247">
        <v>122.91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132</v>
      </c>
      <c r="AU216" s="253" t="s">
        <v>87</v>
      </c>
      <c r="AV216" s="14" t="s">
        <v>87</v>
      </c>
      <c r="AW216" s="14" t="s">
        <v>34</v>
      </c>
      <c r="AX216" s="14" t="s">
        <v>83</v>
      </c>
      <c r="AY216" s="253" t="s">
        <v>123</v>
      </c>
    </row>
    <row r="217" s="2" customFormat="1" ht="24.15" customHeight="1">
      <c r="A217" s="39"/>
      <c r="B217" s="40"/>
      <c r="C217" s="219" t="s">
        <v>289</v>
      </c>
      <c r="D217" s="219" t="s">
        <v>125</v>
      </c>
      <c r="E217" s="220" t="s">
        <v>290</v>
      </c>
      <c r="F217" s="221" t="s">
        <v>291</v>
      </c>
      <c r="G217" s="222" t="s">
        <v>215</v>
      </c>
      <c r="H217" s="223">
        <v>95.313000000000002</v>
      </c>
      <c r="I217" s="224"/>
      <c r="J217" s="225">
        <f>ROUND(I217*H217,2)</f>
        <v>0</v>
      </c>
      <c r="K217" s="221" t="s">
        <v>129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130</v>
      </c>
      <c r="AT217" s="230" t="s">
        <v>125</v>
      </c>
      <c r="AU217" s="230" t="s">
        <v>87</v>
      </c>
      <c r="AY217" s="18" t="s">
        <v>123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83</v>
      </c>
      <c r="BK217" s="231">
        <f>ROUND(I217*H217,2)</f>
        <v>0</v>
      </c>
      <c r="BL217" s="18" t="s">
        <v>130</v>
      </c>
      <c r="BM217" s="230" t="s">
        <v>292</v>
      </c>
    </row>
    <row r="218" s="14" customFormat="1">
      <c r="A218" s="14"/>
      <c r="B218" s="243"/>
      <c r="C218" s="244"/>
      <c r="D218" s="234" t="s">
        <v>132</v>
      </c>
      <c r="E218" s="245" t="s">
        <v>1</v>
      </c>
      <c r="F218" s="246" t="s">
        <v>293</v>
      </c>
      <c r="G218" s="244"/>
      <c r="H218" s="247">
        <v>83.587999999999994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132</v>
      </c>
      <c r="AU218" s="253" t="s">
        <v>87</v>
      </c>
      <c r="AV218" s="14" t="s">
        <v>87</v>
      </c>
      <c r="AW218" s="14" t="s">
        <v>34</v>
      </c>
      <c r="AX218" s="14" t="s">
        <v>78</v>
      </c>
      <c r="AY218" s="253" t="s">
        <v>123</v>
      </c>
    </row>
    <row r="219" s="14" customFormat="1">
      <c r="A219" s="14"/>
      <c r="B219" s="243"/>
      <c r="C219" s="244"/>
      <c r="D219" s="234" t="s">
        <v>132</v>
      </c>
      <c r="E219" s="245" t="s">
        <v>1</v>
      </c>
      <c r="F219" s="246" t="s">
        <v>294</v>
      </c>
      <c r="G219" s="244"/>
      <c r="H219" s="247">
        <v>11.725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132</v>
      </c>
      <c r="AU219" s="253" t="s">
        <v>87</v>
      </c>
      <c r="AV219" s="14" t="s">
        <v>87</v>
      </c>
      <c r="AW219" s="14" t="s">
        <v>34</v>
      </c>
      <c r="AX219" s="14" t="s">
        <v>78</v>
      </c>
      <c r="AY219" s="253" t="s">
        <v>123</v>
      </c>
    </row>
    <row r="220" s="15" customFormat="1">
      <c r="A220" s="15"/>
      <c r="B220" s="254"/>
      <c r="C220" s="255"/>
      <c r="D220" s="234" t="s">
        <v>132</v>
      </c>
      <c r="E220" s="256" t="s">
        <v>1</v>
      </c>
      <c r="F220" s="257" t="s">
        <v>136</v>
      </c>
      <c r="G220" s="255"/>
      <c r="H220" s="258">
        <v>95.313000000000002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132</v>
      </c>
      <c r="AU220" s="264" t="s">
        <v>87</v>
      </c>
      <c r="AV220" s="15" t="s">
        <v>130</v>
      </c>
      <c r="AW220" s="15" t="s">
        <v>34</v>
      </c>
      <c r="AX220" s="15" t="s">
        <v>83</v>
      </c>
      <c r="AY220" s="264" t="s">
        <v>123</v>
      </c>
    </row>
    <row r="221" s="2" customFormat="1" ht="16.5" customHeight="1">
      <c r="A221" s="39"/>
      <c r="B221" s="40"/>
      <c r="C221" s="266" t="s">
        <v>295</v>
      </c>
      <c r="D221" s="266" t="s">
        <v>296</v>
      </c>
      <c r="E221" s="267" t="s">
        <v>297</v>
      </c>
      <c r="F221" s="268" t="s">
        <v>298</v>
      </c>
      <c r="G221" s="269" t="s">
        <v>275</v>
      </c>
      <c r="H221" s="270">
        <v>171.56299999999999</v>
      </c>
      <c r="I221" s="271"/>
      <c r="J221" s="272">
        <f>ROUND(I221*H221,2)</f>
        <v>0</v>
      </c>
      <c r="K221" s="268" t="s">
        <v>129</v>
      </c>
      <c r="L221" s="273"/>
      <c r="M221" s="274" t="s">
        <v>1</v>
      </c>
      <c r="N221" s="275" t="s">
        <v>43</v>
      </c>
      <c r="O221" s="92"/>
      <c r="P221" s="228">
        <f>O221*H221</f>
        <v>0</v>
      </c>
      <c r="Q221" s="228">
        <v>1</v>
      </c>
      <c r="R221" s="228">
        <f>Q221*H221</f>
        <v>171.56299999999999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176</v>
      </c>
      <c r="AT221" s="230" t="s">
        <v>296</v>
      </c>
      <c r="AU221" s="230" t="s">
        <v>87</v>
      </c>
      <c r="AY221" s="18" t="s">
        <v>123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83</v>
      </c>
      <c r="BK221" s="231">
        <f>ROUND(I221*H221,2)</f>
        <v>0</v>
      </c>
      <c r="BL221" s="18" t="s">
        <v>130</v>
      </c>
      <c r="BM221" s="230" t="s">
        <v>299</v>
      </c>
    </row>
    <row r="222" s="14" customFormat="1">
      <c r="A222" s="14"/>
      <c r="B222" s="243"/>
      <c r="C222" s="244"/>
      <c r="D222" s="234" t="s">
        <v>132</v>
      </c>
      <c r="E222" s="245" t="s">
        <v>1</v>
      </c>
      <c r="F222" s="246" t="s">
        <v>300</v>
      </c>
      <c r="G222" s="244"/>
      <c r="H222" s="247">
        <v>171.56299999999999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132</v>
      </c>
      <c r="AU222" s="253" t="s">
        <v>87</v>
      </c>
      <c r="AV222" s="14" t="s">
        <v>87</v>
      </c>
      <c r="AW222" s="14" t="s">
        <v>34</v>
      </c>
      <c r="AX222" s="14" t="s">
        <v>83</v>
      </c>
      <c r="AY222" s="253" t="s">
        <v>123</v>
      </c>
    </row>
    <row r="223" s="12" customFormat="1" ht="22.8" customHeight="1">
      <c r="A223" s="12"/>
      <c r="B223" s="203"/>
      <c r="C223" s="204"/>
      <c r="D223" s="205" t="s">
        <v>77</v>
      </c>
      <c r="E223" s="217" t="s">
        <v>87</v>
      </c>
      <c r="F223" s="217" t="s">
        <v>301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SUM(P224:P227)</f>
        <v>0</v>
      </c>
      <c r="Q223" s="211"/>
      <c r="R223" s="212">
        <f>SUM(R224:R227)</f>
        <v>49.730680599999999</v>
      </c>
      <c r="S223" s="211"/>
      <c r="T223" s="213">
        <f>SUM(T224:T227)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83</v>
      </c>
      <c r="AT223" s="215" t="s">
        <v>77</v>
      </c>
      <c r="AU223" s="215" t="s">
        <v>83</v>
      </c>
      <c r="AY223" s="214" t="s">
        <v>123</v>
      </c>
      <c r="BK223" s="216">
        <f>SUM(BK224:BK227)</f>
        <v>0</v>
      </c>
    </row>
    <row r="224" s="2" customFormat="1" ht="44.25" customHeight="1">
      <c r="A224" s="39"/>
      <c r="B224" s="40"/>
      <c r="C224" s="219" t="s">
        <v>302</v>
      </c>
      <c r="D224" s="219" t="s">
        <v>125</v>
      </c>
      <c r="E224" s="220" t="s">
        <v>303</v>
      </c>
      <c r="F224" s="221" t="s">
        <v>304</v>
      </c>
      <c r="G224" s="222" t="s">
        <v>215</v>
      </c>
      <c r="H224" s="223">
        <v>31.346</v>
      </c>
      <c r="I224" s="224"/>
      <c r="J224" s="225">
        <f>ROUND(I224*H224,2)</f>
        <v>0</v>
      </c>
      <c r="K224" s="221" t="s">
        <v>129</v>
      </c>
      <c r="L224" s="45"/>
      <c r="M224" s="226" t="s">
        <v>1</v>
      </c>
      <c r="N224" s="227" t="s">
        <v>43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130</v>
      </c>
      <c r="AT224" s="230" t="s">
        <v>125</v>
      </c>
      <c r="AU224" s="230" t="s">
        <v>87</v>
      </c>
      <c r="AY224" s="18" t="s">
        <v>123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83</v>
      </c>
      <c r="BK224" s="231">
        <f>ROUND(I224*H224,2)</f>
        <v>0</v>
      </c>
      <c r="BL224" s="18" t="s">
        <v>130</v>
      </c>
      <c r="BM224" s="230" t="s">
        <v>305</v>
      </c>
    </row>
    <row r="225" s="14" customFormat="1">
      <c r="A225" s="14"/>
      <c r="B225" s="243"/>
      <c r="C225" s="244"/>
      <c r="D225" s="234" t="s">
        <v>132</v>
      </c>
      <c r="E225" s="245" t="s">
        <v>1</v>
      </c>
      <c r="F225" s="246" t="s">
        <v>306</v>
      </c>
      <c r="G225" s="244"/>
      <c r="H225" s="247">
        <v>31.346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132</v>
      </c>
      <c r="AU225" s="253" t="s">
        <v>87</v>
      </c>
      <c r="AV225" s="14" t="s">
        <v>87</v>
      </c>
      <c r="AW225" s="14" t="s">
        <v>34</v>
      </c>
      <c r="AX225" s="14" t="s">
        <v>83</v>
      </c>
      <c r="AY225" s="253" t="s">
        <v>123</v>
      </c>
    </row>
    <row r="226" s="2" customFormat="1" ht="37.8" customHeight="1">
      <c r="A226" s="39"/>
      <c r="B226" s="40"/>
      <c r="C226" s="219" t="s">
        <v>307</v>
      </c>
      <c r="D226" s="219" t="s">
        <v>125</v>
      </c>
      <c r="E226" s="220" t="s">
        <v>308</v>
      </c>
      <c r="F226" s="221" t="s">
        <v>309</v>
      </c>
      <c r="G226" s="222" t="s">
        <v>179</v>
      </c>
      <c r="H226" s="223">
        <v>208.97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0.23798</v>
      </c>
      <c r="R226" s="228">
        <f>Q226*H226</f>
        <v>49.730680599999999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130</v>
      </c>
      <c r="AT226" s="230" t="s">
        <v>125</v>
      </c>
      <c r="AU226" s="230" t="s">
        <v>87</v>
      </c>
      <c r="AY226" s="18" t="s">
        <v>123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83</v>
      </c>
      <c r="BK226" s="231">
        <f>ROUND(I226*H226,2)</f>
        <v>0</v>
      </c>
      <c r="BL226" s="18" t="s">
        <v>130</v>
      </c>
      <c r="BM226" s="230" t="s">
        <v>310</v>
      </c>
    </row>
    <row r="227" s="14" customFormat="1">
      <c r="A227" s="14"/>
      <c r="B227" s="243"/>
      <c r="C227" s="244"/>
      <c r="D227" s="234" t="s">
        <v>132</v>
      </c>
      <c r="E227" s="245" t="s">
        <v>1</v>
      </c>
      <c r="F227" s="246" t="s">
        <v>311</v>
      </c>
      <c r="G227" s="244"/>
      <c r="H227" s="247">
        <v>208.97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132</v>
      </c>
      <c r="AU227" s="253" t="s">
        <v>87</v>
      </c>
      <c r="AV227" s="14" t="s">
        <v>87</v>
      </c>
      <c r="AW227" s="14" t="s">
        <v>34</v>
      </c>
      <c r="AX227" s="14" t="s">
        <v>83</v>
      </c>
      <c r="AY227" s="253" t="s">
        <v>123</v>
      </c>
    </row>
    <row r="228" s="12" customFormat="1" ht="22.8" customHeight="1">
      <c r="A228" s="12"/>
      <c r="B228" s="203"/>
      <c r="C228" s="204"/>
      <c r="D228" s="205" t="s">
        <v>77</v>
      </c>
      <c r="E228" s="217" t="s">
        <v>130</v>
      </c>
      <c r="F228" s="217" t="s">
        <v>312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SUM(P229:P234)</f>
        <v>0</v>
      </c>
      <c r="Q228" s="211"/>
      <c r="R228" s="212">
        <f>SUM(R229:R234)</f>
        <v>46.708382690000001</v>
      </c>
      <c r="S228" s="211"/>
      <c r="T228" s="213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83</v>
      </c>
      <c r="AT228" s="215" t="s">
        <v>77</v>
      </c>
      <c r="AU228" s="215" t="s">
        <v>83</v>
      </c>
      <c r="AY228" s="214" t="s">
        <v>123</v>
      </c>
      <c r="BK228" s="216">
        <f>SUM(BK229:BK234)</f>
        <v>0</v>
      </c>
    </row>
    <row r="229" s="2" customFormat="1" ht="16.5" customHeight="1">
      <c r="A229" s="39"/>
      <c r="B229" s="40"/>
      <c r="C229" s="219" t="s">
        <v>313</v>
      </c>
      <c r="D229" s="219" t="s">
        <v>125</v>
      </c>
      <c r="E229" s="220" t="s">
        <v>314</v>
      </c>
      <c r="F229" s="221" t="s">
        <v>315</v>
      </c>
      <c r="G229" s="222" t="s">
        <v>215</v>
      </c>
      <c r="H229" s="223">
        <v>24.247</v>
      </c>
      <c r="I229" s="224"/>
      <c r="J229" s="225">
        <f>ROUND(I229*H229,2)</f>
        <v>0</v>
      </c>
      <c r="K229" s="221" t="s">
        <v>129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1.8907700000000001</v>
      </c>
      <c r="R229" s="228">
        <f>Q229*H229</f>
        <v>45.845500190000003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130</v>
      </c>
      <c r="AT229" s="230" t="s">
        <v>125</v>
      </c>
      <c r="AU229" s="230" t="s">
        <v>87</v>
      </c>
      <c r="AY229" s="18" t="s">
        <v>123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83</v>
      </c>
      <c r="BK229" s="231">
        <f>ROUND(I229*H229,2)</f>
        <v>0</v>
      </c>
      <c r="BL229" s="18" t="s">
        <v>130</v>
      </c>
      <c r="BM229" s="230" t="s">
        <v>316</v>
      </c>
    </row>
    <row r="230" s="14" customFormat="1">
      <c r="A230" s="14"/>
      <c r="B230" s="243"/>
      <c r="C230" s="244"/>
      <c r="D230" s="234" t="s">
        <v>132</v>
      </c>
      <c r="E230" s="245" t="s">
        <v>1</v>
      </c>
      <c r="F230" s="246" t="s">
        <v>317</v>
      </c>
      <c r="G230" s="244"/>
      <c r="H230" s="247">
        <v>20.896999999999998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132</v>
      </c>
      <c r="AU230" s="253" t="s">
        <v>87</v>
      </c>
      <c r="AV230" s="14" t="s">
        <v>87</v>
      </c>
      <c r="AW230" s="14" t="s">
        <v>34</v>
      </c>
      <c r="AX230" s="14" t="s">
        <v>78</v>
      </c>
      <c r="AY230" s="253" t="s">
        <v>123</v>
      </c>
    </row>
    <row r="231" s="14" customFormat="1">
      <c r="A231" s="14"/>
      <c r="B231" s="243"/>
      <c r="C231" s="244"/>
      <c r="D231" s="234" t="s">
        <v>132</v>
      </c>
      <c r="E231" s="245" t="s">
        <v>1</v>
      </c>
      <c r="F231" s="246" t="s">
        <v>318</v>
      </c>
      <c r="G231" s="244"/>
      <c r="H231" s="247">
        <v>3.3500000000000001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132</v>
      </c>
      <c r="AU231" s="253" t="s">
        <v>87</v>
      </c>
      <c r="AV231" s="14" t="s">
        <v>87</v>
      </c>
      <c r="AW231" s="14" t="s">
        <v>34</v>
      </c>
      <c r="AX231" s="14" t="s">
        <v>78</v>
      </c>
      <c r="AY231" s="253" t="s">
        <v>123</v>
      </c>
    </row>
    <row r="232" s="15" customFormat="1">
      <c r="A232" s="15"/>
      <c r="B232" s="254"/>
      <c r="C232" s="255"/>
      <c r="D232" s="234" t="s">
        <v>132</v>
      </c>
      <c r="E232" s="256" t="s">
        <v>1</v>
      </c>
      <c r="F232" s="257" t="s">
        <v>136</v>
      </c>
      <c r="G232" s="255"/>
      <c r="H232" s="258">
        <v>24.247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132</v>
      </c>
      <c r="AU232" s="264" t="s">
        <v>87</v>
      </c>
      <c r="AV232" s="15" t="s">
        <v>130</v>
      </c>
      <c r="AW232" s="15" t="s">
        <v>34</v>
      </c>
      <c r="AX232" s="15" t="s">
        <v>83</v>
      </c>
      <c r="AY232" s="264" t="s">
        <v>123</v>
      </c>
    </row>
    <row r="233" s="2" customFormat="1" ht="24.15" customHeight="1">
      <c r="A233" s="39"/>
      <c r="B233" s="40"/>
      <c r="C233" s="219" t="s">
        <v>319</v>
      </c>
      <c r="D233" s="219" t="s">
        <v>125</v>
      </c>
      <c r="E233" s="220" t="s">
        <v>320</v>
      </c>
      <c r="F233" s="221" t="s">
        <v>321</v>
      </c>
      <c r="G233" s="222" t="s">
        <v>215</v>
      </c>
      <c r="H233" s="223">
        <v>0.375</v>
      </c>
      <c r="I233" s="224"/>
      <c r="J233" s="225">
        <f>ROUND(I233*H233,2)</f>
        <v>0</v>
      </c>
      <c r="K233" s="221" t="s">
        <v>129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2.3010199999999998</v>
      </c>
      <c r="R233" s="228">
        <f>Q233*H233</f>
        <v>0.8628825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130</v>
      </c>
      <c r="AT233" s="230" t="s">
        <v>125</v>
      </c>
      <c r="AU233" s="230" t="s">
        <v>87</v>
      </c>
      <c r="AY233" s="18" t="s">
        <v>123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83</v>
      </c>
      <c r="BK233" s="231">
        <f>ROUND(I233*H233,2)</f>
        <v>0</v>
      </c>
      <c r="BL233" s="18" t="s">
        <v>130</v>
      </c>
      <c r="BM233" s="230" t="s">
        <v>322</v>
      </c>
    </row>
    <row r="234" s="14" customFormat="1">
      <c r="A234" s="14"/>
      <c r="B234" s="243"/>
      <c r="C234" s="244"/>
      <c r="D234" s="234" t="s">
        <v>132</v>
      </c>
      <c r="E234" s="245" t="s">
        <v>1</v>
      </c>
      <c r="F234" s="246" t="s">
        <v>323</v>
      </c>
      <c r="G234" s="244"/>
      <c r="H234" s="247">
        <v>0.375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132</v>
      </c>
      <c r="AU234" s="253" t="s">
        <v>87</v>
      </c>
      <c r="AV234" s="14" t="s">
        <v>87</v>
      </c>
      <c r="AW234" s="14" t="s">
        <v>34</v>
      </c>
      <c r="AX234" s="14" t="s">
        <v>83</v>
      </c>
      <c r="AY234" s="253" t="s">
        <v>123</v>
      </c>
    </row>
    <row r="235" s="12" customFormat="1" ht="22.8" customHeight="1">
      <c r="A235" s="12"/>
      <c r="B235" s="203"/>
      <c r="C235" s="204"/>
      <c r="D235" s="205" t="s">
        <v>77</v>
      </c>
      <c r="E235" s="217" t="s">
        <v>157</v>
      </c>
      <c r="F235" s="217" t="s">
        <v>324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SUM(P236:P270)</f>
        <v>0</v>
      </c>
      <c r="Q235" s="211"/>
      <c r="R235" s="212">
        <f>SUM(R236:R270)</f>
        <v>1.4696</v>
      </c>
      <c r="S235" s="211"/>
      <c r="T235" s="213">
        <f>SUM(T236:T270)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83</v>
      </c>
      <c r="AT235" s="215" t="s">
        <v>77</v>
      </c>
      <c r="AU235" s="215" t="s">
        <v>83</v>
      </c>
      <c r="AY235" s="214" t="s">
        <v>123</v>
      </c>
      <c r="BK235" s="216">
        <f>SUM(BK236:BK270)</f>
        <v>0</v>
      </c>
    </row>
    <row r="236" s="2" customFormat="1" ht="33" customHeight="1">
      <c r="A236" s="39"/>
      <c r="B236" s="40"/>
      <c r="C236" s="219" t="s">
        <v>325</v>
      </c>
      <c r="D236" s="219" t="s">
        <v>125</v>
      </c>
      <c r="E236" s="220" t="s">
        <v>326</v>
      </c>
      <c r="F236" s="221" t="s">
        <v>327</v>
      </c>
      <c r="G236" s="222" t="s">
        <v>128</v>
      </c>
      <c r="H236" s="223">
        <v>234.5</v>
      </c>
      <c r="I236" s="224"/>
      <c r="J236" s="225">
        <f>ROUND(I236*H236,2)</f>
        <v>0</v>
      </c>
      <c r="K236" s="221" t="s">
        <v>129</v>
      </c>
      <c r="L236" s="45"/>
      <c r="M236" s="226" t="s">
        <v>1</v>
      </c>
      <c r="N236" s="227" t="s">
        <v>43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130</v>
      </c>
      <c r="AT236" s="230" t="s">
        <v>125</v>
      </c>
      <c r="AU236" s="230" t="s">
        <v>87</v>
      </c>
      <c r="AY236" s="18" t="s">
        <v>123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83</v>
      </c>
      <c r="BK236" s="231">
        <f>ROUND(I236*H236,2)</f>
        <v>0</v>
      </c>
      <c r="BL236" s="18" t="s">
        <v>130</v>
      </c>
      <c r="BM236" s="230" t="s">
        <v>328</v>
      </c>
    </row>
    <row r="237" s="13" customFormat="1">
      <c r="A237" s="13"/>
      <c r="B237" s="232"/>
      <c r="C237" s="233"/>
      <c r="D237" s="234" t="s">
        <v>132</v>
      </c>
      <c r="E237" s="235" t="s">
        <v>1</v>
      </c>
      <c r="F237" s="236" t="s">
        <v>329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132</v>
      </c>
      <c r="AU237" s="242" t="s">
        <v>87</v>
      </c>
      <c r="AV237" s="13" t="s">
        <v>83</v>
      </c>
      <c r="AW237" s="13" t="s">
        <v>34</v>
      </c>
      <c r="AX237" s="13" t="s">
        <v>78</v>
      </c>
      <c r="AY237" s="242" t="s">
        <v>123</v>
      </c>
    </row>
    <row r="238" s="13" customFormat="1">
      <c r="A238" s="13"/>
      <c r="B238" s="232"/>
      <c r="C238" s="233"/>
      <c r="D238" s="234" t="s">
        <v>132</v>
      </c>
      <c r="E238" s="235" t="s">
        <v>1</v>
      </c>
      <c r="F238" s="236" t="s">
        <v>330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132</v>
      </c>
      <c r="AU238" s="242" t="s">
        <v>87</v>
      </c>
      <c r="AV238" s="13" t="s">
        <v>83</v>
      </c>
      <c r="AW238" s="13" t="s">
        <v>34</v>
      </c>
      <c r="AX238" s="13" t="s">
        <v>78</v>
      </c>
      <c r="AY238" s="242" t="s">
        <v>123</v>
      </c>
    </row>
    <row r="239" s="14" customFormat="1">
      <c r="A239" s="14"/>
      <c r="B239" s="243"/>
      <c r="C239" s="244"/>
      <c r="D239" s="234" t="s">
        <v>132</v>
      </c>
      <c r="E239" s="245" t="s">
        <v>1</v>
      </c>
      <c r="F239" s="246" t="s">
        <v>148</v>
      </c>
      <c r="G239" s="244"/>
      <c r="H239" s="247">
        <v>158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132</v>
      </c>
      <c r="AU239" s="253" t="s">
        <v>87</v>
      </c>
      <c r="AV239" s="14" t="s">
        <v>87</v>
      </c>
      <c r="AW239" s="14" t="s">
        <v>34</v>
      </c>
      <c r="AX239" s="14" t="s">
        <v>78</v>
      </c>
      <c r="AY239" s="253" t="s">
        <v>123</v>
      </c>
    </row>
    <row r="240" s="14" customFormat="1">
      <c r="A240" s="14"/>
      <c r="B240" s="243"/>
      <c r="C240" s="244"/>
      <c r="D240" s="234" t="s">
        <v>132</v>
      </c>
      <c r="E240" s="245" t="s">
        <v>1</v>
      </c>
      <c r="F240" s="246" t="s">
        <v>331</v>
      </c>
      <c r="G240" s="244"/>
      <c r="H240" s="247">
        <v>11.5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132</v>
      </c>
      <c r="AU240" s="253" t="s">
        <v>87</v>
      </c>
      <c r="AV240" s="14" t="s">
        <v>87</v>
      </c>
      <c r="AW240" s="14" t="s">
        <v>34</v>
      </c>
      <c r="AX240" s="14" t="s">
        <v>78</v>
      </c>
      <c r="AY240" s="253" t="s">
        <v>123</v>
      </c>
    </row>
    <row r="241" s="13" customFormat="1">
      <c r="A241" s="13"/>
      <c r="B241" s="232"/>
      <c r="C241" s="233"/>
      <c r="D241" s="234" t="s">
        <v>132</v>
      </c>
      <c r="E241" s="235" t="s">
        <v>1</v>
      </c>
      <c r="F241" s="236" t="s">
        <v>156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132</v>
      </c>
      <c r="AU241" s="242" t="s">
        <v>87</v>
      </c>
      <c r="AV241" s="13" t="s">
        <v>83</v>
      </c>
      <c r="AW241" s="13" t="s">
        <v>34</v>
      </c>
      <c r="AX241" s="13" t="s">
        <v>78</v>
      </c>
      <c r="AY241" s="242" t="s">
        <v>123</v>
      </c>
    </row>
    <row r="242" s="14" customFormat="1">
      <c r="A242" s="14"/>
      <c r="B242" s="243"/>
      <c r="C242" s="244"/>
      <c r="D242" s="234" t="s">
        <v>132</v>
      </c>
      <c r="E242" s="245" t="s">
        <v>1</v>
      </c>
      <c r="F242" s="246" t="s">
        <v>152</v>
      </c>
      <c r="G242" s="244"/>
      <c r="H242" s="247">
        <v>18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132</v>
      </c>
      <c r="AU242" s="253" t="s">
        <v>87</v>
      </c>
      <c r="AV242" s="14" t="s">
        <v>87</v>
      </c>
      <c r="AW242" s="14" t="s">
        <v>34</v>
      </c>
      <c r="AX242" s="14" t="s">
        <v>78</v>
      </c>
      <c r="AY242" s="253" t="s">
        <v>123</v>
      </c>
    </row>
    <row r="243" s="14" customFormat="1">
      <c r="A243" s="14"/>
      <c r="B243" s="243"/>
      <c r="C243" s="244"/>
      <c r="D243" s="234" t="s">
        <v>132</v>
      </c>
      <c r="E243" s="245" t="s">
        <v>1</v>
      </c>
      <c r="F243" s="246" t="s">
        <v>332</v>
      </c>
      <c r="G243" s="244"/>
      <c r="H243" s="247">
        <v>41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132</v>
      </c>
      <c r="AU243" s="253" t="s">
        <v>87</v>
      </c>
      <c r="AV243" s="14" t="s">
        <v>87</v>
      </c>
      <c r="AW243" s="14" t="s">
        <v>34</v>
      </c>
      <c r="AX243" s="14" t="s">
        <v>78</v>
      </c>
      <c r="AY243" s="253" t="s">
        <v>123</v>
      </c>
    </row>
    <row r="244" s="16" customFormat="1">
      <c r="A244" s="16"/>
      <c r="B244" s="276"/>
      <c r="C244" s="277"/>
      <c r="D244" s="234" t="s">
        <v>132</v>
      </c>
      <c r="E244" s="278" t="s">
        <v>1</v>
      </c>
      <c r="F244" s="279" t="s">
        <v>333</v>
      </c>
      <c r="G244" s="277"/>
      <c r="H244" s="280">
        <v>228.5</v>
      </c>
      <c r="I244" s="281"/>
      <c r="J244" s="277"/>
      <c r="K244" s="277"/>
      <c r="L244" s="282"/>
      <c r="M244" s="283"/>
      <c r="N244" s="284"/>
      <c r="O244" s="284"/>
      <c r="P244" s="284"/>
      <c r="Q244" s="284"/>
      <c r="R244" s="284"/>
      <c r="S244" s="284"/>
      <c r="T244" s="285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86" t="s">
        <v>132</v>
      </c>
      <c r="AU244" s="286" t="s">
        <v>87</v>
      </c>
      <c r="AV244" s="16" t="s">
        <v>143</v>
      </c>
      <c r="AW244" s="16" t="s">
        <v>34</v>
      </c>
      <c r="AX244" s="16" t="s">
        <v>78</v>
      </c>
      <c r="AY244" s="286" t="s">
        <v>123</v>
      </c>
    </row>
    <row r="245" s="13" customFormat="1">
      <c r="A245" s="13"/>
      <c r="B245" s="232"/>
      <c r="C245" s="233"/>
      <c r="D245" s="234" t="s">
        <v>132</v>
      </c>
      <c r="E245" s="235" t="s">
        <v>1</v>
      </c>
      <c r="F245" s="236" t="s">
        <v>334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132</v>
      </c>
      <c r="AU245" s="242" t="s">
        <v>87</v>
      </c>
      <c r="AV245" s="13" t="s">
        <v>83</v>
      </c>
      <c r="AW245" s="13" t="s">
        <v>34</v>
      </c>
      <c r="AX245" s="13" t="s">
        <v>78</v>
      </c>
      <c r="AY245" s="242" t="s">
        <v>123</v>
      </c>
    </row>
    <row r="246" s="14" customFormat="1">
      <c r="A246" s="14"/>
      <c r="B246" s="243"/>
      <c r="C246" s="244"/>
      <c r="D246" s="234" t="s">
        <v>132</v>
      </c>
      <c r="E246" s="245" t="s">
        <v>1</v>
      </c>
      <c r="F246" s="246" t="s">
        <v>174</v>
      </c>
      <c r="G246" s="244"/>
      <c r="H246" s="247">
        <v>6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132</v>
      </c>
      <c r="AU246" s="253" t="s">
        <v>87</v>
      </c>
      <c r="AV246" s="14" t="s">
        <v>87</v>
      </c>
      <c r="AW246" s="14" t="s">
        <v>34</v>
      </c>
      <c r="AX246" s="14" t="s">
        <v>78</v>
      </c>
      <c r="AY246" s="253" t="s">
        <v>123</v>
      </c>
    </row>
    <row r="247" s="16" customFormat="1">
      <c r="A247" s="16"/>
      <c r="B247" s="276"/>
      <c r="C247" s="277"/>
      <c r="D247" s="234" t="s">
        <v>132</v>
      </c>
      <c r="E247" s="278" t="s">
        <v>1</v>
      </c>
      <c r="F247" s="279" t="s">
        <v>333</v>
      </c>
      <c r="G247" s="277"/>
      <c r="H247" s="280">
        <v>6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86" t="s">
        <v>132</v>
      </c>
      <c r="AU247" s="286" t="s">
        <v>87</v>
      </c>
      <c r="AV247" s="16" t="s">
        <v>143</v>
      </c>
      <c r="AW247" s="16" t="s">
        <v>34</v>
      </c>
      <c r="AX247" s="16" t="s">
        <v>78</v>
      </c>
      <c r="AY247" s="286" t="s">
        <v>123</v>
      </c>
    </row>
    <row r="248" s="15" customFormat="1">
      <c r="A248" s="15"/>
      <c r="B248" s="254"/>
      <c r="C248" s="255"/>
      <c r="D248" s="234" t="s">
        <v>132</v>
      </c>
      <c r="E248" s="256" t="s">
        <v>1</v>
      </c>
      <c r="F248" s="257" t="s">
        <v>136</v>
      </c>
      <c r="G248" s="255"/>
      <c r="H248" s="258">
        <v>234.5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132</v>
      </c>
      <c r="AU248" s="264" t="s">
        <v>87</v>
      </c>
      <c r="AV248" s="15" t="s">
        <v>130</v>
      </c>
      <c r="AW248" s="15" t="s">
        <v>34</v>
      </c>
      <c r="AX248" s="15" t="s">
        <v>83</v>
      </c>
      <c r="AY248" s="264" t="s">
        <v>123</v>
      </c>
    </row>
    <row r="249" s="2" customFormat="1" ht="37.8" customHeight="1">
      <c r="A249" s="39"/>
      <c r="B249" s="40"/>
      <c r="C249" s="219" t="s">
        <v>335</v>
      </c>
      <c r="D249" s="219" t="s">
        <v>125</v>
      </c>
      <c r="E249" s="220" t="s">
        <v>336</v>
      </c>
      <c r="F249" s="221" t="s">
        <v>337</v>
      </c>
      <c r="G249" s="222" t="s">
        <v>128</v>
      </c>
      <c r="H249" s="223">
        <v>8</v>
      </c>
      <c r="I249" s="224"/>
      <c r="J249" s="225">
        <f>ROUND(I249*H249,2)</f>
        <v>0</v>
      </c>
      <c r="K249" s="221" t="s">
        <v>129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130</v>
      </c>
      <c r="AT249" s="230" t="s">
        <v>125</v>
      </c>
      <c r="AU249" s="230" t="s">
        <v>87</v>
      </c>
      <c r="AY249" s="18" t="s">
        <v>123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83</v>
      </c>
      <c r="BK249" s="231">
        <f>ROUND(I249*H249,2)</f>
        <v>0</v>
      </c>
      <c r="BL249" s="18" t="s">
        <v>130</v>
      </c>
      <c r="BM249" s="230" t="s">
        <v>338</v>
      </c>
    </row>
    <row r="250" s="13" customFormat="1">
      <c r="A250" s="13"/>
      <c r="B250" s="232"/>
      <c r="C250" s="233"/>
      <c r="D250" s="234" t="s">
        <v>132</v>
      </c>
      <c r="E250" s="235" t="s">
        <v>1</v>
      </c>
      <c r="F250" s="236" t="s">
        <v>140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132</v>
      </c>
      <c r="AU250" s="242" t="s">
        <v>87</v>
      </c>
      <c r="AV250" s="13" t="s">
        <v>83</v>
      </c>
      <c r="AW250" s="13" t="s">
        <v>34</v>
      </c>
      <c r="AX250" s="13" t="s">
        <v>78</v>
      </c>
      <c r="AY250" s="242" t="s">
        <v>123</v>
      </c>
    </row>
    <row r="251" s="14" customFormat="1">
      <c r="A251" s="14"/>
      <c r="B251" s="243"/>
      <c r="C251" s="244"/>
      <c r="D251" s="234" t="s">
        <v>132</v>
      </c>
      <c r="E251" s="245" t="s">
        <v>1</v>
      </c>
      <c r="F251" s="246" t="s">
        <v>339</v>
      </c>
      <c r="G251" s="244"/>
      <c r="H251" s="247">
        <v>8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132</v>
      </c>
      <c r="AU251" s="253" t="s">
        <v>87</v>
      </c>
      <c r="AV251" s="14" t="s">
        <v>87</v>
      </c>
      <c r="AW251" s="14" t="s">
        <v>34</v>
      </c>
      <c r="AX251" s="14" t="s">
        <v>83</v>
      </c>
      <c r="AY251" s="253" t="s">
        <v>123</v>
      </c>
    </row>
    <row r="252" s="2" customFormat="1" ht="49.05" customHeight="1">
      <c r="A252" s="39"/>
      <c r="B252" s="40"/>
      <c r="C252" s="219" t="s">
        <v>340</v>
      </c>
      <c r="D252" s="219" t="s">
        <v>125</v>
      </c>
      <c r="E252" s="220" t="s">
        <v>341</v>
      </c>
      <c r="F252" s="221" t="s">
        <v>342</v>
      </c>
      <c r="G252" s="222" t="s">
        <v>128</v>
      </c>
      <c r="H252" s="223">
        <v>6</v>
      </c>
      <c r="I252" s="224"/>
      <c r="J252" s="225">
        <f>ROUND(I252*H252,2)</f>
        <v>0</v>
      </c>
      <c r="K252" s="221" t="s">
        <v>129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130</v>
      </c>
      <c r="AT252" s="230" t="s">
        <v>125</v>
      </c>
      <c r="AU252" s="230" t="s">
        <v>87</v>
      </c>
      <c r="AY252" s="18" t="s">
        <v>123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83</v>
      </c>
      <c r="BK252" s="231">
        <f>ROUND(I252*H252,2)</f>
        <v>0</v>
      </c>
      <c r="BL252" s="18" t="s">
        <v>130</v>
      </c>
      <c r="BM252" s="230" t="s">
        <v>343</v>
      </c>
    </row>
    <row r="253" s="14" customFormat="1">
      <c r="A253" s="14"/>
      <c r="B253" s="243"/>
      <c r="C253" s="244"/>
      <c r="D253" s="234" t="s">
        <v>132</v>
      </c>
      <c r="E253" s="245" t="s">
        <v>1</v>
      </c>
      <c r="F253" s="246" t="s">
        <v>344</v>
      </c>
      <c r="G253" s="244"/>
      <c r="H253" s="247">
        <v>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132</v>
      </c>
      <c r="AU253" s="253" t="s">
        <v>87</v>
      </c>
      <c r="AV253" s="14" t="s">
        <v>87</v>
      </c>
      <c r="AW253" s="14" t="s">
        <v>34</v>
      </c>
      <c r="AX253" s="14" t="s">
        <v>83</v>
      </c>
      <c r="AY253" s="253" t="s">
        <v>123</v>
      </c>
    </row>
    <row r="254" s="2" customFormat="1" ht="37.8" customHeight="1">
      <c r="A254" s="39"/>
      <c r="B254" s="40"/>
      <c r="C254" s="219" t="s">
        <v>345</v>
      </c>
      <c r="D254" s="219" t="s">
        <v>125</v>
      </c>
      <c r="E254" s="220" t="s">
        <v>346</v>
      </c>
      <c r="F254" s="221" t="s">
        <v>347</v>
      </c>
      <c r="G254" s="222" t="s">
        <v>128</v>
      </c>
      <c r="H254" s="223">
        <v>6</v>
      </c>
      <c r="I254" s="224"/>
      <c r="J254" s="225">
        <f>ROUND(I254*H254,2)</f>
        <v>0</v>
      </c>
      <c r="K254" s="221" t="s">
        <v>129</v>
      </c>
      <c r="L254" s="45"/>
      <c r="M254" s="226" t="s">
        <v>1</v>
      </c>
      <c r="N254" s="227" t="s">
        <v>43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130</v>
      </c>
      <c r="AT254" s="230" t="s">
        <v>125</v>
      </c>
      <c r="AU254" s="230" t="s">
        <v>87</v>
      </c>
      <c r="AY254" s="18" t="s">
        <v>123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83</v>
      </c>
      <c r="BK254" s="231">
        <f>ROUND(I254*H254,2)</f>
        <v>0</v>
      </c>
      <c r="BL254" s="18" t="s">
        <v>130</v>
      </c>
      <c r="BM254" s="230" t="s">
        <v>348</v>
      </c>
    </row>
    <row r="255" s="13" customFormat="1">
      <c r="A255" s="13"/>
      <c r="B255" s="232"/>
      <c r="C255" s="233"/>
      <c r="D255" s="234" t="s">
        <v>132</v>
      </c>
      <c r="E255" s="235" t="s">
        <v>1</v>
      </c>
      <c r="F255" s="236" t="s">
        <v>349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132</v>
      </c>
      <c r="AU255" s="242" t="s">
        <v>87</v>
      </c>
      <c r="AV255" s="13" t="s">
        <v>83</v>
      </c>
      <c r="AW255" s="13" t="s">
        <v>34</v>
      </c>
      <c r="AX255" s="13" t="s">
        <v>78</v>
      </c>
      <c r="AY255" s="242" t="s">
        <v>123</v>
      </c>
    </row>
    <row r="256" s="14" customFormat="1">
      <c r="A256" s="14"/>
      <c r="B256" s="243"/>
      <c r="C256" s="244"/>
      <c r="D256" s="234" t="s">
        <v>132</v>
      </c>
      <c r="E256" s="245" t="s">
        <v>1</v>
      </c>
      <c r="F256" s="246" t="s">
        <v>350</v>
      </c>
      <c r="G256" s="244"/>
      <c r="H256" s="247">
        <v>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132</v>
      </c>
      <c r="AU256" s="253" t="s">
        <v>87</v>
      </c>
      <c r="AV256" s="14" t="s">
        <v>87</v>
      </c>
      <c r="AW256" s="14" t="s">
        <v>34</v>
      </c>
      <c r="AX256" s="14" t="s">
        <v>83</v>
      </c>
      <c r="AY256" s="253" t="s">
        <v>123</v>
      </c>
    </row>
    <row r="257" s="2" customFormat="1" ht="37.8" customHeight="1">
      <c r="A257" s="39"/>
      <c r="B257" s="40"/>
      <c r="C257" s="219" t="s">
        <v>351</v>
      </c>
      <c r="D257" s="219" t="s">
        <v>125</v>
      </c>
      <c r="E257" s="220" t="s">
        <v>352</v>
      </c>
      <c r="F257" s="221" t="s">
        <v>353</v>
      </c>
      <c r="G257" s="222" t="s">
        <v>128</v>
      </c>
      <c r="H257" s="223">
        <v>8</v>
      </c>
      <c r="I257" s="224"/>
      <c r="J257" s="225">
        <f>ROUND(I257*H257,2)</f>
        <v>0</v>
      </c>
      <c r="K257" s="221" t="s">
        <v>129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130</v>
      </c>
      <c r="AT257" s="230" t="s">
        <v>125</v>
      </c>
      <c r="AU257" s="230" t="s">
        <v>87</v>
      </c>
      <c r="AY257" s="18" t="s">
        <v>123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83</v>
      </c>
      <c r="BK257" s="231">
        <f>ROUND(I257*H257,2)</f>
        <v>0</v>
      </c>
      <c r="BL257" s="18" t="s">
        <v>130</v>
      </c>
      <c r="BM257" s="230" t="s">
        <v>354</v>
      </c>
    </row>
    <row r="258" s="13" customFormat="1">
      <c r="A258" s="13"/>
      <c r="B258" s="232"/>
      <c r="C258" s="233"/>
      <c r="D258" s="234" t="s">
        <v>132</v>
      </c>
      <c r="E258" s="235" t="s">
        <v>1</v>
      </c>
      <c r="F258" s="236" t="s">
        <v>140</v>
      </c>
      <c r="G258" s="233"/>
      <c r="H258" s="235" t="s">
        <v>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132</v>
      </c>
      <c r="AU258" s="242" t="s">
        <v>87</v>
      </c>
      <c r="AV258" s="13" t="s">
        <v>83</v>
      </c>
      <c r="AW258" s="13" t="s">
        <v>34</v>
      </c>
      <c r="AX258" s="13" t="s">
        <v>78</v>
      </c>
      <c r="AY258" s="242" t="s">
        <v>123</v>
      </c>
    </row>
    <row r="259" s="14" customFormat="1">
      <c r="A259" s="14"/>
      <c r="B259" s="243"/>
      <c r="C259" s="244"/>
      <c r="D259" s="234" t="s">
        <v>132</v>
      </c>
      <c r="E259" s="245" t="s">
        <v>1</v>
      </c>
      <c r="F259" s="246" t="s">
        <v>355</v>
      </c>
      <c r="G259" s="244"/>
      <c r="H259" s="247">
        <v>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132</v>
      </c>
      <c r="AU259" s="253" t="s">
        <v>87</v>
      </c>
      <c r="AV259" s="14" t="s">
        <v>87</v>
      </c>
      <c r="AW259" s="14" t="s">
        <v>34</v>
      </c>
      <c r="AX259" s="14" t="s">
        <v>83</v>
      </c>
      <c r="AY259" s="253" t="s">
        <v>123</v>
      </c>
    </row>
    <row r="260" s="2" customFormat="1" ht="24.15" customHeight="1">
      <c r="A260" s="39"/>
      <c r="B260" s="40"/>
      <c r="C260" s="219" t="s">
        <v>356</v>
      </c>
      <c r="D260" s="219" t="s">
        <v>125</v>
      </c>
      <c r="E260" s="220" t="s">
        <v>357</v>
      </c>
      <c r="F260" s="221" t="s">
        <v>358</v>
      </c>
      <c r="G260" s="222" t="s">
        <v>128</v>
      </c>
      <c r="H260" s="223">
        <v>6</v>
      </c>
      <c r="I260" s="224"/>
      <c r="J260" s="225">
        <f>ROUND(I260*H260,2)</f>
        <v>0</v>
      </c>
      <c r="K260" s="221" t="s">
        <v>129</v>
      </c>
      <c r="L260" s="45"/>
      <c r="M260" s="226" t="s">
        <v>1</v>
      </c>
      <c r="N260" s="227" t="s">
        <v>43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130</v>
      </c>
      <c r="AT260" s="230" t="s">
        <v>125</v>
      </c>
      <c r="AU260" s="230" t="s">
        <v>87</v>
      </c>
      <c r="AY260" s="18" t="s">
        <v>123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83</v>
      </c>
      <c r="BK260" s="231">
        <f>ROUND(I260*H260,2)</f>
        <v>0</v>
      </c>
      <c r="BL260" s="18" t="s">
        <v>130</v>
      </c>
      <c r="BM260" s="230" t="s">
        <v>359</v>
      </c>
    </row>
    <row r="261" s="13" customFormat="1">
      <c r="A261" s="13"/>
      <c r="B261" s="232"/>
      <c r="C261" s="233"/>
      <c r="D261" s="234" t="s">
        <v>132</v>
      </c>
      <c r="E261" s="235" t="s">
        <v>1</v>
      </c>
      <c r="F261" s="236" t="s">
        <v>156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132</v>
      </c>
      <c r="AU261" s="242" t="s">
        <v>87</v>
      </c>
      <c r="AV261" s="13" t="s">
        <v>83</v>
      </c>
      <c r="AW261" s="13" t="s">
        <v>34</v>
      </c>
      <c r="AX261" s="13" t="s">
        <v>78</v>
      </c>
      <c r="AY261" s="242" t="s">
        <v>123</v>
      </c>
    </row>
    <row r="262" s="14" customFormat="1">
      <c r="A262" s="14"/>
      <c r="B262" s="243"/>
      <c r="C262" s="244"/>
      <c r="D262" s="234" t="s">
        <v>132</v>
      </c>
      <c r="E262" s="245" t="s">
        <v>1</v>
      </c>
      <c r="F262" s="246" t="s">
        <v>360</v>
      </c>
      <c r="G262" s="244"/>
      <c r="H262" s="247">
        <v>6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132</v>
      </c>
      <c r="AU262" s="253" t="s">
        <v>87</v>
      </c>
      <c r="AV262" s="14" t="s">
        <v>87</v>
      </c>
      <c r="AW262" s="14" t="s">
        <v>34</v>
      </c>
      <c r="AX262" s="14" t="s">
        <v>83</v>
      </c>
      <c r="AY262" s="253" t="s">
        <v>123</v>
      </c>
    </row>
    <row r="263" s="2" customFormat="1" ht="24.15" customHeight="1">
      <c r="A263" s="39"/>
      <c r="B263" s="40"/>
      <c r="C263" s="219" t="s">
        <v>361</v>
      </c>
      <c r="D263" s="219" t="s">
        <v>125</v>
      </c>
      <c r="E263" s="220" t="s">
        <v>362</v>
      </c>
      <c r="F263" s="221" t="s">
        <v>363</v>
      </c>
      <c r="G263" s="222" t="s">
        <v>128</v>
      </c>
      <c r="H263" s="223">
        <v>8.4000000000000004</v>
      </c>
      <c r="I263" s="224"/>
      <c r="J263" s="225">
        <f>ROUND(I263*H263,2)</f>
        <v>0</v>
      </c>
      <c r="K263" s="221" t="s">
        <v>129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130</v>
      </c>
      <c r="AT263" s="230" t="s">
        <v>125</v>
      </c>
      <c r="AU263" s="230" t="s">
        <v>87</v>
      </c>
      <c r="AY263" s="18" t="s">
        <v>123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83</v>
      </c>
      <c r="BK263" s="231">
        <f>ROUND(I263*H263,2)</f>
        <v>0</v>
      </c>
      <c r="BL263" s="18" t="s">
        <v>130</v>
      </c>
      <c r="BM263" s="230" t="s">
        <v>364</v>
      </c>
    </row>
    <row r="264" s="13" customFormat="1">
      <c r="A264" s="13"/>
      <c r="B264" s="232"/>
      <c r="C264" s="233"/>
      <c r="D264" s="234" t="s">
        <v>132</v>
      </c>
      <c r="E264" s="235" t="s">
        <v>1</v>
      </c>
      <c r="F264" s="236" t="s">
        <v>156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132</v>
      </c>
      <c r="AU264" s="242" t="s">
        <v>87</v>
      </c>
      <c r="AV264" s="13" t="s">
        <v>83</v>
      </c>
      <c r="AW264" s="13" t="s">
        <v>34</v>
      </c>
      <c r="AX264" s="13" t="s">
        <v>78</v>
      </c>
      <c r="AY264" s="242" t="s">
        <v>123</v>
      </c>
    </row>
    <row r="265" s="14" customFormat="1">
      <c r="A265" s="14"/>
      <c r="B265" s="243"/>
      <c r="C265" s="244"/>
      <c r="D265" s="234" t="s">
        <v>132</v>
      </c>
      <c r="E265" s="245" t="s">
        <v>1</v>
      </c>
      <c r="F265" s="246" t="s">
        <v>365</v>
      </c>
      <c r="G265" s="244"/>
      <c r="H265" s="247">
        <v>8.4000000000000004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132</v>
      </c>
      <c r="AU265" s="253" t="s">
        <v>87</v>
      </c>
      <c r="AV265" s="14" t="s">
        <v>87</v>
      </c>
      <c r="AW265" s="14" t="s">
        <v>34</v>
      </c>
      <c r="AX265" s="14" t="s">
        <v>83</v>
      </c>
      <c r="AY265" s="253" t="s">
        <v>123</v>
      </c>
    </row>
    <row r="266" s="2" customFormat="1" ht="44.25" customHeight="1">
      <c r="A266" s="39"/>
      <c r="B266" s="40"/>
      <c r="C266" s="219" t="s">
        <v>366</v>
      </c>
      <c r="D266" s="219" t="s">
        <v>125</v>
      </c>
      <c r="E266" s="220" t="s">
        <v>367</v>
      </c>
      <c r="F266" s="221" t="s">
        <v>368</v>
      </c>
      <c r="G266" s="222" t="s">
        <v>128</v>
      </c>
      <c r="H266" s="223">
        <v>8.4000000000000004</v>
      </c>
      <c r="I266" s="224"/>
      <c r="J266" s="225">
        <f>ROUND(I266*H266,2)</f>
        <v>0</v>
      </c>
      <c r="K266" s="221" t="s">
        <v>129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130</v>
      </c>
      <c r="AT266" s="230" t="s">
        <v>125</v>
      </c>
      <c r="AU266" s="230" t="s">
        <v>87</v>
      </c>
      <c r="AY266" s="18" t="s">
        <v>123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83</v>
      </c>
      <c r="BK266" s="231">
        <f>ROUND(I266*H266,2)</f>
        <v>0</v>
      </c>
      <c r="BL266" s="18" t="s">
        <v>130</v>
      </c>
      <c r="BM266" s="230" t="s">
        <v>369</v>
      </c>
    </row>
    <row r="267" s="13" customFormat="1">
      <c r="A267" s="13"/>
      <c r="B267" s="232"/>
      <c r="C267" s="233"/>
      <c r="D267" s="234" t="s">
        <v>132</v>
      </c>
      <c r="E267" s="235" t="s">
        <v>1</v>
      </c>
      <c r="F267" s="236" t="s">
        <v>156</v>
      </c>
      <c r="G267" s="233"/>
      <c r="H267" s="235" t="s">
        <v>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132</v>
      </c>
      <c r="AU267" s="242" t="s">
        <v>87</v>
      </c>
      <c r="AV267" s="13" t="s">
        <v>83</v>
      </c>
      <c r="AW267" s="13" t="s">
        <v>34</v>
      </c>
      <c r="AX267" s="13" t="s">
        <v>78</v>
      </c>
      <c r="AY267" s="242" t="s">
        <v>123</v>
      </c>
    </row>
    <row r="268" s="14" customFormat="1">
      <c r="A268" s="14"/>
      <c r="B268" s="243"/>
      <c r="C268" s="244"/>
      <c r="D268" s="234" t="s">
        <v>132</v>
      </c>
      <c r="E268" s="245" t="s">
        <v>1</v>
      </c>
      <c r="F268" s="246" t="s">
        <v>370</v>
      </c>
      <c r="G268" s="244"/>
      <c r="H268" s="247">
        <v>8.4000000000000004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132</v>
      </c>
      <c r="AU268" s="253" t="s">
        <v>87</v>
      </c>
      <c r="AV268" s="14" t="s">
        <v>87</v>
      </c>
      <c r="AW268" s="14" t="s">
        <v>34</v>
      </c>
      <c r="AX268" s="14" t="s">
        <v>83</v>
      </c>
      <c r="AY268" s="253" t="s">
        <v>123</v>
      </c>
    </row>
    <row r="269" s="2" customFormat="1" ht="55.5" customHeight="1">
      <c r="A269" s="39"/>
      <c r="B269" s="40"/>
      <c r="C269" s="219" t="s">
        <v>371</v>
      </c>
      <c r="D269" s="219" t="s">
        <v>125</v>
      </c>
      <c r="E269" s="220" t="s">
        <v>372</v>
      </c>
      <c r="F269" s="221" t="s">
        <v>373</v>
      </c>
      <c r="G269" s="222" t="s">
        <v>128</v>
      </c>
      <c r="H269" s="223">
        <v>8</v>
      </c>
      <c r="I269" s="224"/>
      <c r="J269" s="225">
        <f>ROUND(I269*H269,2)</f>
        <v>0</v>
      </c>
      <c r="K269" s="221" t="s">
        <v>129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0.1837</v>
      </c>
      <c r="R269" s="228">
        <f>Q269*H269</f>
        <v>1.4696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130</v>
      </c>
      <c r="AT269" s="230" t="s">
        <v>125</v>
      </c>
      <c r="AU269" s="230" t="s">
        <v>87</v>
      </c>
      <c r="AY269" s="18" t="s">
        <v>123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83</v>
      </c>
      <c r="BK269" s="231">
        <f>ROUND(I269*H269,2)</f>
        <v>0</v>
      </c>
      <c r="BL269" s="18" t="s">
        <v>130</v>
      </c>
      <c r="BM269" s="230" t="s">
        <v>374</v>
      </c>
    </row>
    <row r="270" s="14" customFormat="1">
      <c r="A270" s="14"/>
      <c r="B270" s="243"/>
      <c r="C270" s="244"/>
      <c r="D270" s="234" t="s">
        <v>132</v>
      </c>
      <c r="E270" s="245" t="s">
        <v>1</v>
      </c>
      <c r="F270" s="246" t="s">
        <v>176</v>
      </c>
      <c r="G270" s="244"/>
      <c r="H270" s="247">
        <v>8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132</v>
      </c>
      <c r="AU270" s="253" t="s">
        <v>87</v>
      </c>
      <c r="AV270" s="14" t="s">
        <v>87</v>
      </c>
      <c r="AW270" s="14" t="s">
        <v>34</v>
      </c>
      <c r="AX270" s="14" t="s">
        <v>83</v>
      </c>
      <c r="AY270" s="253" t="s">
        <v>123</v>
      </c>
    </row>
    <row r="271" s="12" customFormat="1" ht="22.8" customHeight="1">
      <c r="A271" s="12"/>
      <c r="B271" s="203"/>
      <c r="C271" s="204"/>
      <c r="D271" s="205" t="s">
        <v>77</v>
      </c>
      <c r="E271" s="217" t="s">
        <v>176</v>
      </c>
      <c r="F271" s="217" t="s">
        <v>375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SUM(P272:P332)</f>
        <v>0</v>
      </c>
      <c r="Q271" s="211"/>
      <c r="R271" s="212">
        <f>SUM(R272:R332)</f>
        <v>3.5300508747000006</v>
      </c>
      <c r="S271" s="211"/>
      <c r="T271" s="213">
        <f>SUM(T272:T332)</f>
        <v>9.2202300000000008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83</v>
      </c>
      <c r="AT271" s="215" t="s">
        <v>77</v>
      </c>
      <c r="AU271" s="215" t="s">
        <v>83</v>
      </c>
      <c r="AY271" s="214" t="s">
        <v>123</v>
      </c>
      <c r="BK271" s="216">
        <f>SUM(BK272:BK332)</f>
        <v>0</v>
      </c>
    </row>
    <row r="272" s="2" customFormat="1" ht="24.15" customHeight="1">
      <c r="A272" s="39"/>
      <c r="B272" s="40"/>
      <c r="C272" s="219" t="s">
        <v>376</v>
      </c>
      <c r="D272" s="219" t="s">
        <v>125</v>
      </c>
      <c r="E272" s="220" t="s">
        <v>377</v>
      </c>
      <c r="F272" s="221" t="s">
        <v>378</v>
      </c>
      <c r="G272" s="222" t="s">
        <v>379</v>
      </c>
      <c r="H272" s="223">
        <v>4</v>
      </c>
      <c r="I272" s="224"/>
      <c r="J272" s="225">
        <f>ROUND(I272*H272,2)</f>
        <v>0</v>
      </c>
      <c r="K272" s="221" t="s">
        <v>129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130</v>
      </c>
      <c r="AT272" s="230" t="s">
        <v>125</v>
      </c>
      <c r="AU272" s="230" t="s">
        <v>87</v>
      </c>
      <c r="AY272" s="18" t="s">
        <v>123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83</v>
      </c>
      <c r="BK272" s="231">
        <f>ROUND(I272*H272,2)</f>
        <v>0</v>
      </c>
      <c r="BL272" s="18" t="s">
        <v>130</v>
      </c>
      <c r="BM272" s="230" t="s">
        <v>380</v>
      </c>
    </row>
    <row r="273" s="2" customFormat="1" ht="33" customHeight="1">
      <c r="A273" s="39"/>
      <c r="B273" s="40"/>
      <c r="C273" s="219" t="s">
        <v>381</v>
      </c>
      <c r="D273" s="219" t="s">
        <v>125</v>
      </c>
      <c r="E273" s="220" t="s">
        <v>382</v>
      </c>
      <c r="F273" s="221" t="s">
        <v>383</v>
      </c>
      <c r="G273" s="222" t="s">
        <v>179</v>
      </c>
      <c r="H273" s="223">
        <v>208.97</v>
      </c>
      <c r="I273" s="224"/>
      <c r="J273" s="225">
        <f>ROUND(I273*H273,2)</f>
        <v>0</v>
      </c>
      <c r="K273" s="221" t="s">
        <v>129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0.043999999999999997</v>
      </c>
      <c r="T273" s="229">
        <f>S273*H273</f>
        <v>9.19468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130</v>
      </c>
      <c r="AT273" s="230" t="s">
        <v>125</v>
      </c>
      <c r="AU273" s="230" t="s">
        <v>87</v>
      </c>
      <c r="AY273" s="18" t="s">
        <v>123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83</v>
      </c>
      <c r="BK273" s="231">
        <f>ROUND(I273*H273,2)</f>
        <v>0</v>
      </c>
      <c r="BL273" s="18" t="s">
        <v>130</v>
      </c>
      <c r="BM273" s="230" t="s">
        <v>384</v>
      </c>
    </row>
    <row r="274" s="2" customFormat="1" ht="16.5" customHeight="1">
      <c r="A274" s="39"/>
      <c r="B274" s="40"/>
      <c r="C274" s="219" t="s">
        <v>385</v>
      </c>
      <c r="D274" s="219" t="s">
        <v>125</v>
      </c>
      <c r="E274" s="220" t="s">
        <v>386</v>
      </c>
      <c r="F274" s="221" t="s">
        <v>387</v>
      </c>
      <c r="G274" s="222" t="s">
        <v>388</v>
      </c>
      <c r="H274" s="223">
        <v>1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130</v>
      </c>
      <c r="AT274" s="230" t="s">
        <v>125</v>
      </c>
      <c r="AU274" s="230" t="s">
        <v>87</v>
      </c>
      <c r="AY274" s="18" t="s">
        <v>123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83</v>
      </c>
      <c r="BK274" s="231">
        <f>ROUND(I274*H274,2)</f>
        <v>0</v>
      </c>
      <c r="BL274" s="18" t="s">
        <v>130</v>
      </c>
      <c r="BM274" s="230" t="s">
        <v>389</v>
      </c>
    </row>
    <row r="275" s="2" customFormat="1" ht="44.25" customHeight="1">
      <c r="A275" s="39"/>
      <c r="B275" s="40"/>
      <c r="C275" s="219" t="s">
        <v>390</v>
      </c>
      <c r="D275" s="219" t="s">
        <v>125</v>
      </c>
      <c r="E275" s="220" t="s">
        <v>391</v>
      </c>
      <c r="F275" s="221" t="s">
        <v>392</v>
      </c>
      <c r="G275" s="222" t="s">
        <v>379</v>
      </c>
      <c r="H275" s="223">
        <v>2</v>
      </c>
      <c r="I275" s="224"/>
      <c r="J275" s="225">
        <f>ROUND(I275*H275,2)</f>
        <v>0</v>
      </c>
      <c r="K275" s="221" t="s">
        <v>129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0.0016692</v>
      </c>
      <c r="R275" s="228">
        <f>Q275*H275</f>
        <v>0.0033384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130</v>
      </c>
      <c r="AT275" s="230" t="s">
        <v>125</v>
      </c>
      <c r="AU275" s="230" t="s">
        <v>87</v>
      </c>
      <c r="AY275" s="18" t="s">
        <v>123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83</v>
      </c>
      <c r="BK275" s="231">
        <f>ROUND(I275*H275,2)</f>
        <v>0</v>
      </c>
      <c r="BL275" s="18" t="s">
        <v>130</v>
      </c>
      <c r="BM275" s="230" t="s">
        <v>393</v>
      </c>
    </row>
    <row r="276" s="2" customFormat="1" ht="24.15" customHeight="1">
      <c r="A276" s="39"/>
      <c r="B276" s="40"/>
      <c r="C276" s="266" t="s">
        <v>394</v>
      </c>
      <c r="D276" s="266" t="s">
        <v>296</v>
      </c>
      <c r="E276" s="267" t="s">
        <v>395</v>
      </c>
      <c r="F276" s="268" t="s">
        <v>396</v>
      </c>
      <c r="G276" s="269" t="s">
        <v>379</v>
      </c>
      <c r="H276" s="270">
        <v>2</v>
      </c>
      <c r="I276" s="271"/>
      <c r="J276" s="272">
        <f>ROUND(I276*H276,2)</f>
        <v>0</v>
      </c>
      <c r="K276" s="268" t="s">
        <v>1</v>
      </c>
      <c r="L276" s="273"/>
      <c r="M276" s="274" t="s">
        <v>1</v>
      </c>
      <c r="N276" s="275" t="s">
        <v>43</v>
      </c>
      <c r="O276" s="92"/>
      <c r="P276" s="228">
        <f>O276*H276</f>
        <v>0</v>
      </c>
      <c r="Q276" s="228">
        <v>0.012200000000000001</v>
      </c>
      <c r="R276" s="228">
        <f>Q276*H276</f>
        <v>0.024400000000000002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176</v>
      </c>
      <c r="AT276" s="230" t="s">
        <v>296</v>
      </c>
      <c r="AU276" s="230" t="s">
        <v>87</v>
      </c>
      <c r="AY276" s="18" t="s">
        <v>123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83</v>
      </c>
      <c r="BK276" s="231">
        <f>ROUND(I276*H276,2)</f>
        <v>0</v>
      </c>
      <c r="BL276" s="18" t="s">
        <v>130</v>
      </c>
      <c r="BM276" s="230" t="s">
        <v>397</v>
      </c>
    </row>
    <row r="277" s="2" customFormat="1" ht="49.05" customHeight="1">
      <c r="A277" s="39"/>
      <c r="B277" s="40"/>
      <c r="C277" s="219" t="s">
        <v>398</v>
      </c>
      <c r="D277" s="219" t="s">
        <v>125</v>
      </c>
      <c r="E277" s="220" t="s">
        <v>399</v>
      </c>
      <c r="F277" s="221" t="s">
        <v>400</v>
      </c>
      <c r="G277" s="222" t="s">
        <v>379</v>
      </c>
      <c r="H277" s="223">
        <v>2</v>
      </c>
      <c r="I277" s="224"/>
      <c r="J277" s="225">
        <f>ROUND(I277*H277,2)</f>
        <v>0</v>
      </c>
      <c r="K277" s="221" t="s">
        <v>129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130</v>
      </c>
      <c r="AT277" s="230" t="s">
        <v>125</v>
      </c>
      <c r="AU277" s="230" t="s">
        <v>87</v>
      </c>
      <c r="AY277" s="18" t="s">
        <v>123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83</v>
      </c>
      <c r="BK277" s="231">
        <f>ROUND(I277*H277,2)</f>
        <v>0</v>
      </c>
      <c r="BL277" s="18" t="s">
        <v>130</v>
      </c>
      <c r="BM277" s="230" t="s">
        <v>401</v>
      </c>
    </row>
    <row r="278" s="2" customFormat="1" ht="16.5" customHeight="1">
      <c r="A278" s="39"/>
      <c r="B278" s="40"/>
      <c r="C278" s="266" t="s">
        <v>402</v>
      </c>
      <c r="D278" s="266" t="s">
        <v>296</v>
      </c>
      <c r="E278" s="267" t="s">
        <v>403</v>
      </c>
      <c r="F278" s="268" t="s">
        <v>404</v>
      </c>
      <c r="G278" s="269" t="s">
        <v>379</v>
      </c>
      <c r="H278" s="270">
        <v>2</v>
      </c>
      <c r="I278" s="271"/>
      <c r="J278" s="272">
        <f>ROUND(I278*H278,2)</f>
        <v>0</v>
      </c>
      <c r="K278" s="268" t="s">
        <v>1</v>
      </c>
      <c r="L278" s="273"/>
      <c r="M278" s="274" t="s">
        <v>1</v>
      </c>
      <c r="N278" s="275" t="s">
        <v>43</v>
      </c>
      <c r="O278" s="92"/>
      <c r="P278" s="228">
        <f>O278*H278</f>
        <v>0</v>
      </c>
      <c r="Q278" s="228">
        <v>0.012500000000000001</v>
      </c>
      <c r="R278" s="228">
        <f>Q278*H278</f>
        <v>0.025000000000000001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176</v>
      </c>
      <c r="AT278" s="230" t="s">
        <v>296</v>
      </c>
      <c r="AU278" s="230" t="s">
        <v>87</v>
      </c>
      <c r="AY278" s="18" t="s">
        <v>123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83</v>
      </c>
      <c r="BK278" s="231">
        <f>ROUND(I278*H278,2)</f>
        <v>0</v>
      </c>
      <c r="BL278" s="18" t="s">
        <v>130</v>
      </c>
      <c r="BM278" s="230" t="s">
        <v>405</v>
      </c>
    </row>
    <row r="279" s="2" customFormat="1" ht="44.25" customHeight="1">
      <c r="A279" s="39"/>
      <c r="B279" s="40"/>
      <c r="C279" s="219" t="s">
        <v>406</v>
      </c>
      <c r="D279" s="219" t="s">
        <v>125</v>
      </c>
      <c r="E279" s="220" t="s">
        <v>407</v>
      </c>
      <c r="F279" s="221" t="s">
        <v>408</v>
      </c>
      <c r="G279" s="222" t="s">
        <v>379</v>
      </c>
      <c r="H279" s="223">
        <v>4</v>
      </c>
      <c r="I279" s="224"/>
      <c r="J279" s="225">
        <f>ROUND(I279*H279,2)</f>
        <v>0</v>
      </c>
      <c r="K279" s="221" t="s">
        <v>129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0.0016692</v>
      </c>
      <c r="R279" s="228">
        <f>Q279*H279</f>
        <v>0.0066768000000000001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130</v>
      </c>
      <c r="AT279" s="230" t="s">
        <v>125</v>
      </c>
      <c r="AU279" s="230" t="s">
        <v>87</v>
      </c>
      <c r="AY279" s="18" t="s">
        <v>123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83</v>
      </c>
      <c r="BK279" s="231">
        <f>ROUND(I279*H279,2)</f>
        <v>0</v>
      </c>
      <c r="BL279" s="18" t="s">
        <v>130</v>
      </c>
      <c r="BM279" s="230" t="s">
        <v>409</v>
      </c>
    </row>
    <row r="280" s="2" customFormat="1" ht="21.75" customHeight="1">
      <c r="A280" s="39"/>
      <c r="B280" s="40"/>
      <c r="C280" s="266" t="s">
        <v>410</v>
      </c>
      <c r="D280" s="266" t="s">
        <v>296</v>
      </c>
      <c r="E280" s="267" t="s">
        <v>411</v>
      </c>
      <c r="F280" s="268" t="s">
        <v>412</v>
      </c>
      <c r="G280" s="269" t="s">
        <v>379</v>
      </c>
      <c r="H280" s="270">
        <v>2</v>
      </c>
      <c r="I280" s="271"/>
      <c r="J280" s="272">
        <f>ROUND(I280*H280,2)</f>
        <v>0</v>
      </c>
      <c r="K280" s="268" t="s">
        <v>129</v>
      </c>
      <c r="L280" s="273"/>
      <c r="M280" s="274" t="s">
        <v>1</v>
      </c>
      <c r="N280" s="275" t="s">
        <v>43</v>
      </c>
      <c r="O280" s="92"/>
      <c r="P280" s="228">
        <f>O280*H280</f>
        <v>0</v>
      </c>
      <c r="Q280" s="228">
        <v>0.010699999999999999</v>
      </c>
      <c r="R280" s="228">
        <f>Q280*H280</f>
        <v>0.021399999999999999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176</v>
      </c>
      <c r="AT280" s="230" t="s">
        <v>296</v>
      </c>
      <c r="AU280" s="230" t="s">
        <v>87</v>
      </c>
      <c r="AY280" s="18" t="s">
        <v>123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83</v>
      </c>
      <c r="BK280" s="231">
        <f>ROUND(I280*H280,2)</f>
        <v>0</v>
      </c>
      <c r="BL280" s="18" t="s">
        <v>130</v>
      </c>
      <c r="BM280" s="230" t="s">
        <v>413</v>
      </c>
    </row>
    <row r="281" s="2" customFormat="1" ht="21.75" customHeight="1">
      <c r="A281" s="39"/>
      <c r="B281" s="40"/>
      <c r="C281" s="266" t="s">
        <v>414</v>
      </c>
      <c r="D281" s="266" t="s">
        <v>296</v>
      </c>
      <c r="E281" s="267" t="s">
        <v>415</v>
      </c>
      <c r="F281" s="268" t="s">
        <v>416</v>
      </c>
      <c r="G281" s="269" t="s">
        <v>379</v>
      </c>
      <c r="H281" s="270">
        <v>2</v>
      </c>
      <c r="I281" s="271"/>
      <c r="J281" s="272">
        <f>ROUND(I281*H281,2)</f>
        <v>0</v>
      </c>
      <c r="K281" s="268" t="s">
        <v>1</v>
      </c>
      <c r="L281" s="273"/>
      <c r="M281" s="274" t="s">
        <v>1</v>
      </c>
      <c r="N281" s="275" t="s">
        <v>43</v>
      </c>
      <c r="O281" s="92"/>
      <c r="P281" s="228">
        <f>O281*H281</f>
        <v>0</v>
      </c>
      <c r="Q281" s="228">
        <v>0.010800000000000001</v>
      </c>
      <c r="R281" s="228">
        <f>Q281*H281</f>
        <v>0.021600000000000001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176</v>
      </c>
      <c r="AT281" s="230" t="s">
        <v>296</v>
      </c>
      <c r="AU281" s="230" t="s">
        <v>87</v>
      </c>
      <c r="AY281" s="18" t="s">
        <v>123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83</v>
      </c>
      <c r="BK281" s="231">
        <f>ROUND(I281*H281,2)</f>
        <v>0</v>
      </c>
      <c r="BL281" s="18" t="s">
        <v>130</v>
      </c>
      <c r="BM281" s="230" t="s">
        <v>417</v>
      </c>
    </row>
    <row r="282" s="2" customFormat="1" ht="44.25" customHeight="1">
      <c r="A282" s="39"/>
      <c r="B282" s="40"/>
      <c r="C282" s="219" t="s">
        <v>418</v>
      </c>
      <c r="D282" s="219" t="s">
        <v>125</v>
      </c>
      <c r="E282" s="220" t="s">
        <v>419</v>
      </c>
      <c r="F282" s="221" t="s">
        <v>420</v>
      </c>
      <c r="G282" s="222" t="s">
        <v>379</v>
      </c>
      <c r="H282" s="223">
        <v>3</v>
      </c>
      <c r="I282" s="224"/>
      <c r="J282" s="225">
        <f>ROUND(I282*H282,2)</f>
        <v>0</v>
      </c>
      <c r="K282" s="221" t="s">
        <v>129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0.0017099999999999999</v>
      </c>
      <c r="R282" s="228">
        <f>Q282*H282</f>
        <v>0.00513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130</v>
      </c>
      <c r="AT282" s="230" t="s">
        <v>125</v>
      </c>
      <c r="AU282" s="230" t="s">
        <v>87</v>
      </c>
      <c r="AY282" s="18" t="s">
        <v>123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83</v>
      </c>
      <c r="BK282" s="231">
        <f>ROUND(I282*H282,2)</f>
        <v>0</v>
      </c>
      <c r="BL282" s="18" t="s">
        <v>130</v>
      </c>
      <c r="BM282" s="230" t="s">
        <v>421</v>
      </c>
    </row>
    <row r="283" s="2" customFormat="1" ht="33" customHeight="1">
      <c r="A283" s="39"/>
      <c r="B283" s="40"/>
      <c r="C283" s="266" t="s">
        <v>422</v>
      </c>
      <c r="D283" s="266" t="s">
        <v>296</v>
      </c>
      <c r="E283" s="267" t="s">
        <v>423</v>
      </c>
      <c r="F283" s="268" t="s">
        <v>424</v>
      </c>
      <c r="G283" s="269" t="s">
        <v>379</v>
      </c>
      <c r="H283" s="270">
        <v>1</v>
      </c>
      <c r="I283" s="271"/>
      <c r="J283" s="272">
        <f>ROUND(I283*H283,2)</f>
        <v>0</v>
      </c>
      <c r="K283" s="268" t="s">
        <v>129</v>
      </c>
      <c r="L283" s="273"/>
      <c r="M283" s="274" t="s">
        <v>1</v>
      </c>
      <c r="N283" s="275" t="s">
        <v>43</v>
      </c>
      <c r="O283" s="92"/>
      <c r="P283" s="228">
        <f>O283*H283</f>
        <v>0</v>
      </c>
      <c r="Q283" s="228">
        <v>0.019400000000000001</v>
      </c>
      <c r="R283" s="228">
        <f>Q283*H283</f>
        <v>0.019400000000000001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176</v>
      </c>
      <c r="AT283" s="230" t="s">
        <v>296</v>
      </c>
      <c r="AU283" s="230" t="s">
        <v>87</v>
      </c>
      <c r="AY283" s="18" t="s">
        <v>123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83</v>
      </c>
      <c r="BK283" s="231">
        <f>ROUND(I283*H283,2)</f>
        <v>0</v>
      </c>
      <c r="BL283" s="18" t="s">
        <v>130</v>
      </c>
      <c r="BM283" s="230" t="s">
        <v>425</v>
      </c>
    </row>
    <row r="284" s="2" customFormat="1" ht="21.75" customHeight="1">
      <c r="A284" s="39"/>
      <c r="B284" s="40"/>
      <c r="C284" s="266" t="s">
        <v>426</v>
      </c>
      <c r="D284" s="266" t="s">
        <v>296</v>
      </c>
      <c r="E284" s="267" t="s">
        <v>427</v>
      </c>
      <c r="F284" s="268" t="s">
        <v>428</v>
      </c>
      <c r="G284" s="269" t="s">
        <v>379</v>
      </c>
      <c r="H284" s="270">
        <v>2</v>
      </c>
      <c r="I284" s="271"/>
      <c r="J284" s="272">
        <f>ROUND(I284*H284,2)</f>
        <v>0</v>
      </c>
      <c r="K284" s="268" t="s">
        <v>129</v>
      </c>
      <c r="L284" s="273"/>
      <c r="M284" s="274" t="s">
        <v>1</v>
      </c>
      <c r="N284" s="275" t="s">
        <v>43</v>
      </c>
      <c r="O284" s="92"/>
      <c r="P284" s="228">
        <f>O284*H284</f>
        <v>0</v>
      </c>
      <c r="Q284" s="228">
        <v>0.0264</v>
      </c>
      <c r="R284" s="228">
        <f>Q284*H284</f>
        <v>0.0528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176</v>
      </c>
      <c r="AT284" s="230" t="s">
        <v>296</v>
      </c>
      <c r="AU284" s="230" t="s">
        <v>87</v>
      </c>
      <c r="AY284" s="18" t="s">
        <v>123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83</v>
      </c>
      <c r="BK284" s="231">
        <f>ROUND(I284*H284,2)</f>
        <v>0</v>
      </c>
      <c r="BL284" s="18" t="s">
        <v>130</v>
      </c>
      <c r="BM284" s="230" t="s">
        <v>429</v>
      </c>
    </row>
    <row r="285" s="2" customFormat="1" ht="37.8" customHeight="1">
      <c r="A285" s="39"/>
      <c r="B285" s="40"/>
      <c r="C285" s="219" t="s">
        <v>430</v>
      </c>
      <c r="D285" s="219" t="s">
        <v>125</v>
      </c>
      <c r="E285" s="220" t="s">
        <v>431</v>
      </c>
      <c r="F285" s="221" t="s">
        <v>432</v>
      </c>
      <c r="G285" s="222" t="s">
        <v>179</v>
      </c>
      <c r="H285" s="223">
        <v>36.5</v>
      </c>
      <c r="I285" s="224"/>
      <c r="J285" s="225">
        <f>ROUND(I285*H285,2)</f>
        <v>0</v>
      </c>
      <c r="K285" s="221" t="s">
        <v>129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130</v>
      </c>
      <c r="AT285" s="230" t="s">
        <v>125</v>
      </c>
      <c r="AU285" s="230" t="s">
        <v>87</v>
      </c>
      <c r="AY285" s="18" t="s">
        <v>123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83</v>
      </c>
      <c r="BK285" s="231">
        <f>ROUND(I285*H285,2)</f>
        <v>0</v>
      </c>
      <c r="BL285" s="18" t="s">
        <v>130</v>
      </c>
      <c r="BM285" s="230" t="s">
        <v>433</v>
      </c>
    </row>
    <row r="286" s="2" customFormat="1" ht="24.15" customHeight="1">
      <c r="A286" s="39"/>
      <c r="B286" s="40"/>
      <c r="C286" s="266" t="s">
        <v>434</v>
      </c>
      <c r="D286" s="266" t="s">
        <v>296</v>
      </c>
      <c r="E286" s="267" t="s">
        <v>435</v>
      </c>
      <c r="F286" s="268" t="s">
        <v>436</v>
      </c>
      <c r="G286" s="269" t="s">
        <v>179</v>
      </c>
      <c r="H286" s="270">
        <v>36.5</v>
      </c>
      <c r="I286" s="271"/>
      <c r="J286" s="272">
        <f>ROUND(I286*H286,2)</f>
        <v>0</v>
      </c>
      <c r="K286" s="268" t="s">
        <v>129</v>
      </c>
      <c r="L286" s="273"/>
      <c r="M286" s="274" t="s">
        <v>1</v>
      </c>
      <c r="N286" s="275" t="s">
        <v>43</v>
      </c>
      <c r="O286" s="92"/>
      <c r="P286" s="228">
        <f>O286*H286</f>
        <v>0</v>
      </c>
      <c r="Q286" s="228">
        <v>0.00027</v>
      </c>
      <c r="R286" s="228">
        <f>Q286*H286</f>
        <v>0.0098550000000000009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176</v>
      </c>
      <c r="AT286" s="230" t="s">
        <v>296</v>
      </c>
      <c r="AU286" s="230" t="s">
        <v>87</v>
      </c>
      <c r="AY286" s="18" t="s">
        <v>123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83</v>
      </c>
      <c r="BK286" s="231">
        <f>ROUND(I286*H286,2)</f>
        <v>0</v>
      </c>
      <c r="BL286" s="18" t="s">
        <v>130</v>
      </c>
      <c r="BM286" s="230" t="s">
        <v>437</v>
      </c>
    </row>
    <row r="287" s="14" customFormat="1">
      <c r="A287" s="14"/>
      <c r="B287" s="243"/>
      <c r="C287" s="244"/>
      <c r="D287" s="234" t="s">
        <v>132</v>
      </c>
      <c r="E287" s="245" t="s">
        <v>1</v>
      </c>
      <c r="F287" s="246" t="s">
        <v>438</v>
      </c>
      <c r="G287" s="244"/>
      <c r="H287" s="247">
        <v>36.5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132</v>
      </c>
      <c r="AU287" s="253" t="s">
        <v>87</v>
      </c>
      <c r="AV287" s="14" t="s">
        <v>87</v>
      </c>
      <c r="AW287" s="14" t="s">
        <v>34</v>
      </c>
      <c r="AX287" s="14" t="s">
        <v>83</v>
      </c>
      <c r="AY287" s="253" t="s">
        <v>123</v>
      </c>
    </row>
    <row r="288" s="2" customFormat="1" ht="24.15" customHeight="1">
      <c r="A288" s="39"/>
      <c r="B288" s="40"/>
      <c r="C288" s="219" t="s">
        <v>439</v>
      </c>
      <c r="D288" s="219" t="s">
        <v>125</v>
      </c>
      <c r="E288" s="220" t="s">
        <v>440</v>
      </c>
      <c r="F288" s="221" t="s">
        <v>441</v>
      </c>
      <c r="G288" s="222" t="s">
        <v>179</v>
      </c>
      <c r="H288" s="223">
        <v>36.5</v>
      </c>
      <c r="I288" s="224"/>
      <c r="J288" s="225">
        <f>ROUND(I288*H288,2)</f>
        <v>0</v>
      </c>
      <c r="K288" s="221" t="s">
        <v>129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0.00069999999999999999</v>
      </c>
      <c r="T288" s="229">
        <f>S288*H288</f>
        <v>0.02555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130</v>
      </c>
      <c r="AT288" s="230" t="s">
        <v>125</v>
      </c>
      <c r="AU288" s="230" t="s">
        <v>87</v>
      </c>
      <c r="AY288" s="18" t="s">
        <v>123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83</v>
      </c>
      <c r="BK288" s="231">
        <f>ROUND(I288*H288,2)</f>
        <v>0</v>
      </c>
      <c r="BL288" s="18" t="s">
        <v>130</v>
      </c>
      <c r="BM288" s="230" t="s">
        <v>442</v>
      </c>
    </row>
    <row r="289" s="2" customFormat="1" ht="37.8" customHeight="1">
      <c r="A289" s="39"/>
      <c r="B289" s="40"/>
      <c r="C289" s="219" t="s">
        <v>443</v>
      </c>
      <c r="D289" s="219" t="s">
        <v>125</v>
      </c>
      <c r="E289" s="220" t="s">
        <v>444</v>
      </c>
      <c r="F289" s="221" t="s">
        <v>445</v>
      </c>
      <c r="G289" s="222" t="s">
        <v>179</v>
      </c>
      <c r="H289" s="223">
        <v>208.97</v>
      </c>
      <c r="I289" s="224"/>
      <c r="J289" s="225">
        <f>ROUND(I289*H289,2)</f>
        <v>0</v>
      </c>
      <c r="K289" s="221" t="s">
        <v>129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130</v>
      </c>
      <c r="AT289" s="230" t="s">
        <v>125</v>
      </c>
      <c r="AU289" s="230" t="s">
        <v>87</v>
      </c>
      <c r="AY289" s="18" t="s">
        <v>123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83</v>
      </c>
      <c r="BK289" s="231">
        <f>ROUND(I289*H289,2)</f>
        <v>0</v>
      </c>
      <c r="BL289" s="18" t="s">
        <v>130</v>
      </c>
      <c r="BM289" s="230" t="s">
        <v>446</v>
      </c>
    </row>
    <row r="290" s="2" customFormat="1" ht="24.15" customHeight="1">
      <c r="A290" s="39"/>
      <c r="B290" s="40"/>
      <c r="C290" s="266" t="s">
        <v>447</v>
      </c>
      <c r="D290" s="266" t="s">
        <v>296</v>
      </c>
      <c r="E290" s="267" t="s">
        <v>448</v>
      </c>
      <c r="F290" s="268" t="s">
        <v>449</v>
      </c>
      <c r="G290" s="269" t="s">
        <v>179</v>
      </c>
      <c r="H290" s="270">
        <v>212.10499999999999</v>
      </c>
      <c r="I290" s="271"/>
      <c r="J290" s="272">
        <f>ROUND(I290*H290,2)</f>
        <v>0</v>
      </c>
      <c r="K290" s="268" t="s">
        <v>129</v>
      </c>
      <c r="L290" s="273"/>
      <c r="M290" s="274" t="s">
        <v>1</v>
      </c>
      <c r="N290" s="275" t="s">
        <v>43</v>
      </c>
      <c r="O290" s="92"/>
      <c r="P290" s="228">
        <f>O290*H290</f>
        <v>0</v>
      </c>
      <c r="Q290" s="228">
        <v>0.0031800000000000001</v>
      </c>
      <c r="R290" s="228">
        <f>Q290*H290</f>
        <v>0.67449389999999998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176</v>
      </c>
      <c r="AT290" s="230" t="s">
        <v>296</v>
      </c>
      <c r="AU290" s="230" t="s">
        <v>87</v>
      </c>
      <c r="AY290" s="18" t="s">
        <v>123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83</v>
      </c>
      <c r="BK290" s="231">
        <f>ROUND(I290*H290,2)</f>
        <v>0</v>
      </c>
      <c r="BL290" s="18" t="s">
        <v>130</v>
      </c>
      <c r="BM290" s="230" t="s">
        <v>450</v>
      </c>
    </row>
    <row r="291" s="14" customFormat="1">
      <c r="A291" s="14"/>
      <c r="B291" s="243"/>
      <c r="C291" s="244"/>
      <c r="D291" s="234" t="s">
        <v>132</v>
      </c>
      <c r="E291" s="245" t="s">
        <v>1</v>
      </c>
      <c r="F291" s="246" t="s">
        <v>311</v>
      </c>
      <c r="G291" s="244"/>
      <c r="H291" s="247">
        <v>208.97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132</v>
      </c>
      <c r="AU291" s="253" t="s">
        <v>87</v>
      </c>
      <c r="AV291" s="14" t="s">
        <v>87</v>
      </c>
      <c r="AW291" s="14" t="s">
        <v>34</v>
      </c>
      <c r="AX291" s="14" t="s">
        <v>83</v>
      </c>
      <c r="AY291" s="253" t="s">
        <v>123</v>
      </c>
    </row>
    <row r="292" s="14" customFormat="1">
      <c r="A292" s="14"/>
      <c r="B292" s="243"/>
      <c r="C292" s="244"/>
      <c r="D292" s="234" t="s">
        <v>132</v>
      </c>
      <c r="E292" s="244"/>
      <c r="F292" s="246" t="s">
        <v>451</v>
      </c>
      <c r="G292" s="244"/>
      <c r="H292" s="247">
        <v>212.10499999999999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132</v>
      </c>
      <c r="AU292" s="253" t="s">
        <v>87</v>
      </c>
      <c r="AV292" s="14" t="s">
        <v>87</v>
      </c>
      <c r="AW292" s="14" t="s">
        <v>4</v>
      </c>
      <c r="AX292" s="14" t="s">
        <v>83</v>
      </c>
      <c r="AY292" s="253" t="s">
        <v>123</v>
      </c>
    </row>
    <row r="293" s="2" customFormat="1" ht="44.25" customHeight="1">
      <c r="A293" s="39"/>
      <c r="B293" s="40"/>
      <c r="C293" s="219" t="s">
        <v>452</v>
      </c>
      <c r="D293" s="219" t="s">
        <v>125</v>
      </c>
      <c r="E293" s="220" t="s">
        <v>453</v>
      </c>
      <c r="F293" s="221" t="s">
        <v>454</v>
      </c>
      <c r="G293" s="222" t="s">
        <v>379</v>
      </c>
      <c r="H293" s="223">
        <v>55</v>
      </c>
      <c r="I293" s="224"/>
      <c r="J293" s="225">
        <f>ROUND(I293*H293,2)</f>
        <v>0</v>
      </c>
      <c r="K293" s="221" t="s">
        <v>129</v>
      </c>
      <c r="L293" s="45"/>
      <c r="M293" s="226" t="s">
        <v>1</v>
      </c>
      <c r="N293" s="227" t="s">
        <v>43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130</v>
      </c>
      <c r="AT293" s="230" t="s">
        <v>125</v>
      </c>
      <c r="AU293" s="230" t="s">
        <v>87</v>
      </c>
      <c r="AY293" s="18" t="s">
        <v>123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83</v>
      </c>
      <c r="BK293" s="231">
        <f>ROUND(I293*H293,2)</f>
        <v>0</v>
      </c>
      <c r="BL293" s="18" t="s">
        <v>130</v>
      </c>
      <c r="BM293" s="230" t="s">
        <v>455</v>
      </c>
    </row>
    <row r="294" s="14" customFormat="1">
      <c r="A294" s="14"/>
      <c r="B294" s="243"/>
      <c r="C294" s="244"/>
      <c r="D294" s="234" t="s">
        <v>132</v>
      </c>
      <c r="E294" s="245" t="s">
        <v>1</v>
      </c>
      <c r="F294" s="246" t="s">
        <v>456</v>
      </c>
      <c r="G294" s="244"/>
      <c r="H294" s="247">
        <v>55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132</v>
      </c>
      <c r="AU294" s="253" t="s">
        <v>87</v>
      </c>
      <c r="AV294" s="14" t="s">
        <v>87</v>
      </c>
      <c r="AW294" s="14" t="s">
        <v>34</v>
      </c>
      <c r="AX294" s="14" t="s">
        <v>83</v>
      </c>
      <c r="AY294" s="253" t="s">
        <v>123</v>
      </c>
    </row>
    <row r="295" s="2" customFormat="1" ht="16.5" customHeight="1">
      <c r="A295" s="39"/>
      <c r="B295" s="40"/>
      <c r="C295" s="266" t="s">
        <v>457</v>
      </c>
      <c r="D295" s="266" t="s">
        <v>296</v>
      </c>
      <c r="E295" s="267" t="s">
        <v>458</v>
      </c>
      <c r="F295" s="268" t="s">
        <v>459</v>
      </c>
      <c r="G295" s="269" t="s">
        <v>379</v>
      </c>
      <c r="H295" s="270">
        <v>46</v>
      </c>
      <c r="I295" s="271"/>
      <c r="J295" s="272">
        <f>ROUND(I295*H295,2)</f>
        <v>0</v>
      </c>
      <c r="K295" s="268" t="s">
        <v>129</v>
      </c>
      <c r="L295" s="273"/>
      <c r="M295" s="274" t="s">
        <v>1</v>
      </c>
      <c r="N295" s="275" t="s">
        <v>43</v>
      </c>
      <c r="O295" s="92"/>
      <c r="P295" s="228">
        <f>O295*H295</f>
        <v>0</v>
      </c>
      <c r="Q295" s="228">
        <v>0.00072000000000000005</v>
      </c>
      <c r="R295" s="228">
        <f>Q295*H295</f>
        <v>0.033120000000000004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176</v>
      </c>
      <c r="AT295" s="230" t="s">
        <v>296</v>
      </c>
      <c r="AU295" s="230" t="s">
        <v>87</v>
      </c>
      <c r="AY295" s="18" t="s">
        <v>123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83</v>
      </c>
      <c r="BK295" s="231">
        <f>ROUND(I295*H295,2)</f>
        <v>0</v>
      </c>
      <c r="BL295" s="18" t="s">
        <v>130</v>
      </c>
      <c r="BM295" s="230" t="s">
        <v>460</v>
      </c>
    </row>
    <row r="296" s="14" customFormat="1">
      <c r="A296" s="14"/>
      <c r="B296" s="243"/>
      <c r="C296" s="244"/>
      <c r="D296" s="234" t="s">
        <v>132</v>
      </c>
      <c r="E296" s="245" t="s">
        <v>1</v>
      </c>
      <c r="F296" s="246" t="s">
        <v>461</v>
      </c>
      <c r="G296" s="244"/>
      <c r="H296" s="247">
        <v>46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132</v>
      </c>
      <c r="AU296" s="253" t="s">
        <v>87</v>
      </c>
      <c r="AV296" s="14" t="s">
        <v>87</v>
      </c>
      <c r="AW296" s="14" t="s">
        <v>34</v>
      </c>
      <c r="AX296" s="14" t="s">
        <v>83</v>
      </c>
      <c r="AY296" s="253" t="s">
        <v>123</v>
      </c>
    </row>
    <row r="297" s="2" customFormat="1" ht="24.15" customHeight="1">
      <c r="A297" s="39"/>
      <c r="B297" s="40"/>
      <c r="C297" s="266" t="s">
        <v>462</v>
      </c>
      <c r="D297" s="266" t="s">
        <v>296</v>
      </c>
      <c r="E297" s="267" t="s">
        <v>463</v>
      </c>
      <c r="F297" s="268" t="s">
        <v>464</v>
      </c>
      <c r="G297" s="269" t="s">
        <v>379</v>
      </c>
      <c r="H297" s="270">
        <v>9</v>
      </c>
      <c r="I297" s="271"/>
      <c r="J297" s="272">
        <f>ROUND(I297*H297,2)</f>
        <v>0</v>
      </c>
      <c r="K297" s="268" t="s">
        <v>1</v>
      </c>
      <c r="L297" s="273"/>
      <c r="M297" s="274" t="s">
        <v>1</v>
      </c>
      <c r="N297" s="275" t="s">
        <v>43</v>
      </c>
      <c r="O297" s="92"/>
      <c r="P297" s="228">
        <f>O297*H297</f>
        <v>0</v>
      </c>
      <c r="Q297" s="228">
        <v>0.00072000000000000005</v>
      </c>
      <c r="R297" s="228">
        <f>Q297*H297</f>
        <v>0.0064800000000000005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176</v>
      </c>
      <c r="AT297" s="230" t="s">
        <v>296</v>
      </c>
      <c r="AU297" s="230" t="s">
        <v>87</v>
      </c>
      <c r="AY297" s="18" t="s">
        <v>123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83</v>
      </c>
      <c r="BK297" s="231">
        <f>ROUND(I297*H297,2)</f>
        <v>0</v>
      </c>
      <c r="BL297" s="18" t="s">
        <v>130</v>
      </c>
      <c r="BM297" s="230" t="s">
        <v>465</v>
      </c>
    </row>
    <row r="298" s="2" customFormat="1" ht="49.05" customHeight="1">
      <c r="A298" s="39"/>
      <c r="B298" s="40"/>
      <c r="C298" s="219" t="s">
        <v>466</v>
      </c>
      <c r="D298" s="219" t="s">
        <v>125</v>
      </c>
      <c r="E298" s="220" t="s">
        <v>467</v>
      </c>
      <c r="F298" s="221" t="s">
        <v>468</v>
      </c>
      <c r="G298" s="222" t="s">
        <v>379</v>
      </c>
      <c r="H298" s="223">
        <v>11</v>
      </c>
      <c r="I298" s="224"/>
      <c r="J298" s="225">
        <f>ROUND(I298*H298,2)</f>
        <v>0</v>
      </c>
      <c r="K298" s="221" t="s">
        <v>129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130</v>
      </c>
      <c r="AT298" s="230" t="s">
        <v>125</v>
      </c>
      <c r="AU298" s="230" t="s">
        <v>87</v>
      </c>
      <c r="AY298" s="18" t="s">
        <v>123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83</v>
      </c>
      <c r="BK298" s="231">
        <f>ROUND(I298*H298,2)</f>
        <v>0</v>
      </c>
      <c r="BL298" s="18" t="s">
        <v>130</v>
      </c>
      <c r="BM298" s="230" t="s">
        <v>469</v>
      </c>
    </row>
    <row r="299" s="2" customFormat="1" ht="24.15" customHeight="1">
      <c r="A299" s="39"/>
      <c r="B299" s="40"/>
      <c r="C299" s="266" t="s">
        <v>470</v>
      </c>
      <c r="D299" s="266" t="s">
        <v>296</v>
      </c>
      <c r="E299" s="267" t="s">
        <v>471</v>
      </c>
      <c r="F299" s="268" t="s">
        <v>472</v>
      </c>
      <c r="G299" s="269" t="s">
        <v>379</v>
      </c>
      <c r="H299" s="270">
        <v>11</v>
      </c>
      <c r="I299" s="271"/>
      <c r="J299" s="272">
        <f>ROUND(I299*H299,2)</f>
        <v>0</v>
      </c>
      <c r="K299" s="268" t="s">
        <v>129</v>
      </c>
      <c r="L299" s="273"/>
      <c r="M299" s="274" t="s">
        <v>1</v>
      </c>
      <c r="N299" s="275" t="s">
        <v>43</v>
      </c>
      <c r="O299" s="92"/>
      <c r="P299" s="228">
        <f>O299*H299</f>
        <v>0</v>
      </c>
      <c r="Q299" s="228">
        <v>0.0021299999999999999</v>
      </c>
      <c r="R299" s="228">
        <f>Q299*H299</f>
        <v>0.023429999999999999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176</v>
      </c>
      <c r="AT299" s="230" t="s">
        <v>296</v>
      </c>
      <c r="AU299" s="230" t="s">
        <v>87</v>
      </c>
      <c r="AY299" s="18" t="s">
        <v>123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83</v>
      </c>
      <c r="BK299" s="231">
        <f>ROUND(I299*H299,2)</f>
        <v>0</v>
      </c>
      <c r="BL299" s="18" t="s">
        <v>130</v>
      </c>
      <c r="BM299" s="230" t="s">
        <v>473</v>
      </c>
    </row>
    <row r="300" s="2" customFormat="1" ht="24.15" customHeight="1">
      <c r="A300" s="39"/>
      <c r="B300" s="40"/>
      <c r="C300" s="266" t="s">
        <v>474</v>
      </c>
      <c r="D300" s="266" t="s">
        <v>296</v>
      </c>
      <c r="E300" s="267" t="s">
        <v>475</v>
      </c>
      <c r="F300" s="268" t="s">
        <v>476</v>
      </c>
      <c r="G300" s="269" t="s">
        <v>379</v>
      </c>
      <c r="H300" s="270">
        <v>11</v>
      </c>
      <c r="I300" s="271"/>
      <c r="J300" s="272">
        <f>ROUND(I300*H300,2)</f>
        <v>0</v>
      </c>
      <c r="K300" s="268" t="s">
        <v>1</v>
      </c>
      <c r="L300" s="273"/>
      <c r="M300" s="274" t="s">
        <v>1</v>
      </c>
      <c r="N300" s="275" t="s">
        <v>43</v>
      </c>
      <c r="O300" s="92"/>
      <c r="P300" s="228">
        <f>O300*H300</f>
        <v>0</v>
      </c>
      <c r="Q300" s="228">
        <v>0.0033999999999999998</v>
      </c>
      <c r="R300" s="228">
        <f>Q300*H300</f>
        <v>0.037399999999999996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176</v>
      </c>
      <c r="AT300" s="230" t="s">
        <v>296</v>
      </c>
      <c r="AU300" s="230" t="s">
        <v>87</v>
      </c>
      <c r="AY300" s="18" t="s">
        <v>123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83</v>
      </c>
      <c r="BK300" s="231">
        <f>ROUND(I300*H300,2)</f>
        <v>0</v>
      </c>
      <c r="BL300" s="18" t="s">
        <v>130</v>
      </c>
      <c r="BM300" s="230" t="s">
        <v>477</v>
      </c>
    </row>
    <row r="301" s="2" customFormat="1" ht="24.15" customHeight="1">
      <c r="A301" s="39"/>
      <c r="B301" s="40"/>
      <c r="C301" s="219" t="s">
        <v>478</v>
      </c>
      <c r="D301" s="219" t="s">
        <v>125</v>
      </c>
      <c r="E301" s="220" t="s">
        <v>479</v>
      </c>
      <c r="F301" s="221" t="s">
        <v>480</v>
      </c>
      <c r="G301" s="222" t="s">
        <v>379</v>
      </c>
      <c r="H301" s="223">
        <v>11</v>
      </c>
      <c r="I301" s="224"/>
      <c r="J301" s="225">
        <f>ROUND(I301*H301,2)</f>
        <v>0</v>
      </c>
      <c r="K301" s="221" t="s">
        <v>129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0.00038000000000000002</v>
      </c>
      <c r="R301" s="228">
        <f>Q301*H301</f>
        <v>0.0041800000000000006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130</v>
      </c>
      <c r="AT301" s="230" t="s">
        <v>125</v>
      </c>
      <c r="AU301" s="230" t="s">
        <v>87</v>
      </c>
      <c r="AY301" s="18" t="s">
        <v>123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83</v>
      </c>
      <c r="BK301" s="231">
        <f>ROUND(I301*H301,2)</f>
        <v>0</v>
      </c>
      <c r="BL301" s="18" t="s">
        <v>130</v>
      </c>
      <c r="BM301" s="230" t="s">
        <v>481</v>
      </c>
    </row>
    <row r="302" s="2" customFormat="1" ht="16.5" customHeight="1">
      <c r="A302" s="39"/>
      <c r="B302" s="40"/>
      <c r="C302" s="266" t="s">
        <v>482</v>
      </c>
      <c r="D302" s="266" t="s">
        <v>296</v>
      </c>
      <c r="E302" s="267" t="s">
        <v>483</v>
      </c>
      <c r="F302" s="268" t="s">
        <v>484</v>
      </c>
      <c r="G302" s="269" t="s">
        <v>379</v>
      </c>
      <c r="H302" s="270">
        <v>11</v>
      </c>
      <c r="I302" s="271"/>
      <c r="J302" s="272">
        <f>ROUND(I302*H302,2)</f>
        <v>0</v>
      </c>
      <c r="K302" s="268" t="s">
        <v>1</v>
      </c>
      <c r="L302" s="273"/>
      <c r="M302" s="274" t="s">
        <v>1</v>
      </c>
      <c r="N302" s="275" t="s">
        <v>43</v>
      </c>
      <c r="O302" s="92"/>
      <c r="P302" s="228">
        <f>O302*H302</f>
        <v>0</v>
      </c>
      <c r="Q302" s="228">
        <v>0.00016000000000000001</v>
      </c>
      <c r="R302" s="228">
        <f>Q302*H302</f>
        <v>0.0017600000000000001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176</v>
      </c>
      <c r="AT302" s="230" t="s">
        <v>296</v>
      </c>
      <c r="AU302" s="230" t="s">
        <v>87</v>
      </c>
      <c r="AY302" s="18" t="s">
        <v>123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83</v>
      </c>
      <c r="BK302" s="231">
        <f>ROUND(I302*H302,2)</f>
        <v>0</v>
      </c>
      <c r="BL302" s="18" t="s">
        <v>130</v>
      </c>
      <c r="BM302" s="230" t="s">
        <v>485</v>
      </c>
    </row>
    <row r="303" s="2" customFormat="1" ht="49.05" customHeight="1">
      <c r="A303" s="39"/>
      <c r="B303" s="40"/>
      <c r="C303" s="219" t="s">
        <v>486</v>
      </c>
      <c r="D303" s="219" t="s">
        <v>125</v>
      </c>
      <c r="E303" s="220" t="s">
        <v>487</v>
      </c>
      <c r="F303" s="221" t="s">
        <v>488</v>
      </c>
      <c r="G303" s="222" t="s">
        <v>379</v>
      </c>
      <c r="H303" s="223">
        <v>2</v>
      </c>
      <c r="I303" s="224"/>
      <c r="J303" s="225">
        <f>ROUND(I303*H303,2)</f>
        <v>0</v>
      </c>
      <c r="K303" s="221" t="s">
        <v>129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0.00161652</v>
      </c>
      <c r="R303" s="228">
        <f>Q303*H303</f>
        <v>0.00323304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130</v>
      </c>
      <c r="AT303" s="230" t="s">
        <v>125</v>
      </c>
      <c r="AU303" s="230" t="s">
        <v>87</v>
      </c>
      <c r="AY303" s="18" t="s">
        <v>123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83</v>
      </c>
      <c r="BK303" s="231">
        <f>ROUND(I303*H303,2)</f>
        <v>0</v>
      </c>
      <c r="BL303" s="18" t="s">
        <v>130</v>
      </c>
      <c r="BM303" s="230" t="s">
        <v>489</v>
      </c>
    </row>
    <row r="304" s="2" customFormat="1" ht="24.15" customHeight="1">
      <c r="A304" s="39"/>
      <c r="B304" s="40"/>
      <c r="C304" s="266" t="s">
        <v>490</v>
      </c>
      <c r="D304" s="266" t="s">
        <v>296</v>
      </c>
      <c r="E304" s="267" t="s">
        <v>491</v>
      </c>
      <c r="F304" s="268" t="s">
        <v>492</v>
      </c>
      <c r="G304" s="269" t="s">
        <v>379</v>
      </c>
      <c r="H304" s="270">
        <v>2</v>
      </c>
      <c r="I304" s="271"/>
      <c r="J304" s="272">
        <f>ROUND(I304*H304,2)</f>
        <v>0</v>
      </c>
      <c r="K304" s="268" t="s">
        <v>129</v>
      </c>
      <c r="L304" s="273"/>
      <c r="M304" s="274" t="s">
        <v>1</v>
      </c>
      <c r="N304" s="275" t="s">
        <v>43</v>
      </c>
      <c r="O304" s="92"/>
      <c r="P304" s="228">
        <f>O304*H304</f>
        <v>0</v>
      </c>
      <c r="Q304" s="228">
        <v>0.017999999999999999</v>
      </c>
      <c r="R304" s="228">
        <f>Q304*H304</f>
        <v>0.035999999999999997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176</v>
      </c>
      <c r="AT304" s="230" t="s">
        <v>296</v>
      </c>
      <c r="AU304" s="230" t="s">
        <v>87</v>
      </c>
      <c r="AY304" s="18" t="s">
        <v>123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83</v>
      </c>
      <c r="BK304" s="231">
        <f>ROUND(I304*H304,2)</f>
        <v>0</v>
      </c>
      <c r="BL304" s="18" t="s">
        <v>130</v>
      </c>
      <c r="BM304" s="230" t="s">
        <v>493</v>
      </c>
    </row>
    <row r="305" s="2" customFormat="1" ht="24.15" customHeight="1">
      <c r="A305" s="39"/>
      <c r="B305" s="40"/>
      <c r="C305" s="266" t="s">
        <v>494</v>
      </c>
      <c r="D305" s="266" t="s">
        <v>296</v>
      </c>
      <c r="E305" s="267" t="s">
        <v>495</v>
      </c>
      <c r="F305" s="268" t="s">
        <v>496</v>
      </c>
      <c r="G305" s="269" t="s">
        <v>379</v>
      </c>
      <c r="H305" s="270">
        <v>2</v>
      </c>
      <c r="I305" s="271"/>
      <c r="J305" s="272">
        <f>ROUND(I305*H305,2)</f>
        <v>0</v>
      </c>
      <c r="K305" s="268" t="s">
        <v>1</v>
      </c>
      <c r="L305" s="273"/>
      <c r="M305" s="274" t="s">
        <v>1</v>
      </c>
      <c r="N305" s="275" t="s">
        <v>43</v>
      </c>
      <c r="O305" s="92"/>
      <c r="P305" s="228">
        <f>O305*H305</f>
        <v>0</v>
      </c>
      <c r="Q305" s="228">
        <v>0.0035000000000000001</v>
      </c>
      <c r="R305" s="228">
        <f>Q305*H305</f>
        <v>0.0070000000000000001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176</v>
      </c>
      <c r="AT305" s="230" t="s">
        <v>296</v>
      </c>
      <c r="AU305" s="230" t="s">
        <v>87</v>
      </c>
      <c r="AY305" s="18" t="s">
        <v>123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83</v>
      </c>
      <c r="BK305" s="231">
        <f>ROUND(I305*H305,2)</f>
        <v>0</v>
      </c>
      <c r="BL305" s="18" t="s">
        <v>130</v>
      </c>
      <c r="BM305" s="230" t="s">
        <v>497</v>
      </c>
    </row>
    <row r="306" s="2" customFormat="1" ht="24.15" customHeight="1">
      <c r="A306" s="39"/>
      <c r="B306" s="40"/>
      <c r="C306" s="219" t="s">
        <v>498</v>
      </c>
      <c r="D306" s="219" t="s">
        <v>125</v>
      </c>
      <c r="E306" s="220" t="s">
        <v>499</v>
      </c>
      <c r="F306" s="221" t="s">
        <v>500</v>
      </c>
      <c r="G306" s="222" t="s">
        <v>379</v>
      </c>
      <c r="H306" s="223">
        <v>2</v>
      </c>
      <c r="I306" s="224"/>
      <c r="J306" s="225">
        <f>ROUND(I306*H306,2)</f>
        <v>0</v>
      </c>
      <c r="K306" s="221" t="s">
        <v>129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0.0013628</v>
      </c>
      <c r="R306" s="228">
        <f>Q306*H306</f>
        <v>0.0027255999999999999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130</v>
      </c>
      <c r="AT306" s="230" t="s">
        <v>125</v>
      </c>
      <c r="AU306" s="230" t="s">
        <v>87</v>
      </c>
      <c r="AY306" s="18" t="s">
        <v>123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83</v>
      </c>
      <c r="BK306" s="231">
        <f>ROUND(I306*H306,2)</f>
        <v>0</v>
      </c>
      <c r="BL306" s="18" t="s">
        <v>130</v>
      </c>
      <c r="BM306" s="230" t="s">
        <v>501</v>
      </c>
    </row>
    <row r="307" s="2" customFormat="1" ht="24.15" customHeight="1">
      <c r="A307" s="39"/>
      <c r="B307" s="40"/>
      <c r="C307" s="266" t="s">
        <v>502</v>
      </c>
      <c r="D307" s="266" t="s">
        <v>296</v>
      </c>
      <c r="E307" s="267" t="s">
        <v>503</v>
      </c>
      <c r="F307" s="268" t="s">
        <v>504</v>
      </c>
      <c r="G307" s="269" t="s">
        <v>379</v>
      </c>
      <c r="H307" s="270">
        <v>1</v>
      </c>
      <c r="I307" s="271"/>
      <c r="J307" s="272">
        <f>ROUND(I307*H307,2)</f>
        <v>0</v>
      </c>
      <c r="K307" s="268" t="s">
        <v>129</v>
      </c>
      <c r="L307" s="273"/>
      <c r="M307" s="274" t="s">
        <v>1</v>
      </c>
      <c r="N307" s="275" t="s">
        <v>43</v>
      </c>
      <c r="O307" s="92"/>
      <c r="P307" s="228">
        <f>O307*H307</f>
        <v>0</v>
      </c>
      <c r="Q307" s="228">
        <v>0.048000000000000001</v>
      </c>
      <c r="R307" s="228">
        <f>Q307*H307</f>
        <v>0.048000000000000001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176</v>
      </c>
      <c r="AT307" s="230" t="s">
        <v>296</v>
      </c>
      <c r="AU307" s="230" t="s">
        <v>87</v>
      </c>
      <c r="AY307" s="18" t="s">
        <v>123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83</v>
      </c>
      <c r="BK307" s="231">
        <f>ROUND(I307*H307,2)</f>
        <v>0</v>
      </c>
      <c r="BL307" s="18" t="s">
        <v>130</v>
      </c>
      <c r="BM307" s="230" t="s">
        <v>505</v>
      </c>
    </row>
    <row r="308" s="2" customFormat="1" ht="33" customHeight="1">
      <c r="A308" s="39"/>
      <c r="B308" s="40"/>
      <c r="C308" s="266" t="s">
        <v>506</v>
      </c>
      <c r="D308" s="266" t="s">
        <v>296</v>
      </c>
      <c r="E308" s="267" t="s">
        <v>507</v>
      </c>
      <c r="F308" s="268" t="s">
        <v>508</v>
      </c>
      <c r="G308" s="269" t="s">
        <v>379</v>
      </c>
      <c r="H308" s="270">
        <v>1</v>
      </c>
      <c r="I308" s="271"/>
      <c r="J308" s="272">
        <f>ROUND(I308*H308,2)</f>
        <v>0</v>
      </c>
      <c r="K308" s="268" t="s">
        <v>1</v>
      </c>
      <c r="L308" s="273"/>
      <c r="M308" s="274" t="s">
        <v>1</v>
      </c>
      <c r="N308" s="275" t="s">
        <v>43</v>
      </c>
      <c r="O308" s="92"/>
      <c r="P308" s="228">
        <f>O308*H308</f>
        <v>0</v>
      </c>
      <c r="Q308" s="228">
        <v>0.0083000000000000001</v>
      </c>
      <c r="R308" s="228">
        <f>Q308*H308</f>
        <v>0.0083000000000000001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176</v>
      </c>
      <c r="AT308" s="230" t="s">
        <v>296</v>
      </c>
      <c r="AU308" s="230" t="s">
        <v>87</v>
      </c>
      <c r="AY308" s="18" t="s">
        <v>123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83</v>
      </c>
      <c r="BK308" s="231">
        <f>ROUND(I308*H308,2)</f>
        <v>0</v>
      </c>
      <c r="BL308" s="18" t="s">
        <v>130</v>
      </c>
      <c r="BM308" s="230" t="s">
        <v>509</v>
      </c>
    </row>
    <row r="309" s="2" customFormat="1" ht="16.5" customHeight="1">
      <c r="A309" s="39"/>
      <c r="B309" s="40"/>
      <c r="C309" s="266" t="s">
        <v>510</v>
      </c>
      <c r="D309" s="266" t="s">
        <v>296</v>
      </c>
      <c r="E309" s="267" t="s">
        <v>511</v>
      </c>
      <c r="F309" s="268" t="s">
        <v>512</v>
      </c>
      <c r="G309" s="269" t="s">
        <v>513</v>
      </c>
      <c r="H309" s="270">
        <v>2</v>
      </c>
      <c r="I309" s="271"/>
      <c r="J309" s="272">
        <f>ROUND(I309*H309,2)</f>
        <v>0</v>
      </c>
      <c r="K309" s="268" t="s">
        <v>1</v>
      </c>
      <c r="L309" s="273"/>
      <c r="M309" s="274" t="s">
        <v>1</v>
      </c>
      <c r="N309" s="275" t="s">
        <v>43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176</v>
      </c>
      <c r="AT309" s="230" t="s">
        <v>296</v>
      </c>
      <c r="AU309" s="230" t="s">
        <v>87</v>
      </c>
      <c r="AY309" s="18" t="s">
        <v>123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83</v>
      </c>
      <c r="BK309" s="231">
        <f>ROUND(I309*H309,2)</f>
        <v>0</v>
      </c>
      <c r="BL309" s="18" t="s">
        <v>130</v>
      </c>
      <c r="BM309" s="230" t="s">
        <v>514</v>
      </c>
    </row>
    <row r="310" s="2" customFormat="1" ht="49.05" customHeight="1">
      <c r="A310" s="39"/>
      <c r="B310" s="40"/>
      <c r="C310" s="219" t="s">
        <v>515</v>
      </c>
      <c r="D310" s="219" t="s">
        <v>125</v>
      </c>
      <c r="E310" s="220" t="s">
        <v>516</v>
      </c>
      <c r="F310" s="221" t="s">
        <v>517</v>
      </c>
      <c r="G310" s="222" t="s">
        <v>379</v>
      </c>
      <c r="H310" s="223">
        <v>8</v>
      </c>
      <c r="I310" s="224"/>
      <c r="J310" s="225">
        <f>ROUND(I310*H310,2)</f>
        <v>0</v>
      </c>
      <c r="K310" s="221" t="s">
        <v>129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0.00165</v>
      </c>
      <c r="R310" s="228">
        <f>Q310*H310</f>
        <v>0.0132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130</v>
      </c>
      <c r="AT310" s="230" t="s">
        <v>125</v>
      </c>
      <c r="AU310" s="230" t="s">
        <v>87</v>
      </c>
      <c r="AY310" s="18" t="s">
        <v>123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83</v>
      </c>
      <c r="BK310" s="231">
        <f>ROUND(I310*H310,2)</f>
        <v>0</v>
      </c>
      <c r="BL310" s="18" t="s">
        <v>130</v>
      </c>
      <c r="BM310" s="230" t="s">
        <v>518</v>
      </c>
    </row>
    <row r="311" s="2" customFormat="1" ht="24.15" customHeight="1">
      <c r="A311" s="39"/>
      <c r="B311" s="40"/>
      <c r="C311" s="266" t="s">
        <v>519</v>
      </c>
      <c r="D311" s="266" t="s">
        <v>296</v>
      </c>
      <c r="E311" s="267" t="s">
        <v>520</v>
      </c>
      <c r="F311" s="268" t="s">
        <v>521</v>
      </c>
      <c r="G311" s="269" t="s">
        <v>379</v>
      </c>
      <c r="H311" s="270">
        <v>8</v>
      </c>
      <c r="I311" s="271"/>
      <c r="J311" s="272">
        <f>ROUND(I311*H311,2)</f>
        <v>0</v>
      </c>
      <c r="K311" s="268" t="s">
        <v>129</v>
      </c>
      <c r="L311" s="273"/>
      <c r="M311" s="274" t="s">
        <v>1</v>
      </c>
      <c r="N311" s="275" t="s">
        <v>43</v>
      </c>
      <c r="O311" s="92"/>
      <c r="P311" s="228">
        <f>O311*H311</f>
        <v>0</v>
      </c>
      <c r="Q311" s="228">
        <v>0.023</v>
      </c>
      <c r="R311" s="228">
        <f>Q311*H311</f>
        <v>0.184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176</v>
      </c>
      <c r="AT311" s="230" t="s">
        <v>296</v>
      </c>
      <c r="AU311" s="230" t="s">
        <v>87</v>
      </c>
      <c r="AY311" s="18" t="s">
        <v>123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83</v>
      </c>
      <c r="BK311" s="231">
        <f>ROUND(I311*H311,2)</f>
        <v>0</v>
      </c>
      <c r="BL311" s="18" t="s">
        <v>130</v>
      </c>
      <c r="BM311" s="230" t="s">
        <v>522</v>
      </c>
    </row>
    <row r="312" s="2" customFormat="1" ht="24.15" customHeight="1">
      <c r="A312" s="39"/>
      <c r="B312" s="40"/>
      <c r="C312" s="266" t="s">
        <v>523</v>
      </c>
      <c r="D312" s="266" t="s">
        <v>296</v>
      </c>
      <c r="E312" s="267" t="s">
        <v>524</v>
      </c>
      <c r="F312" s="268" t="s">
        <v>525</v>
      </c>
      <c r="G312" s="269" t="s">
        <v>379</v>
      </c>
      <c r="H312" s="270">
        <v>8</v>
      </c>
      <c r="I312" s="271"/>
      <c r="J312" s="272">
        <f>ROUND(I312*H312,2)</f>
        <v>0</v>
      </c>
      <c r="K312" s="268" t="s">
        <v>1</v>
      </c>
      <c r="L312" s="273"/>
      <c r="M312" s="274" t="s">
        <v>1</v>
      </c>
      <c r="N312" s="275" t="s">
        <v>43</v>
      </c>
      <c r="O312" s="92"/>
      <c r="P312" s="228">
        <f>O312*H312</f>
        <v>0</v>
      </c>
      <c r="Q312" s="228">
        <v>0.0040000000000000001</v>
      </c>
      <c r="R312" s="228">
        <f>Q312*H312</f>
        <v>0.032000000000000001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176</v>
      </c>
      <c r="AT312" s="230" t="s">
        <v>296</v>
      </c>
      <c r="AU312" s="230" t="s">
        <v>87</v>
      </c>
      <c r="AY312" s="18" t="s">
        <v>123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83</v>
      </c>
      <c r="BK312" s="231">
        <f>ROUND(I312*H312,2)</f>
        <v>0</v>
      </c>
      <c r="BL312" s="18" t="s">
        <v>130</v>
      </c>
      <c r="BM312" s="230" t="s">
        <v>526</v>
      </c>
    </row>
    <row r="313" s="2" customFormat="1" ht="21.75" customHeight="1">
      <c r="A313" s="39"/>
      <c r="B313" s="40"/>
      <c r="C313" s="219" t="s">
        <v>527</v>
      </c>
      <c r="D313" s="219" t="s">
        <v>125</v>
      </c>
      <c r="E313" s="220" t="s">
        <v>528</v>
      </c>
      <c r="F313" s="221" t="s">
        <v>529</v>
      </c>
      <c r="G313" s="222" t="s">
        <v>179</v>
      </c>
      <c r="H313" s="223">
        <v>208.97</v>
      </c>
      <c r="I313" s="224"/>
      <c r="J313" s="225">
        <f>ROUND(I313*H313,2)</f>
        <v>0</v>
      </c>
      <c r="K313" s="221" t="s">
        <v>129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130</v>
      </c>
      <c r="AT313" s="230" t="s">
        <v>125</v>
      </c>
      <c r="AU313" s="230" t="s">
        <v>87</v>
      </c>
      <c r="AY313" s="18" t="s">
        <v>123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83</v>
      </c>
      <c r="BK313" s="231">
        <f>ROUND(I313*H313,2)</f>
        <v>0</v>
      </c>
      <c r="BL313" s="18" t="s">
        <v>130</v>
      </c>
      <c r="BM313" s="230" t="s">
        <v>530</v>
      </c>
    </row>
    <row r="314" s="2" customFormat="1" ht="24.15" customHeight="1">
      <c r="A314" s="39"/>
      <c r="B314" s="40"/>
      <c r="C314" s="219" t="s">
        <v>531</v>
      </c>
      <c r="D314" s="219" t="s">
        <v>125</v>
      </c>
      <c r="E314" s="220" t="s">
        <v>532</v>
      </c>
      <c r="F314" s="221" t="s">
        <v>533</v>
      </c>
      <c r="G314" s="222" t="s">
        <v>179</v>
      </c>
      <c r="H314" s="223">
        <v>208.97</v>
      </c>
      <c r="I314" s="224"/>
      <c r="J314" s="225">
        <f>ROUND(I314*H314,2)</f>
        <v>0</v>
      </c>
      <c r="K314" s="221" t="s">
        <v>129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5.5000000000000003E-07</v>
      </c>
      <c r="R314" s="228">
        <f>Q314*H314</f>
        <v>0.0001149335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130</v>
      </c>
      <c r="AT314" s="230" t="s">
        <v>125</v>
      </c>
      <c r="AU314" s="230" t="s">
        <v>87</v>
      </c>
      <c r="AY314" s="18" t="s">
        <v>123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83</v>
      </c>
      <c r="BK314" s="231">
        <f>ROUND(I314*H314,2)</f>
        <v>0</v>
      </c>
      <c r="BL314" s="18" t="s">
        <v>130</v>
      </c>
      <c r="BM314" s="230" t="s">
        <v>534</v>
      </c>
    </row>
    <row r="315" s="2" customFormat="1" ht="24.15" customHeight="1">
      <c r="A315" s="39"/>
      <c r="B315" s="40"/>
      <c r="C315" s="219" t="s">
        <v>535</v>
      </c>
      <c r="D315" s="219" t="s">
        <v>125</v>
      </c>
      <c r="E315" s="220" t="s">
        <v>536</v>
      </c>
      <c r="F315" s="221" t="s">
        <v>537</v>
      </c>
      <c r="G315" s="222" t="s">
        <v>379</v>
      </c>
      <c r="H315" s="223">
        <v>2</v>
      </c>
      <c r="I315" s="224"/>
      <c r="J315" s="225">
        <f>ROUND(I315*H315,2)</f>
        <v>0</v>
      </c>
      <c r="K315" s="221" t="s">
        <v>129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0.45937290600000003</v>
      </c>
      <c r="R315" s="228">
        <f>Q315*H315</f>
        <v>0.91874581200000005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130</v>
      </c>
      <c r="AT315" s="230" t="s">
        <v>125</v>
      </c>
      <c r="AU315" s="230" t="s">
        <v>87</v>
      </c>
      <c r="AY315" s="18" t="s">
        <v>123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83</v>
      </c>
      <c r="BK315" s="231">
        <f>ROUND(I315*H315,2)</f>
        <v>0</v>
      </c>
      <c r="BL315" s="18" t="s">
        <v>130</v>
      </c>
      <c r="BM315" s="230" t="s">
        <v>538</v>
      </c>
    </row>
    <row r="316" s="2" customFormat="1" ht="24.15" customHeight="1">
      <c r="A316" s="39"/>
      <c r="B316" s="40"/>
      <c r="C316" s="219" t="s">
        <v>539</v>
      </c>
      <c r="D316" s="219" t="s">
        <v>125</v>
      </c>
      <c r="E316" s="220" t="s">
        <v>540</v>
      </c>
      <c r="F316" s="221" t="s">
        <v>541</v>
      </c>
      <c r="G316" s="222" t="s">
        <v>542</v>
      </c>
      <c r="H316" s="223">
        <v>26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43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130</v>
      </c>
      <c r="AT316" s="230" t="s">
        <v>125</v>
      </c>
      <c r="AU316" s="230" t="s">
        <v>87</v>
      </c>
      <c r="AY316" s="18" t="s">
        <v>123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83</v>
      </c>
      <c r="BK316" s="231">
        <f>ROUND(I316*H316,2)</f>
        <v>0</v>
      </c>
      <c r="BL316" s="18" t="s">
        <v>130</v>
      </c>
      <c r="BM316" s="230" t="s">
        <v>543</v>
      </c>
    </row>
    <row r="317" s="2" customFormat="1" ht="16.5" customHeight="1">
      <c r="A317" s="39"/>
      <c r="B317" s="40"/>
      <c r="C317" s="219" t="s">
        <v>544</v>
      </c>
      <c r="D317" s="219" t="s">
        <v>125</v>
      </c>
      <c r="E317" s="220" t="s">
        <v>545</v>
      </c>
      <c r="F317" s="221" t="s">
        <v>546</v>
      </c>
      <c r="G317" s="222" t="s">
        <v>379</v>
      </c>
      <c r="H317" s="223">
        <v>11</v>
      </c>
      <c r="I317" s="224"/>
      <c r="J317" s="225">
        <f>ROUND(I317*H317,2)</f>
        <v>0</v>
      </c>
      <c r="K317" s="221" t="s">
        <v>129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0.040000000000000001</v>
      </c>
      <c r="R317" s="228">
        <f>Q317*H317</f>
        <v>0.44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130</v>
      </c>
      <c r="AT317" s="230" t="s">
        <v>125</v>
      </c>
      <c r="AU317" s="230" t="s">
        <v>87</v>
      </c>
      <c r="AY317" s="18" t="s">
        <v>123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83</v>
      </c>
      <c r="BK317" s="231">
        <f>ROUND(I317*H317,2)</f>
        <v>0</v>
      </c>
      <c r="BL317" s="18" t="s">
        <v>130</v>
      </c>
      <c r="BM317" s="230" t="s">
        <v>547</v>
      </c>
    </row>
    <row r="318" s="2" customFormat="1" ht="16.5" customHeight="1">
      <c r="A318" s="39"/>
      <c r="B318" s="40"/>
      <c r="C318" s="266" t="s">
        <v>548</v>
      </c>
      <c r="D318" s="266" t="s">
        <v>296</v>
      </c>
      <c r="E318" s="267" t="s">
        <v>549</v>
      </c>
      <c r="F318" s="268" t="s">
        <v>550</v>
      </c>
      <c r="G318" s="269" t="s">
        <v>379</v>
      </c>
      <c r="H318" s="270">
        <v>11</v>
      </c>
      <c r="I318" s="271"/>
      <c r="J318" s="272">
        <f>ROUND(I318*H318,2)</f>
        <v>0</v>
      </c>
      <c r="K318" s="268" t="s">
        <v>129</v>
      </c>
      <c r="L318" s="273"/>
      <c r="M318" s="274" t="s">
        <v>1</v>
      </c>
      <c r="N318" s="275" t="s">
        <v>43</v>
      </c>
      <c r="O318" s="92"/>
      <c r="P318" s="228">
        <f>O318*H318</f>
        <v>0</v>
      </c>
      <c r="Q318" s="228">
        <v>0.0073000000000000001</v>
      </c>
      <c r="R318" s="228">
        <f>Q318*H318</f>
        <v>0.080299999999999996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176</v>
      </c>
      <c r="AT318" s="230" t="s">
        <v>296</v>
      </c>
      <c r="AU318" s="230" t="s">
        <v>87</v>
      </c>
      <c r="AY318" s="18" t="s">
        <v>123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83</v>
      </c>
      <c r="BK318" s="231">
        <f>ROUND(I318*H318,2)</f>
        <v>0</v>
      </c>
      <c r="BL318" s="18" t="s">
        <v>130</v>
      </c>
      <c r="BM318" s="230" t="s">
        <v>551</v>
      </c>
    </row>
    <row r="319" s="2" customFormat="1" ht="24.15" customHeight="1">
      <c r="A319" s="39"/>
      <c r="B319" s="40"/>
      <c r="C319" s="266" t="s">
        <v>552</v>
      </c>
      <c r="D319" s="266" t="s">
        <v>296</v>
      </c>
      <c r="E319" s="267" t="s">
        <v>553</v>
      </c>
      <c r="F319" s="268" t="s">
        <v>554</v>
      </c>
      <c r="G319" s="269" t="s">
        <v>379</v>
      </c>
      <c r="H319" s="270">
        <v>11</v>
      </c>
      <c r="I319" s="271"/>
      <c r="J319" s="272">
        <f>ROUND(I319*H319,2)</f>
        <v>0</v>
      </c>
      <c r="K319" s="268" t="s">
        <v>129</v>
      </c>
      <c r="L319" s="273"/>
      <c r="M319" s="274" t="s">
        <v>1</v>
      </c>
      <c r="N319" s="275" t="s">
        <v>43</v>
      </c>
      <c r="O319" s="92"/>
      <c r="P319" s="228">
        <f>O319*H319</f>
        <v>0</v>
      </c>
      <c r="Q319" s="228">
        <v>0.00029999999999999997</v>
      </c>
      <c r="R319" s="228">
        <f>Q319*H319</f>
        <v>0.0032999999999999995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176</v>
      </c>
      <c r="AT319" s="230" t="s">
        <v>296</v>
      </c>
      <c r="AU319" s="230" t="s">
        <v>87</v>
      </c>
      <c r="AY319" s="18" t="s">
        <v>123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83</v>
      </c>
      <c r="BK319" s="231">
        <f>ROUND(I319*H319,2)</f>
        <v>0</v>
      </c>
      <c r="BL319" s="18" t="s">
        <v>130</v>
      </c>
      <c r="BM319" s="230" t="s">
        <v>555</v>
      </c>
    </row>
    <row r="320" s="2" customFormat="1" ht="16.5" customHeight="1">
      <c r="A320" s="39"/>
      <c r="B320" s="40"/>
      <c r="C320" s="219" t="s">
        <v>556</v>
      </c>
      <c r="D320" s="219" t="s">
        <v>125</v>
      </c>
      <c r="E320" s="220" t="s">
        <v>557</v>
      </c>
      <c r="F320" s="221" t="s">
        <v>558</v>
      </c>
      <c r="G320" s="222" t="s">
        <v>379</v>
      </c>
      <c r="H320" s="223">
        <v>10</v>
      </c>
      <c r="I320" s="224"/>
      <c r="J320" s="225">
        <f>ROUND(I320*H320,2)</f>
        <v>0</v>
      </c>
      <c r="K320" s="221" t="s">
        <v>129</v>
      </c>
      <c r="L320" s="45"/>
      <c r="M320" s="226" t="s">
        <v>1</v>
      </c>
      <c r="N320" s="227" t="s">
        <v>43</v>
      </c>
      <c r="O320" s="92"/>
      <c r="P320" s="228">
        <f>O320*H320</f>
        <v>0</v>
      </c>
      <c r="Q320" s="228">
        <v>0.040000000000000001</v>
      </c>
      <c r="R320" s="228">
        <f>Q320*H320</f>
        <v>0.40000000000000002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130</v>
      </c>
      <c r="AT320" s="230" t="s">
        <v>125</v>
      </c>
      <c r="AU320" s="230" t="s">
        <v>87</v>
      </c>
      <c r="AY320" s="18" t="s">
        <v>123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83</v>
      </c>
      <c r="BK320" s="231">
        <f>ROUND(I320*H320,2)</f>
        <v>0</v>
      </c>
      <c r="BL320" s="18" t="s">
        <v>130</v>
      </c>
      <c r="BM320" s="230" t="s">
        <v>559</v>
      </c>
    </row>
    <row r="321" s="2" customFormat="1" ht="24.15" customHeight="1">
      <c r="A321" s="39"/>
      <c r="B321" s="40"/>
      <c r="C321" s="266" t="s">
        <v>560</v>
      </c>
      <c r="D321" s="266" t="s">
        <v>296</v>
      </c>
      <c r="E321" s="267" t="s">
        <v>561</v>
      </c>
      <c r="F321" s="268" t="s">
        <v>562</v>
      </c>
      <c r="G321" s="269" t="s">
        <v>379</v>
      </c>
      <c r="H321" s="270">
        <v>10</v>
      </c>
      <c r="I321" s="271"/>
      <c r="J321" s="272">
        <f>ROUND(I321*H321,2)</f>
        <v>0</v>
      </c>
      <c r="K321" s="268" t="s">
        <v>129</v>
      </c>
      <c r="L321" s="273"/>
      <c r="M321" s="274" t="s">
        <v>1</v>
      </c>
      <c r="N321" s="275" t="s">
        <v>43</v>
      </c>
      <c r="O321" s="92"/>
      <c r="P321" s="228">
        <f>O321*H321</f>
        <v>0</v>
      </c>
      <c r="Q321" s="228">
        <v>0.013299999999999999</v>
      </c>
      <c r="R321" s="228">
        <f>Q321*H321</f>
        <v>0.13300000000000001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176</v>
      </c>
      <c r="AT321" s="230" t="s">
        <v>296</v>
      </c>
      <c r="AU321" s="230" t="s">
        <v>87</v>
      </c>
      <c r="AY321" s="18" t="s">
        <v>123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83</v>
      </c>
      <c r="BK321" s="231">
        <f>ROUND(I321*H321,2)</f>
        <v>0</v>
      </c>
      <c r="BL321" s="18" t="s">
        <v>130</v>
      </c>
      <c r="BM321" s="230" t="s">
        <v>563</v>
      </c>
    </row>
    <row r="322" s="2" customFormat="1" ht="24.15" customHeight="1">
      <c r="A322" s="39"/>
      <c r="B322" s="40"/>
      <c r="C322" s="266" t="s">
        <v>564</v>
      </c>
      <c r="D322" s="266" t="s">
        <v>296</v>
      </c>
      <c r="E322" s="267" t="s">
        <v>565</v>
      </c>
      <c r="F322" s="268" t="s">
        <v>566</v>
      </c>
      <c r="G322" s="269" t="s">
        <v>379</v>
      </c>
      <c r="H322" s="270">
        <v>10</v>
      </c>
      <c r="I322" s="271"/>
      <c r="J322" s="272">
        <f>ROUND(I322*H322,2)</f>
        <v>0</v>
      </c>
      <c r="K322" s="268" t="s">
        <v>129</v>
      </c>
      <c r="L322" s="273"/>
      <c r="M322" s="274" t="s">
        <v>1</v>
      </c>
      <c r="N322" s="275" t="s">
        <v>43</v>
      </c>
      <c r="O322" s="92"/>
      <c r="P322" s="228">
        <f>O322*H322</f>
        <v>0</v>
      </c>
      <c r="Q322" s="228">
        <v>0.00029999999999999997</v>
      </c>
      <c r="R322" s="228">
        <f>Q322*H322</f>
        <v>0.0029999999999999996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176</v>
      </c>
      <c r="AT322" s="230" t="s">
        <v>296</v>
      </c>
      <c r="AU322" s="230" t="s">
        <v>87</v>
      </c>
      <c r="AY322" s="18" t="s">
        <v>123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83</v>
      </c>
      <c r="BK322" s="231">
        <f>ROUND(I322*H322,2)</f>
        <v>0</v>
      </c>
      <c r="BL322" s="18" t="s">
        <v>130</v>
      </c>
      <c r="BM322" s="230" t="s">
        <v>567</v>
      </c>
    </row>
    <row r="323" s="2" customFormat="1" ht="16.5" customHeight="1">
      <c r="A323" s="39"/>
      <c r="B323" s="40"/>
      <c r="C323" s="219" t="s">
        <v>568</v>
      </c>
      <c r="D323" s="219" t="s">
        <v>125</v>
      </c>
      <c r="E323" s="220" t="s">
        <v>569</v>
      </c>
      <c r="F323" s="221" t="s">
        <v>570</v>
      </c>
      <c r="G323" s="222" t="s">
        <v>379</v>
      </c>
      <c r="H323" s="223">
        <v>2</v>
      </c>
      <c r="I323" s="224"/>
      <c r="J323" s="225">
        <f>ROUND(I323*H323,2)</f>
        <v>0</v>
      </c>
      <c r="K323" s="221" t="s">
        <v>129</v>
      </c>
      <c r="L323" s="45"/>
      <c r="M323" s="226" t="s">
        <v>1</v>
      </c>
      <c r="N323" s="227" t="s">
        <v>43</v>
      </c>
      <c r="O323" s="92"/>
      <c r="P323" s="228">
        <f>O323*H323</f>
        <v>0</v>
      </c>
      <c r="Q323" s="228">
        <v>0.050000000000000003</v>
      </c>
      <c r="R323" s="228">
        <f>Q323*H323</f>
        <v>0.10000000000000001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130</v>
      </c>
      <c r="AT323" s="230" t="s">
        <v>125</v>
      </c>
      <c r="AU323" s="230" t="s">
        <v>87</v>
      </c>
      <c r="AY323" s="18" t="s">
        <v>123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83</v>
      </c>
      <c r="BK323" s="231">
        <f>ROUND(I323*H323,2)</f>
        <v>0</v>
      </c>
      <c r="BL323" s="18" t="s">
        <v>130</v>
      </c>
      <c r="BM323" s="230" t="s">
        <v>571</v>
      </c>
    </row>
    <row r="324" s="2" customFormat="1" ht="16.5" customHeight="1">
      <c r="A324" s="39"/>
      <c r="B324" s="40"/>
      <c r="C324" s="266" t="s">
        <v>572</v>
      </c>
      <c r="D324" s="266" t="s">
        <v>296</v>
      </c>
      <c r="E324" s="267" t="s">
        <v>573</v>
      </c>
      <c r="F324" s="268" t="s">
        <v>574</v>
      </c>
      <c r="G324" s="269" t="s">
        <v>379</v>
      </c>
      <c r="H324" s="270">
        <v>2</v>
      </c>
      <c r="I324" s="271"/>
      <c r="J324" s="272">
        <f>ROUND(I324*H324,2)</f>
        <v>0</v>
      </c>
      <c r="K324" s="268" t="s">
        <v>129</v>
      </c>
      <c r="L324" s="273"/>
      <c r="M324" s="274" t="s">
        <v>1</v>
      </c>
      <c r="N324" s="275" t="s">
        <v>43</v>
      </c>
      <c r="O324" s="92"/>
      <c r="P324" s="228">
        <f>O324*H324</f>
        <v>0</v>
      </c>
      <c r="Q324" s="228">
        <v>0.029499999999999998</v>
      </c>
      <c r="R324" s="228">
        <f>Q324*H324</f>
        <v>0.058999999999999997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176</v>
      </c>
      <c r="AT324" s="230" t="s">
        <v>296</v>
      </c>
      <c r="AU324" s="230" t="s">
        <v>87</v>
      </c>
      <c r="AY324" s="18" t="s">
        <v>123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83</v>
      </c>
      <c r="BK324" s="231">
        <f>ROUND(I324*H324,2)</f>
        <v>0</v>
      </c>
      <c r="BL324" s="18" t="s">
        <v>130</v>
      </c>
      <c r="BM324" s="230" t="s">
        <v>575</v>
      </c>
    </row>
    <row r="325" s="2" customFormat="1" ht="24.15" customHeight="1">
      <c r="A325" s="39"/>
      <c r="B325" s="40"/>
      <c r="C325" s="266" t="s">
        <v>576</v>
      </c>
      <c r="D325" s="266" t="s">
        <v>296</v>
      </c>
      <c r="E325" s="267" t="s">
        <v>577</v>
      </c>
      <c r="F325" s="268" t="s">
        <v>578</v>
      </c>
      <c r="G325" s="269" t="s">
        <v>379</v>
      </c>
      <c r="H325" s="270">
        <v>2</v>
      </c>
      <c r="I325" s="271"/>
      <c r="J325" s="272">
        <f>ROUND(I325*H325,2)</f>
        <v>0</v>
      </c>
      <c r="K325" s="268" t="s">
        <v>129</v>
      </c>
      <c r="L325" s="273"/>
      <c r="M325" s="274" t="s">
        <v>1</v>
      </c>
      <c r="N325" s="275" t="s">
        <v>43</v>
      </c>
      <c r="O325" s="92"/>
      <c r="P325" s="228">
        <f>O325*H325</f>
        <v>0</v>
      </c>
      <c r="Q325" s="228">
        <v>0.0025000000000000001</v>
      </c>
      <c r="R325" s="228">
        <f>Q325*H325</f>
        <v>0.0050000000000000001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176</v>
      </c>
      <c r="AT325" s="230" t="s">
        <v>296</v>
      </c>
      <c r="AU325" s="230" t="s">
        <v>87</v>
      </c>
      <c r="AY325" s="18" t="s">
        <v>123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83</v>
      </c>
      <c r="BK325" s="231">
        <f>ROUND(I325*H325,2)</f>
        <v>0</v>
      </c>
      <c r="BL325" s="18" t="s">
        <v>130</v>
      </c>
      <c r="BM325" s="230" t="s">
        <v>579</v>
      </c>
    </row>
    <row r="326" s="2" customFormat="1" ht="24.15" customHeight="1">
      <c r="A326" s="39"/>
      <c r="B326" s="40"/>
      <c r="C326" s="219" t="s">
        <v>580</v>
      </c>
      <c r="D326" s="219" t="s">
        <v>125</v>
      </c>
      <c r="E326" s="220" t="s">
        <v>581</v>
      </c>
      <c r="F326" s="221" t="s">
        <v>582</v>
      </c>
      <c r="G326" s="222" t="s">
        <v>379</v>
      </c>
      <c r="H326" s="223">
        <v>3</v>
      </c>
      <c r="I326" s="224"/>
      <c r="J326" s="225">
        <f>ROUND(I326*H326,2)</f>
        <v>0</v>
      </c>
      <c r="K326" s="221" t="s">
        <v>1</v>
      </c>
      <c r="L326" s="45"/>
      <c r="M326" s="226" t="s">
        <v>1</v>
      </c>
      <c r="N326" s="227" t="s">
        <v>43</v>
      </c>
      <c r="O326" s="92"/>
      <c r="P326" s="228">
        <f>O326*H326</f>
        <v>0</v>
      </c>
      <c r="Q326" s="228">
        <v>0.00016000000000000001</v>
      </c>
      <c r="R326" s="228">
        <f>Q326*H326</f>
        <v>0.00048000000000000007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130</v>
      </c>
      <c r="AT326" s="230" t="s">
        <v>125</v>
      </c>
      <c r="AU326" s="230" t="s">
        <v>87</v>
      </c>
      <c r="AY326" s="18" t="s">
        <v>123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83</v>
      </c>
      <c r="BK326" s="231">
        <f>ROUND(I326*H326,2)</f>
        <v>0</v>
      </c>
      <c r="BL326" s="18" t="s">
        <v>130</v>
      </c>
      <c r="BM326" s="230" t="s">
        <v>583</v>
      </c>
    </row>
    <row r="327" s="2" customFormat="1" ht="21.75" customHeight="1">
      <c r="A327" s="39"/>
      <c r="B327" s="40"/>
      <c r="C327" s="219" t="s">
        <v>584</v>
      </c>
      <c r="D327" s="219" t="s">
        <v>125</v>
      </c>
      <c r="E327" s="220" t="s">
        <v>585</v>
      </c>
      <c r="F327" s="221" t="s">
        <v>586</v>
      </c>
      <c r="G327" s="222" t="s">
        <v>179</v>
      </c>
      <c r="H327" s="223">
        <v>266.47000000000003</v>
      </c>
      <c r="I327" s="224"/>
      <c r="J327" s="225">
        <f>ROUND(I327*H327,2)</f>
        <v>0</v>
      </c>
      <c r="K327" s="221" t="s">
        <v>129</v>
      </c>
      <c r="L327" s="45"/>
      <c r="M327" s="226" t="s">
        <v>1</v>
      </c>
      <c r="N327" s="227" t="s">
        <v>43</v>
      </c>
      <c r="O327" s="92"/>
      <c r="P327" s="228">
        <f>O327*H327</f>
        <v>0</v>
      </c>
      <c r="Q327" s="228">
        <v>0.00019236000000000001</v>
      </c>
      <c r="R327" s="228">
        <f>Q327*H327</f>
        <v>0.051258169200000009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130</v>
      </c>
      <c r="AT327" s="230" t="s">
        <v>125</v>
      </c>
      <c r="AU327" s="230" t="s">
        <v>87</v>
      </c>
      <c r="AY327" s="18" t="s">
        <v>123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83</v>
      </c>
      <c r="BK327" s="231">
        <f>ROUND(I327*H327,2)</f>
        <v>0</v>
      </c>
      <c r="BL327" s="18" t="s">
        <v>130</v>
      </c>
      <c r="BM327" s="230" t="s">
        <v>587</v>
      </c>
    </row>
    <row r="328" s="14" customFormat="1">
      <c r="A328" s="14"/>
      <c r="B328" s="243"/>
      <c r="C328" s="244"/>
      <c r="D328" s="234" t="s">
        <v>132</v>
      </c>
      <c r="E328" s="245" t="s">
        <v>1</v>
      </c>
      <c r="F328" s="246" t="s">
        <v>588</v>
      </c>
      <c r="G328" s="244"/>
      <c r="H328" s="247">
        <v>266.47000000000003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132</v>
      </c>
      <c r="AU328" s="253" t="s">
        <v>87</v>
      </c>
      <c r="AV328" s="14" t="s">
        <v>87</v>
      </c>
      <c r="AW328" s="14" t="s">
        <v>34</v>
      </c>
      <c r="AX328" s="14" t="s">
        <v>83</v>
      </c>
      <c r="AY328" s="253" t="s">
        <v>123</v>
      </c>
    </row>
    <row r="329" s="2" customFormat="1" ht="21.75" customHeight="1">
      <c r="A329" s="39"/>
      <c r="B329" s="40"/>
      <c r="C329" s="219" t="s">
        <v>589</v>
      </c>
      <c r="D329" s="219" t="s">
        <v>125</v>
      </c>
      <c r="E329" s="220" t="s">
        <v>590</v>
      </c>
      <c r="F329" s="221" t="s">
        <v>591</v>
      </c>
      <c r="G329" s="222" t="s">
        <v>179</v>
      </c>
      <c r="H329" s="223">
        <v>245.47</v>
      </c>
      <c r="I329" s="224"/>
      <c r="J329" s="225">
        <f>ROUND(I329*H329,2)</f>
        <v>0</v>
      </c>
      <c r="K329" s="221" t="s">
        <v>129</v>
      </c>
      <c r="L329" s="45"/>
      <c r="M329" s="226" t="s">
        <v>1</v>
      </c>
      <c r="N329" s="227" t="s">
        <v>43</v>
      </c>
      <c r="O329" s="92"/>
      <c r="P329" s="228">
        <f>O329*H329</f>
        <v>0</v>
      </c>
      <c r="Q329" s="228">
        <v>0.000126</v>
      </c>
      <c r="R329" s="228">
        <f>Q329*H329</f>
        <v>0.03092922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130</v>
      </c>
      <c r="AT329" s="230" t="s">
        <v>125</v>
      </c>
      <c r="AU329" s="230" t="s">
        <v>87</v>
      </c>
      <c r="AY329" s="18" t="s">
        <v>123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83</v>
      </c>
      <c r="BK329" s="231">
        <f>ROUND(I329*H329,2)</f>
        <v>0</v>
      </c>
      <c r="BL329" s="18" t="s">
        <v>130</v>
      </c>
      <c r="BM329" s="230" t="s">
        <v>592</v>
      </c>
    </row>
    <row r="330" s="14" customFormat="1">
      <c r="A330" s="14"/>
      <c r="B330" s="243"/>
      <c r="C330" s="244"/>
      <c r="D330" s="234" t="s">
        <v>132</v>
      </c>
      <c r="E330" s="245" t="s">
        <v>1</v>
      </c>
      <c r="F330" s="246" t="s">
        <v>593</v>
      </c>
      <c r="G330" s="244"/>
      <c r="H330" s="247">
        <v>245.47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132</v>
      </c>
      <c r="AU330" s="253" t="s">
        <v>87</v>
      </c>
      <c r="AV330" s="14" t="s">
        <v>87</v>
      </c>
      <c r="AW330" s="14" t="s">
        <v>34</v>
      </c>
      <c r="AX330" s="14" t="s">
        <v>83</v>
      </c>
      <c r="AY330" s="253" t="s">
        <v>123</v>
      </c>
    </row>
    <row r="331" s="2" customFormat="1" ht="16.5" customHeight="1">
      <c r="A331" s="39"/>
      <c r="B331" s="40"/>
      <c r="C331" s="219" t="s">
        <v>594</v>
      </c>
      <c r="D331" s="219" t="s">
        <v>125</v>
      </c>
      <c r="E331" s="220" t="s">
        <v>595</v>
      </c>
      <c r="F331" s="221" t="s">
        <v>596</v>
      </c>
      <c r="G331" s="222" t="s">
        <v>513</v>
      </c>
      <c r="H331" s="223">
        <v>11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130</v>
      </c>
      <c r="AT331" s="230" t="s">
        <v>125</v>
      </c>
      <c r="AU331" s="230" t="s">
        <v>87</v>
      </c>
      <c r="AY331" s="18" t="s">
        <v>123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83</v>
      </c>
      <c r="BK331" s="231">
        <f>ROUND(I331*H331,2)</f>
        <v>0</v>
      </c>
      <c r="BL331" s="18" t="s">
        <v>130</v>
      </c>
      <c r="BM331" s="230" t="s">
        <v>597</v>
      </c>
    </row>
    <row r="332" s="2" customFormat="1" ht="24.15" customHeight="1">
      <c r="A332" s="39"/>
      <c r="B332" s="40"/>
      <c r="C332" s="219" t="s">
        <v>598</v>
      </c>
      <c r="D332" s="219" t="s">
        <v>125</v>
      </c>
      <c r="E332" s="220" t="s">
        <v>599</v>
      </c>
      <c r="F332" s="221" t="s">
        <v>600</v>
      </c>
      <c r="G332" s="222" t="s">
        <v>179</v>
      </c>
      <c r="H332" s="223">
        <v>220</v>
      </c>
      <c r="I332" s="224"/>
      <c r="J332" s="225">
        <f>ROUND(I332*H332,2)</f>
        <v>0</v>
      </c>
      <c r="K332" s="221" t="s">
        <v>1</v>
      </c>
      <c r="L332" s="45"/>
      <c r="M332" s="226" t="s">
        <v>1</v>
      </c>
      <c r="N332" s="227" t="s">
        <v>43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130</v>
      </c>
      <c r="AT332" s="230" t="s">
        <v>125</v>
      </c>
      <c r="AU332" s="230" t="s">
        <v>87</v>
      </c>
      <c r="AY332" s="18" t="s">
        <v>123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83</v>
      </c>
      <c r="BK332" s="231">
        <f>ROUND(I332*H332,2)</f>
        <v>0</v>
      </c>
      <c r="BL332" s="18" t="s">
        <v>130</v>
      </c>
      <c r="BM332" s="230" t="s">
        <v>601</v>
      </c>
    </row>
    <row r="333" s="12" customFormat="1" ht="22.8" customHeight="1">
      <c r="A333" s="12"/>
      <c r="B333" s="203"/>
      <c r="C333" s="204"/>
      <c r="D333" s="205" t="s">
        <v>77</v>
      </c>
      <c r="E333" s="217" t="s">
        <v>182</v>
      </c>
      <c r="F333" s="217" t="s">
        <v>602</v>
      </c>
      <c r="G333" s="204"/>
      <c r="H333" s="204"/>
      <c r="I333" s="207"/>
      <c r="J333" s="218">
        <f>BK333</f>
        <v>0</v>
      </c>
      <c r="K333" s="204"/>
      <c r="L333" s="209"/>
      <c r="M333" s="210"/>
      <c r="N333" s="211"/>
      <c r="O333" s="211"/>
      <c r="P333" s="212">
        <f>SUM(P334:P347)</f>
        <v>0</v>
      </c>
      <c r="Q333" s="211"/>
      <c r="R333" s="212">
        <f>SUM(R334:R347)</f>
        <v>27.857483739999996</v>
      </c>
      <c r="S333" s="211"/>
      <c r="T333" s="213">
        <f>SUM(T334:T347)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4" t="s">
        <v>83</v>
      </c>
      <c r="AT333" s="215" t="s">
        <v>77</v>
      </c>
      <c r="AU333" s="215" t="s">
        <v>83</v>
      </c>
      <c r="AY333" s="214" t="s">
        <v>123</v>
      </c>
      <c r="BK333" s="216">
        <f>SUM(BK334:BK347)</f>
        <v>0</v>
      </c>
    </row>
    <row r="334" s="2" customFormat="1" ht="49.05" customHeight="1">
      <c r="A334" s="39"/>
      <c r="B334" s="40"/>
      <c r="C334" s="219" t="s">
        <v>603</v>
      </c>
      <c r="D334" s="219" t="s">
        <v>125</v>
      </c>
      <c r="E334" s="220" t="s">
        <v>604</v>
      </c>
      <c r="F334" s="221" t="s">
        <v>605</v>
      </c>
      <c r="G334" s="222" t="s">
        <v>179</v>
      </c>
      <c r="H334" s="223">
        <v>198</v>
      </c>
      <c r="I334" s="224"/>
      <c r="J334" s="225">
        <f>ROUND(I334*H334,2)</f>
        <v>0</v>
      </c>
      <c r="K334" s="221" t="s">
        <v>129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0.14066999999999999</v>
      </c>
      <c r="R334" s="228">
        <f>Q334*H334</f>
        <v>27.852659999999997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130</v>
      </c>
      <c r="AT334" s="230" t="s">
        <v>125</v>
      </c>
      <c r="AU334" s="230" t="s">
        <v>87</v>
      </c>
      <c r="AY334" s="18" t="s">
        <v>123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83</v>
      </c>
      <c r="BK334" s="231">
        <f>ROUND(I334*H334,2)</f>
        <v>0</v>
      </c>
      <c r="BL334" s="18" t="s">
        <v>130</v>
      </c>
      <c r="BM334" s="230" t="s">
        <v>606</v>
      </c>
    </row>
    <row r="335" s="14" customFormat="1">
      <c r="A335" s="14"/>
      <c r="B335" s="243"/>
      <c r="C335" s="244"/>
      <c r="D335" s="234" t="s">
        <v>132</v>
      </c>
      <c r="E335" s="245" t="s">
        <v>1</v>
      </c>
      <c r="F335" s="246" t="s">
        <v>181</v>
      </c>
      <c r="G335" s="244"/>
      <c r="H335" s="247">
        <v>198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132</v>
      </c>
      <c r="AU335" s="253" t="s">
        <v>87</v>
      </c>
      <c r="AV335" s="14" t="s">
        <v>87</v>
      </c>
      <c r="AW335" s="14" t="s">
        <v>34</v>
      </c>
      <c r="AX335" s="14" t="s">
        <v>83</v>
      </c>
      <c r="AY335" s="253" t="s">
        <v>123</v>
      </c>
    </row>
    <row r="336" s="2" customFormat="1" ht="24.15" customHeight="1">
      <c r="A336" s="39"/>
      <c r="B336" s="40"/>
      <c r="C336" s="219" t="s">
        <v>607</v>
      </c>
      <c r="D336" s="219" t="s">
        <v>125</v>
      </c>
      <c r="E336" s="220" t="s">
        <v>608</v>
      </c>
      <c r="F336" s="221" t="s">
        <v>609</v>
      </c>
      <c r="G336" s="222" t="s">
        <v>179</v>
      </c>
      <c r="H336" s="223">
        <v>50.799999999999997</v>
      </c>
      <c r="I336" s="224"/>
      <c r="J336" s="225">
        <f>ROUND(I336*H336,2)</f>
        <v>0</v>
      </c>
      <c r="K336" s="221" t="s">
        <v>129</v>
      </c>
      <c r="L336" s="45"/>
      <c r="M336" s="226" t="s">
        <v>1</v>
      </c>
      <c r="N336" s="227" t="s">
        <v>43</v>
      </c>
      <c r="O336" s="92"/>
      <c r="P336" s="228">
        <f>O336*H336</f>
        <v>0</v>
      </c>
      <c r="Q336" s="228">
        <v>8.0499999999999992E-06</v>
      </c>
      <c r="R336" s="228">
        <f>Q336*H336</f>
        <v>0.00040893999999999994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130</v>
      </c>
      <c r="AT336" s="230" t="s">
        <v>125</v>
      </c>
      <c r="AU336" s="230" t="s">
        <v>87</v>
      </c>
      <c r="AY336" s="18" t="s">
        <v>123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83</v>
      </c>
      <c r="BK336" s="231">
        <f>ROUND(I336*H336,2)</f>
        <v>0</v>
      </c>
      <c r="BL336" s="18" t="s">
        <v>130</v>
      </c>
      <c r="BM336" s="230" t="s">
        <v>610</v>
      </c>
    </row>
    <row r="337" s="14" customFormat="1">
      <c r="A337" s="14"/>
      <c r="B337" s="243"/>
      <c r="C337" s="244"/>
      <c r="D337" s="234" t="s">
        <v>132</v>
      </c>
      <c r="E337" s="245" t="s">
        <v>1</v>
      </c>
      <c r="F337" s="246" t="s">
        <v>611</v>
      </c>
      <c r="G337" s="244"/>
      <c r="H337" s="247">
        <v>14.800000000000001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132</v>
      </c>
      <c r="AU337" s="253" t="s">
        <v>87</v>
      </c>
      <c r="AV337" s="14" t="s">
        <v>87</v>
      </c>
      <c r="AW337" s="14" t="s">
        <v>34</v>
      </c>
      <c r="AX337" s="14" t="s">
        <v>78</v>
      </c>
      <c r="AY337" s="253" t="s">
        <v>123</v>
      </c>
    </row>
    <row r="338" s="14" customFormat="1">
      <c r="A338" s="14"/>
      <c r="B338" s="243"/>
      <c r="C338" s="244"/>
      <c r="D338" s="234" t="s">
        <v>132</v>
      </c>
      <c r="E338" s="245" t="s">
        <v>1</v>
      </c>
      <c r="F338" s="246" t="s">
        <v>612</v>
      </c>
      <c r="G338" s="244"/>
      <c r="H338" s="247">
        <v>36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132</v>
      </c>
      <c r="AU338" s="253" t="s">
        <v>87</v>
      </c>
      <c r="AV338" s="14" t="s">
        <v>87</v>
      </c>
      <c r="AW338" s="14" t="s">
        <v>34</v>
      </c>
      <c r="AX338" s="14" t="s">
        <v>78</v>
      </c>
      <c r="AY338" s="253" t="s">
        <v>123</v>
      </c>
    </row>
    <row r="339" s="15" customFormat="1">
      <c r="A339" s="15"/>
      <c r="B339" s="254"/>
      <c r="C339" s="255"/>
      <c r="D339" s="234" t="s">
        <v>132</v>
      </c>
      <c r="E339" s="256" t="s">
        <v>1</v>
      </c>
      <c r="F339" s="257" t="s">
        <v>136</v>
      </c>
      <c r="G339" s="255"/>
      <c r="H339" s="258">
        <v>50.799999999999997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4" t="s">
        <v>132</v>
      </c>
      <c r="AU339" s="264" t="s">
        <v>87</v>
      </c>
      <c r="AV339" s="15" t="s">
        <v>130</v>
      </c>
      <c r="AW339" s="15" t="s">
        <v>34</v>
      </c>
      <c r="AX339" s="15" t="s">
        <v>83</v>
      </c>
      <c r="AY339" s="264" t="s">
        <v>123</v>
      </c>
    </row>
    <row r="340" s="2" customFormat="1" ht="24.15" customHeight="1">
      <c r="A340" s="39"/>
      <c r="B340" s="40"/>
      <c r="C340" s="219" t="s">
        <v>613</v>
      </c>
      <c r="D340" s="219" t="s">
        <v>125</v>
      </c>
      <c r="E340" s="220" t="s">
        <v>614</v>
      </c>
      <c r="F340" s="221" t="s">
        <v>615</v>
      </c>
      <c r="G340" s="222" t="s">
        <v>179</v>
      </c>
      <c r="H340" s="223">
        <v>13</v>
      </c>
      <c r="I340" s="224"/>
      <c r="J340" s="225">
        <f>ROUND(I340*H340,2)</f>
        <v>0</v>
      </c>
      <c r="K340" s="221" t="s">
        <v>129</v>
      </c>
      <c r="L340" s="45"/>
      <c r="M340" s="226" t="s">
        <v>1</v>
      </c>
      <c r="N340" s="227" t="s">
        <v>43</v>
      </c>
      <c r="O340" s="92"/>
      <c r="P340" s="228">
        <f>O340*H340</f>
        <v>0</v>
      </c>
      <c r="Q340" s="228">
        <v>0.00033960000000000001</v>
      </c>
      <c r="R340" s="228">
        <f>Q340*H340</f>
        <v>0.0044148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130</v>
      </c>
      <c r="AT340" s="230" t="s">
        <v>125</v>
      </c>
      <c r="AU340" s="230" t="s">
        <v>87</v>
      </c>
      <c r="AY340" s="18" t="s">
        <v>123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83</v>
      </c>
      <c r="BK340" s="231">
        <f>ROUND(I340*H340,2)</f>
        <v>0</v>
      </c>
      <c r="BL340" s="18" t="s">
        <v>130</v>
      </c>
      <c r="BM340" s="230" t="s">
        <v>616</v>
      </c>
    </row>
    <row r="341" s="14" customFormat="1">
      <c r="A341" s="14"/>
      <c r="B341" s="243"/>
      <c r="C341" s="244"/>
      <c r="D341" s="234" t="s">
        <v>132</v>
      </c>
      <c r="E341" s="245" t="s">
        <v>1</v>
      </c>
      <c r="F341" s="246" t="s">
        <v>617</v>
      </c>
      <c r="G341" s="244"/>
      <c r="H341" s="247">
        <v>13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132</v>
      </c>
      <c r="AU341" s="253" t="s">
        <v>87</v>
      </c>
      <c r="AV341" s="14" t="s">
        <v>87</v>
      </c>
      <c r="AW341" s="14" t="s">
        <v>34</v>
      </c>
      <c r="AX341" s="14" t="s">
        <v>83</v>
      </c>
      <c r="AY341" s="253" t="s">
        <v>123</v>
      </c>
    </row>
    <row r="342" s="2" customFormat="1" ht="24.15" customHeight="1">
      <c r="A342" s="39"/>
      <c r="B342" s="40"/>
      <c r="C342" s="219" t="s">
        <v>618</v>
      </c>
      <c r="D342" s="219" t="s">
        <v>125</v>
      </c>
      <c r="E342" s="220" t="s">
        <v>619</v>
      </c>
      <c r="F342" s="221" t="s">
        <v>620</v>
      </c>
      <c r="G342" s="222" t="s">
        <v>179</v>
      </c>
      <c r="H342" s="223">
        <v>13</v>
      </c>
      <c r="I342" s="224"/>
      <c r="J342" s="225">
        <f>ROUND(I342*H342,2)</f>
        <v>0</v>
      </c>
      <c r="K342" s="221" t="s">
        <v>129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130</v>
      </c>
      <c r="AT342" s="230" t="s">
        <v>125</v>
      </c>
      <c r="AU342" s="230" t="s">
        <v>87</v>
      </c>
      <c r="AY342" s="18" t="s">
        <v>123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83</v>
      </c>
      <c r="BK342" s="231">
        <f>ROUND(I342*H342,2)</f>
        <v>0</v>
      </c>
      <c r="BL342" s="18" t="s">
        <v>130</v>
      </c>
      <c r="BM342" s="230" t="s">
        <v>621</v>
      </c>
    </row>
    <row r="343" s="14" customFormat="1">
      <c r="A343" s="14"/>
      <c r="B343" s="243"/>
      <c r="C343" s="244"/>
      <c r="D343" s="234" t="s">
        <v>132</v>
      </c>
      <c r="E343" s="245" t="s">
        <v>1</v>
      </c>
      <c r="F343" s="246" t="s">
        <v>205</v>
      </c>
      <c r="G343" s="244"/>
      <c r="H343" s="247">
        <v>13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132</v>
      </c>
      <c r="AU343" s="253" t="s">
        <v>87</v>
      </c>
      <c r="AV343" s="14" t="s">
        <v>87</v>
      </c>
      <c r="AW343" s="14" t="s">
        <v>34</v>
      </c>
      <c r="AX343" s="14" t="s">
        <v>83</v>
      </c>
      <c r="AY343" s="253" t="s">
        <v>123</v>
      </c>
    </row>
    <row r="344" s="2" customFormat="1" ht="78" customHeight="1">
      <c r="A344" s="39"/>
      <c r="B344" s="40"/>
      <c r="C344" s="219" t="s">
        <v>622</v>
      </c>
      <c r="D344" s="219" t="s">
        <v>125</v>
      </c>
      <c r="E344" s="220" t="s">
        <v>623</v>
      </c>
      <c r="F344" s="221" t="s">
        <v>624</v>
      </c>
      <c r="G344" s="222" t="s">
        <v>179</v>
      </c>
      <c r="H344" s="223">
        <v>198</v>
      </c>
      <c r="I344" s="224"/>
      <c r="J344" s="225">
        <f>ROUND(I344*H344,2)</f>
        <v>0</v>
      </c>
      <c r="K344" s="221" t="s">
        <v>129</v>
      </c>
      <c r="L344" s="45"/>
      <c r="M344" s="226" t="s">
        <v>1</v>
      </c>
      <c r="N344" s="227" t="s">
        <v>43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130</v>
      </c>
      <c r="AT344" s="230" t="s">
        <v>125</v>
      </c>
      <c r="AU344" s="230" t="s">
        <v>87</v>
      </c>
      <c r="AY344" s="18" t="s">
        <v>123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83</v>
      </c>
      <c r="BK344" s="231">
        <f>ROUND(I344*H344,2)</f>
        <v>0</v>
      </c>
      <c r="BL344" s="18" t="s">
        <v>130</v>
      </c>
      <c r="BM344" s="230" t="s">
        <v>625</v>
      </c>
    </row>
    <row r="345" s="14" customFormat="1">
      <c r="A345" s="14"/>
      <c r="B345" s="243"/>
      <c r="C345" s="244"/>
      <c r="D345" s="234" t="s">
        <v>132</v>
      </c>
      <c r="E345" s="245" t="s">
        <v>1</v>
      </c>
      <c r="F345" s="246" t="s">
        <v>181</v>
      </c>
      <c r="G345" s="244"/>
      <c r="H345" s="247">
        <v>198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132</v>
      </c>
      <c r="AU345" s="253" t="s">
        <v>87</v>
      </c>
      <c r="AV345" s="14" t="s">
        <v>87</v>
      </c>
      <c r="AW345" s="14" t="s">
        <v>34</v>
      </c>
      <c r="AX345" s="14" t="s">
        <v>83</v>
      </c>
      <c r="AY345" s="253" t="s">
        <v>123</v>
      </c>
    </row>
    <row r="346" s="2" customFormat="1" ht="66.75" customHeight="1">
      <c r="A346" s="39"/>
      <c r="B346" s="40"/>
      <c r="C346" s="219" t="s">
        <v>626</v>
      </c>
      <c r="D346" s="219" t="s">
        <v>125</v>
      </c>
      <c r="E346" s="220" t="s">
        <v>627</v>
      </c>
      <c r="F346" s="221" t="s">
        <v>628</v>
      </c>
      <c r="G346" s="222" t="s">
        <v>128</v>
      </c>
      <c r="H346" s="223">
        <v>8</v>
      </c>
      <c r="I346" s="224"/>
      <c r="J346" s="225">
        <f>ROUND(I346*H346,2)</f>
        <v>0</v>
      </c>
      <c r="K346" s="221" t="s">
        <v>129</v>
      </c>
      <c r="L346" s="45"/>
      <c r="M346" s="226" t="s">
        <v>1</v>
      </c>
      <c r="N346" s="227" t="s">
        <v>43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130</v>
      </c>
      <c r="AT346" s="230" t="s">
        <v>125</v>
      </c>
      <c r="AU346" s="230" t="s">
        <v>87</v>
      </c>
      <c r="AY346" s="18" t="s">
        <v>123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83</v>
      </c>
      <c r="BK346" s="231">
        <f>ROUND(I346*H346,2)</f>
        <v>0</v>
      </c>
      <c r="BL346" s="18" t="s">
        <v>130</v>
      </c>
      <c r="BM346" s="230" t="s">
        <v>629</v>
      </c>
    </row>
    <row r="347" s="14" customFormat="1">
      <c r="A347" s="14"/>
      <c r="B347" s="243"/>
      <c r="C347" s="244"/>
      <c r="D347" s="234" t="s">
        <v>132</v>
      </c>
      <c r="E347" s="245" t="s">
        <v>1</v>
      </c>
      <c r="F347" s="246" t="s">
        <v>176</v>
      </c>
      <c r="G347" s="244"/>
      <c r="H347" s="247">
        <v>8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132</v>
      </c>
      <c r="AU347" s="253" t="s">
        <v>87</v>
      </c>
      <c r="AV347" s="14" t="s">
        <v>87</v>
      </c>
      <c r="AW347" s="14" t="s">
        <v>34</v>
      </c>
      <c r="AX347" s="14" t="s">
        <v>83</v>
      </c>
      <c r="AY347" s="253" t="s">
        <v>123</v>
      </c>
    </row>
    <row r="348" s="12" customFormat="1" ht="22.8" customHeight="1">
      <c r="A348" s="12"/>
      <c r="B348" s="203"/>
      <c r="C348" s="204"/>
      <c r="D348" s="205" t="s">
        <v>77</v>
      </c>
      <c r="E348" s="217" t="s">
        <v>630</v>
      </c>
      <c r="F348" s="217" t="s">
        <v>631</v>
      </c>
      <c r="G348" s="204"/>
      <c r="H348" s="204"/>
      <c r="I348" s="207"/>
      <c r="J348" s="218">
        <f>BK348</f>
        <v>0</v>
      </c>
      <c r="K348" s="204"/>
      <c r="L348" s="209"/>
      <c r="M348" s="210"/>
      <c r="N348" s="211"/>
      <c r="O348" s="211"/>
      <c r="P348" s="212">
        <f>SUM(P349:P363)</f>
        <v>0</v>
      </c>
      <c r="Q348" s="211"/>
      <c r="R348" s="212">
        <f>SUM(R349:R363)</f>
        <v>0</v>
      </c>
      <c r="S348" s="211"/>
      <c r="T348" s="213">
        <f>SUM(T349:T363)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83</v>
      </c>
      <c r="AT348" s="215" t="s">
        <v>77</v>
      </c>
      <c r="AU348" s="215" t="s">
        <v>83</v>
      </c>
      <c r="AY348" s="214" t="s">
        <v>123</v>
      </c>
      <c r="BK348" s="216">
        <f>SUM(BK349:BK363)</f>
        <v>0</v>
      </c>
    </row>
    <row r="349" s="2" customFormat="1" ht="16.5" customHeight="1">
      <c r="A349" s="39"/>
      <c r="B349" s="40"/>
      <c r="C349" s="219" t="s">
        <v>632</v>
      </c>
      <c r="D349" s="219" t="s">
        <v>125</v>
      </c>
      <c r="E349" s="220" t="s">
        <v>633</v>
      </c>
      <c r="F349" s="221" t="s">
        <v>634</v>
      </c>
      <c r="G349" s="222" t="s">
        <v>275</v>
      </c>
      <c r="H349" s="223">
        <v>95.903999999999996</v>
      </c>
      <c r="I349" s="224"/>
      <c r="J349" s="225">
        <f>ROUND(I349*H349,2)</f>
        <v>0</v>
      </c>
      <c r="K349" s="221" t="s">
        <v>129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130</v>
      </c>
      <c r="AT349" s="230" t="s">
        <v>125</v>
      </c>
      <c r="AU349" s="230" t="s">
        <v>87</v>
      </c>
      <c r="AY349" s="18" t="s">
        <v>123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83</v>
      </c>
      <c r="BK349" s="231">
        <f>ROUND(I349*H349,2)</f>
        <v>0</v>
      </c>
      <c r="BL349" s="18" t="s">
        <v>130</v>
      </c>
      <c r="BM349" s="230" t="s">
        <v>635</v>
      </c>
    </row>
    <row r="350" s="14" customFormat="1">
      <c r="A350" s="14"/>
      <c r="B350" s="243"/>
      <c r="C350" s="244"/>
      <c r="D350" s="234" t="s">
        <v>132</v>
      </c>
      <c r="E350" s="245" t="s">
        <v>1</v>
      </c>
      <c r="F350" s="246" t="s">
        <v>636</v>
      </c>
      <c r="G350" s="244"/>
      <c r="H350" s="247">
        <v>56.115000000000002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132</v>
      </c>
      <c r="AU350" s="253" t="s">
        <v>87</v>
      </c>
      <c r="AV350" s="14" t="s">
        <v>87</v>
      </c>
      <c r="AW350" s="14" t="s">
        <v>34</v>
      </c>
      <c r="AX350" s="14" t="s">
        <v>78</v>
      </c>
      <c r="AY350" s="253" t="s">
        <v>123</v>
      </c>
    </row>
    <row r="351" s="14" customFormat="1">
      <c r="A351" s="14"/>
      <c r="B351" s="243"/>
      <c r="C351" s="244"/>
      <c r="D351" s="234" t="s">
        <v>132</v>
      </c>
      <c r="E351" s="245" t="s">
        <v>1</v>
      </c>
      <c r="F351" s="246" t="s">
        <v>637</v>
      </c>
      <c r="G351" s="244"/>
      <c r="H351" s="247">
        <v>12.800000000000001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132</v>
      </c>
      <c r="AU351" s="253" t="s">
        <v>87</v>
      </c>
      <c r="AV351" s="14" t="s">
        <v>87</v>
      </c>
      <c r="AW351" s="14" t="s">
        <v>34</v>
      </c>
      <c r="AX351" s="14" t="s">
        <v>78</v>
      </c>
      <c r="AY351" s="253" t="s">
        <v>123</v>
      </c>
    </row>
    <row r="352" s="14" customFormat="1">
      <c r="A352" s="14"/>
      <c r="B352" s="243"/>
      <c r="C352" s="244"/>
      <c r="D352" s="234" t="s">
        <v>132</v>
      </c>
      <c r="E352" s="245" t="s">
        <v>1</v>
      </c>
      <c r="F352" s="246" t="s">
        <v>638</v>
      </c>
      <c r="G352" s="244"/>
      <c r="H352" s="247">
        <v>8.5730000000000004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132</v>
      </c>
      <c r="AU352" s="253" t="s">
        <v>87</v>
      </c>
      <c r="AV352" s="14" t="s">
        <v>87</v>
      </c>
      <c r="AW352" s="14" t="s">
        <v>34</v>
      </c>
      <c r="AX352" s="14" t="s">
        <v>78</v>
      </c>
      <c r="AY352" s="253" t="s">
        <v>123</v>
      </c>
    </row>
    <row r="353" s="14" customFormat="1">
      <c r="A353" s="14"/>
      <c r="B353" s="243"/>
      <c r="C353" s="244"/>
      <c r="D353" s="234" t="s">
        <v>132</v>
      </c>
      <c r="E353" s="245" t="s">
        <v>1</v>
      </c>
      <c r="F353" s="246" t="s">
        <v>639</v>
      </c>
      <c r="G353" s="244"/>
      <c r="H353" s="247">
        <v>9.2210000000000001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132</v>
      </c>
      <c r="AU353" s="253" t="s">
        <v>87</v>
      </c>
      <c r="AV353" s="14" t="s">
        <v>87</v>
      </c>
      <c r="AW353" s="14" t="s">
        <v>34</v>
      </c>
      <c r="AX353" s="14" t="s">
        <v>78</v>
      </c>
      <c r="AY353" s="253" t="s">
        <v>123</v>
      </c>
    </row>
    <row r="354" s="14" customFormat="1">
      <c r="A354" s="14"/>
      <c r="B354" s="243"/>
      <c r="C354" s="244"/>
      <c r="D354" s="234" t="s">
        <v>132</v>
      </c>
      <c r="E354" s="245" t="s">
        <v>1</v>
      </c>
      <c r="F354" s="246" t="s">
        <v>640</v>
      </c>
      <c r="G354" s="244"/>
      <c r="H354" s="247">
        <v>9.1950000000000003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132</v>
      </c>
      <c r="AU354" s="253" t="s">
        <v>87</v>
      </c>
      <c r="AV354" s="14" t="s">
        <v>87</v>
      </c>
      <c r="AW354" s="14" t="s">
        <v>34</v>
      </c>
      <c r="AX354" s="14" t="s">
        <v>78</v>
      </c>
      <c r="AY354" s="253" t="s">
        <v>123</v>
      </c>
    </row>
    <row r="355" s="15" customFormat="1">
      <c r="A355" s="15"/>
      <c r="B355" s="254"/>
      <c r="C355" s="255"/>
      <c r="D355" s="234" t="s">
        <v>132</v>
      </c>
      <c r="E355" s="256" t="s">
        <v>1</v>
      </c>
      <c r="F355" s="257" t="s">
        <v>136</v>
      </c>
      <c r="G355" s="255"/>
      <c r="H355" s="258">
        <v>95.903999999999996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132</v>
      </c>
      <c r="AU355" s="264" t="s">
        <v>87</v>
      </c>
      <c r="AV355" s="15" t="s">
        <v>130</v>
      </c>
      <c r="AW355" s="15" t="s">
        <v>34</v>
      </c>
      <c r="AX355" s="15" t="s">
        <v>83</v>
      </c>
      <c r="AY355" s="264" t="s">
        <v>123</v>
      </c>
    </row>
    <row r="356" s="2" customFormat="1" ht="24.15" customHeight="1">
      <c r="A356" s="39"/>
      <c r="B356" s="40"/>
      <c r="C356" s="219" t="s">
        <v>641</v>
      </c>
      <c r="D356" s="219" t="s">
        <v>125</v>
      </c>
      <c r="E356" s="220" t="s">
        <v>642</v>
      </c>
      <c r="F356" s="221" t="s">
        <v>643</v>
      </c>
      <c r="G356" s="222" t="s">
        <v>275</v>
      </c>
      <c r="H356" s="223">
        <v>1077.288</v>
      </c>
      <c r="I356" s="224"/>
      <c r="J356" s="225">
        <f>ROUND(I356*H356,2)</f>
        <v>0</v>
      </c>
      <c r="K356" s="221" t="s">
        <v>129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130</v>
      </c>
      <c r="AT356" s="230" t="s">
        <v>125</v>
      </c>
      <c r="AU356" s="230" t="s">
        <v>87</v>
      </c>
      <c r="AY356" s="18" t="s">
        <v>123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83</v>
      </c>
      <c r="BK356" s="231">
        <f>ROUND(I356*H356,2)</f>
        <v>0</v>
      </c>
      <c r="BL356" s="18" t="s">
        <v>130</v>
      </c>
      <c r="BM356" s="230" t="s">
        <v>644</v>
      </c>
    </row>
    <row r="357" s="14" customFormat="1">
      <c r="A357" s="14"/>
      <c r="B357" s="243"/>
      <c r="C357" s="244"/>
      <c r="D357" s="234" t="s">
        <v>132</v>
      </c>
      <c r="E357" s="245" t="s">
        <v>1</v>
      </c>
      <c r="F357" s="246" t="s">
        <v>645</v>
      </c>
      <c r="G357" s="244"/>
      <c r="H357" s="247">
        <v>1040.508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132</v>
      </c>
      <c r="AU357" s="253" t="s">
        <v>87</v>
      </c>
      <c r="AV357" s="14" t="s">
        <v>87</v>
      </c>
      <c r="AW357" s="14" t="s">
        <v>34</v>
      </c>
      <c r="AX357" s="14" t="s">
        <v>78</v>
      </c>
      <c r="AY357" s="253" t="s">
        <v>123</v>
      </c>
    </row>
    <row r="358" s="14" customFormat="1">
      <c r="A358" s="14"/>
      <c r="B358" s="243"/>
      <c r="C358" s="244"/>
      <c r="D358" s="234" t="s">
        <v>132</v>
      </c>
      <c r="E358" s="245" t="s">
        <v>1</v>
      </c>
      <c r="F358" s="246" t="s">
        <v>646</v>
      </c>
      <c r="G358" s="244"/>
      <c r="H358" s="247">
        <v>36.780000000000001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132</v>
      </c>
      <c r="AU358" s="253" t="s">
        <v>87</v>
      </c>
      <c r="AV358" s="14" t="s">
        <v>87</v>
      </c>
      <c r="AW358" s="14" t="s">
        <v>34</v>
      </c>
      <c r="AX358" s="14" t="s">
        <v>78</v>
      </c>
      <c r="AY358" s="253" t="s">
        <v>123</v>
      </c>
    </row>
    <row r="359" s="15" customFormat="1">
      <c r="A359" s="15"/>
      <c r="B359" s="254"/>
      <c r="C359" s="255"/>
      <c r="D359" s="234" t="s">
        <v>132</v>
      </c>
      <c r="E359" s="256" t="s">
        <v>1</v>
      </c>
      <c r="F359" s="257" t="s">
        <v>136</v>
      </c>
      <c r="G359" s="255"/>
      <c r="H359" s="258">
        <v>1077.288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4" t="s">
        <v>132</v>
      </c>
      <c r="AU359" s="264" t="s">
        <v>87</v>
      </c>
      <c r="AV359" s="15" t="s">
        <v>130</v>
      </c>
      <c r="AW359" s="15" t="s">
        <v>34</v>
      </c>
      <c r="AX359" s="15" t="s">
        <v>83</v>
      </c>
      <c r="AY359" s="264" t="s">
        <v>123</v>
      </c>
    </row>
    <row r="360" s="2" customFormat="1" ht="24.15" customHeight="1">
      <c r="A360" s="39"/>
      <c r="B360" s="40"/>
      <c r="C360" s="219" t="s">
        <v>647</v>
      </c>
      <c r="D360" s="219" t="s">
        <v>125</v>
      </c>
      <c r="E360" s="220" t="s">
        <v>648</v>
      </c>
      <c r="F360" s="221" t="s">
        <v>649</v>
      </c>
      <c r="G360" s="222" t="s">
        <v>275</v>
      </c>
      <c r="H360" s="223">
        <v>95.903999999999996</v>
      </c>
      <c r="I360" s="224"/>
      <c r="J360" s="225">
        <f>ROUND(I360*H360,2)</f>
        <v>0</v>
      </c>
      <c r="K360" s="221" t="s">
        <v>129</v>
      </c>
      <c r="L360" s="45"/>
      <c r="M360" s="226" t="s">
        <v>1</v>
      </c>
      <c r="N360" s="227" t="s">
        <v>43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130</v>
      </c>
      <c r="AT360" s="230" t="s">
        <v>125</v>
      </c>
      <c r="AU360" s="230" t="s">
        <v>87</v>
      </c>
      <c r="AY360" s="18" t="s">
        <v>123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83</v>
      </c>
      <c r="BK360" s="231">
        <f>ROUND(I360*H360,2)</f>
        <v>0</v>
      </c>
      <c r="BL360" s="18" t="s">
        <v>130</v>
      </c>
      <c r="BM360" s="230" t="s">
        <v>650</v>
      </c>
    </row>
    <row r="361" s="2" customFormat="1" ht="44.25" customHeight="1">
      <c r="A361" s="39"/>
      <c r="B361" s="40"/>
      <c r="C361" s="219" t="s">
        <v>651</v>
      </c>
      <c r="D361" s="265" t="s">
        <v>125</v>
      </c>
      <c r="E361" s="220" t="s">
        <v>652</v>
      </c>
      <c r="F361" s="221" t="s">
        <v>653</v>
      </c>
      <c r="G361" s="222" t="s">
        <v>275</v>
      </c>
      <c r="H361" s="223">
        <v>12.800000000000001</v>
      </c>
      <c r="I361" s="224"/>
      <c r="J361" s="225">
        <f>ROUND(I361*H361,2)</f>
        <v>0</v>
      </c>
      <c r="K361" s="221" t="s">
        <v>276</v>
      </c>
      <c r="L361" s="45"/>
      <c r="M361" s="226" t="s">
        <v>1</v>
      </c>
      <c r="N361" s="227" t="s">
        <v>43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130</v>
      </c>
      <c r="AT361" s="230" t="s">
        <v>125</v>
      </c>
      <c r="AU361" s="230" t="s">
        <v>87</v>
      </c>
      <c r="AY361" s="18" t="s">
        <v>123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83</v>
      </c>
      <c r="BK361" s="231">
        <f>ROUND(I361*H361,2)</f>
        <v>0</v>
      </c>
      <c r="BL361" s="18" t="s">
        <v>130</v>
      </c>
      <c r="BM361" s="230" t="s">
        <v>654</v>
      </c>
    </row>
    <row r="362" s="2" customFormat="1" ht="44.25" customHeight="1">
      <c r="A362" s="39"/>
      <c r="B362" s="40"/>
      <c r="C362" s="219" t="s">
        <v>655</v>
      </c>
      <c r="D362" s="265" t="s">
        <v>125</v>
      </c>
      <c r="E362" s="220" t="s">
        <v>656</v>
      </c>
      <c r="F362" s="221" t="s">
        <v>657</v>
      </c>
      <c r="G362" s="222" t="s">
        <v>275</v>
      </c>
      <c r="H362" s="223">
        <v>8.5730000000000004</v>
      </c>
      <c r="I362" s="224"/>
      <c r="J362" s="225">
        <f>ROUND(I362*H362,2)</f>
        <v>0</v>
      </c>
      <c r="K362" s="221" t="s">
        <v>276</v>
      </c>
      <c r="L362" s="45"/>
      <c r="M362" s="226" t="s">
        <v>1</v>
      </c>
      <c r="N362" s="227" t="s">
        <v>43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130</v>
      </c>
      <c r="AT362" s="230" t="s">
        <v>125</v>
      </c>
      <c r="AU362" s="230" t="s">
        <v>87</v>
      </c>
      <c r="AY362" s="18" t="s">
        <v>123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83</v>
      </c>
      <c r="BK362" s="231">
        <f>ROUND(I362*H362,2)</f>
        <v>0</v>
      </c>
      <c r="BL362" s="18" t="s">
        <v>130</v>
      </c>
      <c r="BM362" s="230" t="s">
        <v>658</v>
      </c>
    </row>
    <row r="363" s="2" customFormat="1" ht="24.15" customHeight="1">
      <c r="A363" s="39"/>
      <c r="B363" s="40"/>
      <c r="C363" s="219" t="s">
        <v>659</v>
      </c>
      <c r="D363" s="265" t="s">
        <v>125</v>
      </c>
      <c r="E363" s="220" t="s">
        <v>660</v>
      </c>
      <c r="F363" s="221" t="s">
        <v>274</v>
      </c>
      <c r="G363" s="222" t="s">
        <v>275</v>
      </c>
      <c r="H363" s="223">
        <v>56.115000000000002</v>
      </c>
      <c r="I363" s="224"/>
      <c r="J363" s="225">
        <f>ROUND(I363*H363,2)</f>
        <v>0</v>
      </c>
      <c r="K363" s="221" t="s">
        <v>276</v>
      </c>
      <c r="L363" s="45"/>
      <c r="M363" s="226" t="s">
        <v>1</v>
      </c>
      <c r="N363" s="227" t="s">
        <v>43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130</v>
      </c>
      <c r="AT363" s="230" t="s">
        <v>125</v>
      </c>
      <c r="AU363" s="230" t="s">
        <v>87</v>
      </c>
      <c r="AY363" s="18" t="s">
        <v>123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83</v>
      </c>
      <c r="BK363" s="231">
        <f>ROUND(I363*H363,2)</f>
        <v>0</v>
      </c>
      <c r="BL363" s="18" t="s">
        <v>130</v>
      </c>
      <c r="BM363" s="230" t="s">
        <v>661</v>
      </c>
    </row>
    <row r="364" s="12" customFormat="1" ht="22.8" customHeight="1">
      <c r="A364" s="12"/>
      <c r="B364" s="203"/>
      <c r="C364" s="204"/>
      <c r="D364" s="205" t="s">
        <v>77</v>
      </c>
      <c r="E364" s="217" t="s">
        <v>662</v>
      </c>
      <c r="F364" s="217" t="s">
        <v>663</v>
      </c>
      <c r="G364" s="204"/>
      <c r="H364" s="204"/>
      <c r="I364" s="207"/>
      <c r="J364" s="218">
        <f>BK364</f>
        <v>0</v>
      </c>
      <c r="K364" s="204"/>
      <c r="L364" s="209"/>
      <c r="M364" s="210"/>
      <c r="N364" s="211"/>
      <c r="O364" s="211"/>
      <c r="P364" s="212">
        <f>P365</f>
        <v>0</v>
      </c>
      <c r="Q364" s="211"/>
      <c r="R364" s="212">
        <f>R365</f>
        <v>0</v>
      </c>
      <c r="S364" s="211"/>
      <c r="T364" s="213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83</v>
      </c>
      <c r="AT364" s="215" t="s">
        <v>77</v>
      </c>
      <c r="AU364" s="215" t="s">
        <v>83</v>
      </c>
      <c r="AY364" s="214" t="s">
        <v>123</v>
      </c>
      <c r="BK364" s="216">
        <f>BK365</f>
        <v>0</v>
      </c>
    </row>
    <row r="365" s="2" customFormat="1" ht="49.05" customHeight="1">
      <c r="A365" s="39"/>
      <c r="B365" s="40"/>
      <c r="C365" s="219" t="s">
        <v>664</v>
      </c>
      <c r="D365" s="265" t="s">
        <v>125</v>
      </c>
      <c r="E365" s="220" t="s">
        <v>665</v>
      </c>
      <c r="F365" s="221" t="s">
        <v>666</v>
      </c>
      <c r="G365" s="222" t="s">
        <v>275</v>
      </c>
      <c r="H365" s="223">
        <v>303.41399999999999</v>
      </c>
      <c r="I365" s="224"/>
      <c r="J365" s="225">
        <f>ROUND(I365*H365,2)</f>
        <v>0</v>
      </c>
      <c r="K365" s="221" t="s">
        <v>276</v>
      </c>
      <c r="L365" s="45"/>
      <c r="M365" s="287" t="s">
        <v>1</v>
      </c>
      <c r="N365" s="288" t="s">
        <v>43</v>
      </c>
      <c r="O365" s="289"/>
      <c r="P365" s="290">
        <f>O365*H365</f>
        <v>0</v>
      </c>
      <c r="Q365" s="290">
        <v>0</v>
      </c>
      <c r="R365" s="290">
        <f>Q365*H365</f>
        <v>0</v>
      </c>
      <c r="S365" s="290">
        <v>0</v>
      </c>
      <c r="T365" s="29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130</v>
      </c>
      <c r="AT365" s="230" t="s">
        <v>125</v>
      </c>
      <c r="AU365" s="230" t="s">
        <v>87</v>
      </c>
      <c r="AY365" s="18" t="s">
        <v>123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83</v>
      </c>
      <c r="BK365" s="231">
        <f>ROUND(I365*H365,2)</f>
        <v>0</v>
      </c>
      <c r="BL365" s="18" t="s">
        <v>130</v>
      </c>
      <c r="BM365" s="230" t="s">
        <v>667</v>
      </c>
    </row>
    <row r="366" s="2" customFormat="1" ht="6.96" customHeight="1">
      <c r="A366" s="39"/>
      <c r="B366" s="67"/>
      <c r="C366" s="68"/>
      <c r="D366" s="68"/>
      <c r="E366" s="68"/>
      <c r="F366" s="68"/>
      <c r="G366" s="68"/>
      <c r="H366" s="68"/>
      <c r="I366" s="68"/>
      <c r="J366" s="68"/>
      <c r="K366" s="68"/>
      <c r="L366" s="45"/>
      <c r="M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</row>
  </sheetData>
  <sheetProtection sheet="1" autoFilter="0" formatColumns="0" formatRows="0" objects="1" scenarios="1" spinCount="100000" saltValue="3qt0us7N5Cmp/ZXrtAwg3izFyBSyeLTMJoXgqX1Ke4gXP1zEJLLl6ijowyqbvdlW4NfGzh76WsELD+Dh9kl5+w==" hashValue="nF3/S7+gQ/amRArdX4Oz1Ta1lhwU64+eiY91aJszxQBax9VFdOJyOHkdoV4W3GhMBWKdulYdxEVLe+asXxnYog==" algorithmName="SHA-512" password="CC35"/>
  <autoFilter ref="C124:K36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Čeperka , ul. Smetanova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7. 3. 2024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ROUND((SUM(BE124:BE152)),  2)</f>
        <v>0</v>
      </c>
      <c r="G33" s="39"/>
      <c r="H33" s="39"/>
      <c r="I33" s="156">
        <v>0.20999999999999999</v>
      </c>
      <c r="J33" s="155">
        <f>ROUND(((SUM(BE124:BE152))*I33),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ROUND((SUM(BF124:BF152)),  2)</f>
        <v>0</v>
      </c>
      <c r="G34" s="39"/>
      <c r="H34" s="39"/>
      <c r="I34" s="156">
        <v>0.12</v>
      </c>
      <c r="J34" s="155">
        <f>ROUND(((SUM(BF124:BF152))*I34),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ROUND((SUM(BG124:BG152)),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ROUND((SUM(BH124:BH152)),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ROUND((SUM(BI124:BI152)),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Čeperka , ul. Smetanova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Čeperka</v>
      </c>
      <c r="G89" s="41"/>
      <c r="H89" s="41"/>
      <c r="I89" s="33" t="s">
        <v>22</v>
      </c>
      <c r="J89" s="80" t="str">
        <f>IF(J12="","",J12)</f>
        <v>7. 3. 2024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31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Pavel Čihák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669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670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671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670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672</v>
      </c>
      <c r="E101" s="183"/>
      <c r="F101" s="183"/>
      <c r="G101" s="183"/>
      <c r="H101" s="183"/>
      <c r="I101" s="183"/>
      <c r="J101" s="184">
        <f>J136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670</v>
      </c>
      <c r="E102" s="189"/>
      <c r="F102" s="189"/>
      <c r="G102" s="189"/>
      <c r="H102" s="189"/>
      <c r="I102" s="189"/>
      <c r="J102" s="190">
        <f>J137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673</v>
      </c>
      <c r="E103" s="183"/>
      <c r="F103" s="183"/>
      <c r="G103" s="183"/>
      <c r="H103" s="183"/>
      <c r="I103" s="183"/>
      <c r="J103" s="184">
        <f>J142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670</v>
      </c>
      <c r="E104" s="189"/>
      <c r="F104" s="189"/>
      <c r="G104" s="189"/>
      <c r="H104" s="189"/>
      <c r="I104" s="189"/>
      <c r="J104" s="190">
        <f>J143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108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Čeperka , ul. Smetanova - 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VON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Čeperka</v>
      </c>
      <c r="G118" s="41"/>
      <c r="H118" s="41"/>
      <c r="I118" s="33" t="s">
        <v>22</v>
      </c>
      <c r="J118" s="80" t="str">
        <f>IF(J12="","",J12)</f>
        <v>7. 3. 2024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31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>Ing. Pavel Čihák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109</v>
      </c>
      <c r="D123" s="195" t="s">
        <v>63</v>
      </c>
      <c r="E123" s="195" t="s">
        <v>59</v>
      </c>
      <c r="F123" s="195" t="s">
        <v>60</v>
      </c>
      <c r="G123" s="195" t="s">
        <v>110</v>
      </c>
      <c r="H123" s="195" t="s">
        <v>111</v>
      </c>
      <c r="I123" s="195" t="s">
        <v>112</v>
      </c>
      <c r="J123" s="195" t="s">
        <v>96</v>
      </c>
      <c r="K123" s="196" t="s">
        <v>113</v>
      </c>
      <c r="L123" s="197"/>
      <c r="M123" s="101" t="s">
        <v>1</v>
      </c>
      <c r="N123" s="102" t="s">
        <v>42</v>
      </c>
      <c r="O123" s="102" t="s">
        <v>114</v>
      </c>
      <c r="P123" s="102" t="s">
        <v>115</v>
      </c>
      <c r="Q123" s="102" t="s">
        <v>116</v>
      </c>
      <c r="R123" s="102" t="s">
        <v>117</v>
      </c>
      <c r="S123" s="102" t="s">
        <v>118</v>
      </c>
      <c r="T123" s="103" t="s">
        <v>119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120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P125+P130+P136+P142</f>
        <v>0</v>
      </c>
      <c r="Q124" s="105"/>
      <c r="R124" s="200">
        <f>R125+R130+R136+R142</f>
        <v>0</v>
      </c>
      <c r="S124" s="105"/>
      <c r="T124" s="201">
        <f>T125+T130+T136+T142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98</v>
      </c>
      <c r="BK124" s="202">
        <f>BK125+BK130+BK136+BK142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674</v>
      </c>
      <c r="F125" s="206" t="s">
        <v>675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77</v>
      </c>
      <c r="AU125" s="215" t="s">
        <v>78</v>
      </c>
      <c r="AY125" s="214" t="s">
        <v>123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676</v>
      </c>
      <c r="F126" s="217" t="s">
        <v>677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77</v>
      </c>
      <c r="AU126" s="215" t="s">
        <v>83</v>
      </c>
      <c r="AY126" s="214" t="s">
        <v>123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83</v>
      </c>
      <c r="D127" s="219" t="s">
        <v>125</v>
      </c>
      <c r="E127" s="220" t="s">
        <v>678</v>
      </c>
      <c r="F127" s="221" t="s">
        <v>679</v>
      </c>
      <c r="G127" s="222" t="s">
        <v>388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130</v>
      </c>
      <c r="AT127" s="230" t="s">
        <v>125</v>
      </c>
      <c r="AU127" s="230" t="s">
        <v>87</v>
      </c>
      <c r="AY127" s="18" t="s">
        <v>123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83</v>
      </c>
      <c r="BK127" s="231">
        <f>ROUND(I127*H127,2)</f>
        <v>0</v>
      </c>
      <c r="BL127" s="18" t="s">
        <v>130</v>
      </c>
      <c r="BM127" s="230" t="s">
        <v>87</v>
      </c>
    </row>
    <row r="128" s="2" customFormat="1" ht="16.5" customHeight="1">
      <c r="A128" s="39"/>
      <c r="B128" s="40"/>
      <c r="C128" s="219" t="s">
        <v>87</v>
      </c>
      <c r="D128" s="219" t="s">
        <v>125</v>
      </c>
      <c r="E128" s="220" t="s">
        <v>680</v>
      </c>
      <c r="F128" s="221" t="s">
        <v>681</v>
      </c>
      <c r="G128" s="222" t="s">
        <v>388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130</v>
      </c>
      <c r="AT128" s="230" t="s">
        <v>125</v>
      </c>
      <c r="AU128" s="230" t="s">
        <v>87</v>
      </c>
      <c r="AY128" s="18" t="s">
        <v>123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83</v>
      </c>
      <c r="BK128" s="231">
        <f>ROUND(I128*H128,2)</f>
        <v>0</v>
      </c>
      <c r="BL128" s="18" t="s">
        <v>130</v>
      </c>
      <c r="BM128" s="230" t="s">
        <v>130</v>
      </c>
    </row>
    <row r="129" s="2" customFormat="1" ht="16.5" customHeight="1">
      <c r="A129" s="39"/>
      <c r="B129" s="40"/>
      <c r="C129" s="219" t="s">
        <v>143</v>
      </c>
      <c r="D129" s="219" t="s">
        <v>125</v>
      </c>
      <c r="E129" s="220" t="s">
        <v>682</v>
      </c>
      <c r="F129" s="221" t="s">
        <v>683</v>
      </c>
      <c r="G129" s="222" t="s">
        <v>388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130</v>
      </c>
      <c r="AT129" s="230" t="s">
        <v>125</v>
      </c>
      <c r="AU129" s="230" t="s">
        <v>87</v>
      </c>
      <c r="AY129" s="18" t="s">
        <v>123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83</v>
      </c>
      <c r="BK129" s="231">
        <f>ROUND(I129*H129,2)</f>
        <v>0</v>
      </c>
      <c r="BL129" s="18" t="s">
        <v>130</v>
      </c>
      <c r="BM129" s="230" t="s">
        <v>163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684</v>
      </c>
      <c r="F130" s="206" t="s">
        <v>685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83</v>
      </c>
      <c r="AT130" s="215" t="s">
        <v>77</v>
      </c>
      <c r="AU130" s="215" t="s">
        <v>78</v>
      </c>
      <c r="AY130" s="214" t="s">
        <v>123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676</v>
      </c>
      <c r="F131" s="217" t="s">
        <v>677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83</v>
      </c>
      <c r="AT131" s="215" t="s">
        <v>77</v>
      </c>
      <c r="AU131" s="215" t="s">
        <v>83</v>
      </c>
      <c r="AY131" s="214" t="s">
        <v>123</v>
      </c>
      <c r="BK131" s="216">
        <f>SUM(BK132:BK135)</f>
        <v>0</v>
      </c>
    </row>
    <row r="132" s="2" customFormat="1" ht="16.5" customHeight="1">
      <c r="A132" s="39"/>
      <c r="B132" s="40"/>
      <c r="C132" s="219" t="s">
        <v>130</v>
      </c>
      <c r="D132" s="219" t="s">
        <v>125</v>
      </c>
      <c r="E132" s="220" t="s">
        <v>686</v>
      </c>
      <c r="F132" s="221" t="s">
        <v>687</v>
      </c>
      <c r="G132" s="222" t="s">
        <v>388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130</v>
      </c>
      <c r="AT132" s="230" t="s">
        <v>125</v>
      </c>
      <c r="AU132" s="230" t="s">
        <v>87</v>
      </c>
      <c r="AY132" s="18" t="s">
        <v>123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83</v>
      </c>
      <c r="BK132" s="231">
        <f>ROUND(I132*H132,2)</f>
        <v>0</v>
      </c>
      <c r="BL132" s="18" t="s">
        <v>130</v>
      </c>
      <c r="BM132" s="230" t="s">
        <v>176</v>
      </c>
    </row>
    <row r="133" s="2" customFormat="1">
      <c r="A133" s="39"/>
      <c r="B133" s="40"/>
      <c r="C133" s="41"/>
      <c r="D133" s="234" t="s">
        <v>688</v>
      </c>
      <c r="E133" s="41"/>
      <c r="F133" s="292" t="s">
        <v>689</v>
      </c>
      <c r="G133" s="41"/>
      <c r="H133" s="41"/>
      <c r="I133" s="293"/>
      <c r="J133" s="41"/>
      <c r="K133" s="41"/>
      <c r="L133" s="45"/>
      <c r="M133" s="294"/>
      <c r="N133" s="29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688</v>
      </c>
      <c r="AU133" s="18" t="s">
        <v>87</v>
      </c>
    </row>
    <row r="134" s="2" customFormat="1" ht="33" customHeight="1">
      <c r="A134" s="39"/>
      <c r="B134" s="40"/>
      <c r="C134" s="219" t="s">
        <v>157</v>
      </c>
      <c r="D134" s="219" t="s">
        <v>125</v>
      </c>
      <c r="E134" s="220" t="s">
        <v>690</v>
      </c>
      <c r="F134" s="221" t="s">
        <v>691</v>
      </c>
      <c r="G134" s="222" t="s">
        <v>388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130</v>
      </c>
      <c r="AT134" s="230" t="s">
        <v>125</v>
      </c>
      <c r="AU134" s="230" t="s">
        <v>87</v>
      </c>
      <c r="AY134" s="18" t="s">
        <v>123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83</v>
      </c>
      <c r="BK134" s="231">
        <f>ROUND(I134*H134,2)</f>
        <v>0</v>
      </c>
      <c r="BL134" s="18" t="s">
        <v>130</v>
      </c>
      <c r="BM134" s="230" t="s">
        <v>186</v>
      </c>
    </row>
    <row r="135" s="2" customFormat="1">
      <c r="A135" s="39"/>
      <c r="B135" s="40"/>
      <c r="C135" s="41"/>
      <c r="D135" s="234" t="s">
        <v>688</v>
      </c>
      <c r="E135" s="41"/>
      <c r="F135" s="292" t="s">
        <v>692</v>
      </c>
      <c r="G135" s="41"/>
      <c r="H135" s="41"/>
      <c r="I135" s="293"/>
      <c r="J135" s="41"/>
      <c r="K135" s="41"/>
      <c r="L135" s="45"/>
      <c r="M135" s="294"/>
      <c r="N135" s="29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688</v>
      </c>
      <c r="AU135" s="18" t="s">
        <v>87</v>
      </c>
    </row>
    <row r="136" s="12" customFormat="1" ht="25.92" customHeight="1">
      <c r="A136" s="12"/>
      <c r="B136" s="203"/>
      <c r="C136" s="204"/>
      <c r="D136" s="205" t="s">
        <v>77</v>
      </c>
      <c r="E136" s="206" t="s">
        <v>693</v>
      </c>
      <c r="F136" s="206" t="s">
        <v>694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</f>
        <v>0</v>
      </c>
      <c r="Q136" s="211"/>
      <c r="R136" s="212">
        <f>R137</f>
        <v>0</v>
      </c>
      <c r="S136" s="211"/>
      <c r="T136" s="21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83</v>
      </c>
      <c r="AT136" s="215" t="s">
        <v>77</v>
      </c>
      <c r="AU136" s="215" t="s">
        <v>78</v>
      </c>
      <c r="AY136" s="214" t="s">
        <v>123</v>
      </c>
      <c r="BK136" s="216">
        <f>BK137</f>
        <v>0</v>
      </c>
    </row>
    <row r="137" s="12" customFormat="1" ht="22.8" customHeight="1">
      <c r="A137" s="12"/>
      <c r="B137" s="203"/>
      <c r="C137" s="204"/>
      <c r="D137" s="205" t="s">
        <v>77</v>
      </c>
      <c r="E137" s="217" t="s">
        <v>676</v>
      </c>
      <c r="F137" s="217" t="s">
        <v>677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SUM(P138:P141)</f>
        <v>0</v>
      </c>
      <c r="Q137" s="211"/>
      <c r="R137" s="212">
        <f>SUM(R138:R141)</f>
        <v>0</v>
      </c>
      <c r="S137" s="211"/>
      <c r="T137" s="21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83</v>
      </c>
      <c r="AT137" s="215" t="s">
        <v>77</v>
      </c>
      <c r="AU137" s="215" t="s">
        <v>83</v>
      </c>
      <c r="AY137" s="214" t="s">
        <v>123</v>
      </c>
      <c r="BK137" s="216">
        <f>SUM(BK138:BK141)</f>
        <v>0</v>
      </c>
    </row>
    <row r="138" s="2" customFormat="1" ht="33" customHeight="1">
      <c r="A138" s="39"/>
      <c r="B138" s="40"/>
      <c r="C138" s="219" t="s">
        <v>163</v>
      </c>
      <c r="D138" s="219" t="s">
        <v>125</v>
      </c>
      <c r="E138" s="220" t="s">
        <v>695</v>
      </c>
      <c r="F138" s="221" t="s">
        <v>696</v>
      </c>
      <c r="G138" s="222" t="s">
        <v>388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130</v>
      </c>
      <c r="AT138" s="230" t="s">
        <v>125</v>
      </c>
      <c r="AU138" s="230" t="s">
        <v>87</v>
      </c>
      <c r="AY138" s="18" t="s">
        <v>123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83</v>
      </c>
      <c r="BK138" s="231">
        <f>ROUND(I138*H138,2)</f>
        <v>0</v>
      </c>
      <c r="BL138" s="18" t="s">
        <v>130</v>
      </c>
      <c r="BM138" s="230" t="s">
        <v>8</v>
      </c>
    </row>
    <row r="139" s="2" customFormat="1" ht="44.25" customHeight="1">
      <c r="A139" s="39"/>
      <c r="B139" s="40"/>
      <c r="C139" s="219" t="s">
        <v>170</v>
      </c>
      <c r="D139" s="219" t="s">
        <v>125</v>
      </c>
      <c r="E139" s="220" t="s">
        <v>697</v>
      </c>
      <c r="F139" s="221" t="s">
        <v>698</v>
      </c>
      <c r="G139" s="222" t="s">
        <v>388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130</v>
      </c>
      <c r="AT139" s="230" t="s">
        <v>125</v>
      </c>
      <c r="AU139" s="230" t="s">
        <v>87</v>
      </c>
      <c r="AY139" s="18" t="s">
        <v>123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83</v>
      </c>
      <c r="BK139" s="231">
        <f>ROUND(I139*H139,2)</f>
        <v>0</v>
      </c>
      <c r="BL139" s="18" t="s">
        <v>130</v>
      </c>
      <c r="BM139" s="230" t="s">
        <v>212</v>
      </c>
    </row>
    <row r="140" s="2" customFormat="1" ht="44.25" customHeight="1">
      <c r="A140" s="39"/>
      <c r="B140" s="40"/>
      <c r="C140" s="219" t="s">
        <v>176</v>
      </c>
      <c r="D140" s="219" t="s">
        <v>125</v>
      </c>
      <c r="E140" s="220" t="s">
        <v>699</v>
      </c>
      <c r="F140" s="221" t="s">
        <v>700</v>
      </c>
      <c r="G140" s="222" t="s">
        <v>388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130</v>
      </c>
      <c r="AT140" s="230" t="s">
        <v>125</v>
      </c>
      <c r="AU140" s="230" t="s">
        <v>87</v>
      </c>
      <c r="AY140" s="18" t="s">
        <v>123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83</v>
      </c>
      <c r="BK140" s="231">
        <f>ROUND(I140*H140,2)</f>
        <v>0</v>
      </c>
      <c r="BL140" s="18" t="s">
        <v>130</v>
      </c>
      <c r="BM140" s="230" t="s">
        <v>225</v>
      </c>
    </row>
    <row r="141" s="2" customFormat="1" ht="298.05" customHeight="1">
      <c r="A141" s="39"/>
      <c r="B141" s="40"/>
      <c r="C141" s="219" t="s">
        <v>182</v>
      </c>
      <c r="D141" s="219" t="s">
        <v>125</v>
      </c>
      <c r="E141" s="220" t="s">
        <v>701</v>
      </c>
      <c r="F141" s="221" t="s">
        <v>702</v>
      </c>
      <c r="G141" s="222" t="s">
        <v>388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130</v>
      </c>
      <c r="AT141" s="230" t="s">
        <v>125</v>
      </c>
      <c r="AU141" s="230" t="s">
        <v>87</v>
      </c>
      <c r="AY141" s="18" t="s">
        <v>123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83</v>
      </c>
      <c r="BK141" s="231">
        <f>ROUND(I141*H141,2)</f>
        <v>0</v>
      </c>
      <c r="BL141" s="18" t="s">
        <v>130</v>
      </c>
      <c r="BM141" s="230" t="s">
        <v>234</v>
      </c>
    </row>
    <row r="142" s="12" customFormat="1" ht="25.92" customHeight="1">
      <c r="A142" s="12"/>
      <c r="B142" s="203"/>
      <c r="C142" s="204"/>
      <c r="D142" s="205" t="s">
        <v>77</v>
      </c>
      <c r="E142" s="206" t="s">
        <v>703</v>
      </c>
      <c r="F142" s="206" t="s">
        <v>704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</f>
        <v>0</v>
      </c>
      <c r="Q142" s="211"/>
      <c r="R142" s="212">
        <f>R143</f>
        <v>0</v>
      </c>
      <c r="S142" s="211"/>
      <c r="T142" s="21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83</v>
      </c>
      <c r="AT142" s="215" t="s">
        <v>77</v>
      </c>
      <c r="AU142" s="215" t="s">
        <v>78</v>
      </c>
      <c r="AY142" s="214" t="s">
        <v>123</v>
      </c>
      <c r="BK142" s="216">
        <f>BK143</f>
        <v>0</v>
      </c>
    </row>
    <row r="143" s="12" customFormat="1" ht="22.8" customHeight="1">
      <c r="A143" s="12"/>
      <c r="B143" s="203"/>
      <c r="C143" s="204"/>
      <c r="D143" s="205" t="s">
        <v>77</v>
      </c>
      <c r="E143" s="217" t="s">
        <v>676</v>
      </c>
      <c r="F143" s="217" t="s">
        <v>677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SUM(P144:P152)</f>
        <v>0</v>
      </c>
      <c r="Q143" s="211"/>
      <c r="R143" s="212">
        <f>SUM(R144:R152)</f>
        <v>0</v>
      </c>
      <c r="S143" s="211"/>
      <c r="T143" s="213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83</v>
      </c>
      <c r="AT143" s="215" t="s">
        <v>77</v>
      </c>
      <c r="AU143" s="215" t="s">
        <v>83</v>
      </c>
      <c r="AY143" s="214" t="s">
        <v>123</v>
      </c>
      <c r="BK143" s="216">
        <f>SUM(BK144:BK152)</f>
        <v>0</v>
      </c>
    </row>
    <row r="144" s="2" customFormat="1" ht="24.15" customHeight="1">
      <c r="A144" s="39"/>
      <c r="B144" s="40"/>
      <c r="C144" s="219" t="s">
        <v>186</v>
      </c>
      <c r="D144" s="219" t="s">
        <v>125</v>
      </c>
      <c r="E144" s="220" t="s">
        <v>705</v>
      </c>
      <c r="F144" s="221" t="s">
        <v>706</v>
      </c>
      <c r="G144" s="222" t="s">
        <v>388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130</v>
      </c>
      <c r="AT144" s="230" t="s">
        <v>125</v>
      </c>
      <c r="AU144" s="230" t="s">
        <v>87</v>
      </c>
      <c r="AY144" s="18" t="s">
        <v>123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83</v>
      </c>
      <c r="BK144" s="231">
        <f>ROUND(I144*H144,2)</f>
        <v>0</v>
      </c>
      <c r="BL144" s="18" t="s">
        <v>130</v>
      </c>
      <c r="BM144" s="230" t="s">
        <v>244</v>
      </c>
    </row>
    <row r="145" s="2" customFormat="1">
      <c r="A145" s="39"/>
      <c r="B145" s="40"/>
      <c r="C145" s="41"/>
      <c r="D145" s="234" t="s">
        <v>688</v>
      </c>
      <c r="E145" s="41"/>
      <c r="F145" s="292" t="s">
        <v>707</v>
      </c>
      <c r="G145" s="41"/>
      <c r="H145" s="41"/>
      <c r="I145" s="293"/>
      <c r="J145" s="41"/>
      <c r="K145" s="41"/>
      <c r="L145" s="45"/>
      <c r="M145" s="294"/>
      <c r="N145" s="295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688</v>
      </c>
      <c r="AU145" s="18" t="s">
        <v>87</v>
      </c>
    </row>
    <row r="146" s="2" customFormat="1" ht="49.05" customHeight="1">
      <c r="A146" s="39"/>
      <c r="B146" s="40"/>
      <c r="C146" s="219" t="s">
        <v>192</v>
      </c>
      <c r="D146" s="219" t="s">
        <v>125</v>
      </c>
      <c r="E146" s="220" t="s">
        <v>708</v>
      </c>
      <c r="F146" s="221" t="s">
        <v>709</v>
      </c>
      <c r="G146" s="222" t="s">
        <v>388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130</v>
      </c>
      <c r="AT146" s="230" t="s">
        <v>125</v>
      </c>
      <c r="AU146" s="230" t="s">
        <v>87</v>
      </c>
      <c r="AY146" s="18" t="s">
        <v>123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83</v>
      </c>
      <c r="BK146" s="231">
        <f>ROUND(I146*H146,2)</f>
        <v>0</v>
      </c>
      <c r="BL146" s="18" t="s">
        <v>130</v>
      </c>
      <c r="BM146" s="230" t="s">
        <v>253</v>
      </c>
    </row>
    <row r="147" s="2" customFormat="1" ht="24.15" customHeight="1">
      <c r="A147" s="39"/>
      <c r="B147" s="40"/>
      <c r="C147" s="219" t="s">
        <v>8</v>
      </c>
      <c r="D147" s="219" t="s">
        <v>125</v>
      </c>
      <c r="E147" s="220" t="s">
        <v>710</v>
      </c>
      <c r="F147" s="221" t="s">
        <v>711</v>
      </c>
      <c r="G147" s="222" t="s">
        <v>388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130</v>
      </c>
      <c r="AT147" s="230" t="s">
        <v>125</v>
      </c>
      <c r="AU147" s="230" t="s">
        <v>87</v>
      </c>
      <c r="AY147" s="18" t="s">
        <v>123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83</v>
      </c>
      <c r="BK147" s="231">
        <f>ROUND(I147*H147,2)</f>
        <v>0</v>
      </c>
      <c r="BL147" s="18" t="s">
        <v>130</v>
      </c>
      <c r="BM147" s="230" t="s">
        <v>263</v>
      </c>
    </row>
    <row r="148" s="2" customFormat="1">
      <c r="A148" s="39"/>
      <c r="B148" s="40"/>
      <c r="C148" s="41"/>
      <c r="D148" s="234" t="s">
        <v>688</v>
      </c>
      <c r="E148" s="41"/>
      <c r="F148" s="292" t="s">
        <v>712</v>
      </c>
      <c r="G148" s="41"/>
      <c r="H148" s="41"/>
      <c r="I148" s="293"/>
      <c r="J148" s="41"/>
      <c r="K148" s="41"/>
      <c r="L148" s="45"/>
      <c r="M148" s="294"/>
      <c r="N148" s="295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688</v>
      </c>
      <c r="AU148" s="18" t="s">
        <v>87</v>
      </c>
    </row>
    <row r="149" s="2" customFormat="1" ht="24.15" customHeight="1">
      <c r="A149" s="39"/>
      <c r="B149" s="40"/>
      <c r="C149" s="219" t="s">
        <v>205</v>
      </c>
      <c r="D149" s="219" t="s">
        <v>125</v>
      </c>
      <c r="E149" s="220" t="s">
        <v>713</v>
      </c>
      <c r="F149" s="221" t="s">
        <v>714</v>
      </c>
      <c r="G149" s="222" t="s">
        <v>388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130</v>
      </c>
      <c r="AT149" s="230" t="s">
        <v>125</v>
      </c>
      <c r="AU149" s="230" t="s">
        <v>87</v>
      </c>
      <c r="AY149" s="18" t="s">
        <v>123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83</v>
      </c>
      <c r="BK149" s="231">
        <f>ROUND(I149*H149,2)</f>
        <v>0</v>
      </c>
      <c r="BL149" s="18" t="s">
        <v>130</v>
      </c>
      <c r="BM149" s="230" t="s">
        <v>272</v>
      </c>
    </row>
    <row r="150" s="2" customFormat="1">
      <c r="A150" s="39"/>
      <c r="B150" s="40"/>
      <c r="C150" s="41"/>
      <c r="D150" s="234" t="s">
        <v>688</v>
      </c>
      <c r="E150" s="41"/>
      <c r="F150" s="292" t="s">
        <v>715</v>
      </c>
      <c r="G150" s="41"/>
      <c r="H150" s="41"/>
      <c r="I150" s="293"/>
      <c r="J150" s="41"/>
      <c r="K150" s="41"/>
      <c r="L150" s="45"/>
      <c r="M150" s="294"/>
      <c r="N150" s="29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688</v>
      </c>
      <c r="AU150" s="18" t="s">
        <v>87</v>
      </c>
    </row>
    <row r="151" s="2" customFormat="1" ht="44.25" customHeight="1">
      <c r="A151" s="39"/>
      <c r="B151" s="40"/>
      <c r="C151" s="219" t="s">
        <v>212</v>
      </c>
      <c r="D151" s="219" t="s">
        <v>125</v>
      </c>
      <c r="E151" s="220" t="s">
        <v>716</v>
      </c>
      <c r="F151" s="221" t="s">
        <v>717</v>
      </c>
      <c r="G151" s="222" t="s">
        <v>388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130</v>
      </c>
      <c r="AT151" s="230" t="s">
        <v>125</v>
      </c>
      <c r="AU151" s="230" t="s">
        <v>87</v>
      </c>
      <c r="AY151" s="18" t="s">
        <v>123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83</v>
      </c>
      <c r="BK151" s="231">
        <f>ROUND(I151*H151,2)</f>
        <v>0</v>
      </c>
      <c r="BL151" s="18" t="s">
        <v>130</v>
      </c>
      <c r="BM151" s="230" t="s">
        <v>284</v>
      </c>
    </row>
    <row r="152" s="2" customFormat="1" ht="16.5" customHeight="1">
      <c r="A152" s="39"/>
      <c r="B152" s="40"/>
      <c r="C152" s="219" t="s">
        <v>218</v>
      </c>
      <c r="D152" s="219" t="s">
        <v>125</v>
      </c>
      <c r="E152" s="220" t="s">
        <v>718</v>
      </c>
      <c r="F152" s="221" t="s">
        <v>719</v>
      </c>
      <c r="G152" s="222" t="s">
        <v>388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87" t="s">
        <v>1</v>
      </c>
      <c r="N152" s="288" t="s">
        <v>43</v>
      </c>
      <c r="O152" s="289"/>
      <c r="P152" s="290">
        <f>O152*H152</f>
        <v>0</v>
      </c>
      <c r="Q152" s="290">
        <v>0</v>
      </c>
      <c r="R152" s="290">
        <f>Q152*H152</f>
        <v>0</v>
      </c>
      <c r="S152" s="290">
        <v>0</v>
      </c>
      <c r="T152" s="29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130</v>
      </c>
      <c r="AT152" s="230" t="s">
        <v>125</v>
      </c>
      <c r="AU152" s="230" t="s">
        <v>87</v>
      </c>
      <c r="AY152" s="18" t="s">
        <v>123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83</v>
      </c>
      <c r="BK152" s="231">
        <f>ROUND(I152*H152,2)</f>
        <v>0</v>
      </c>
      <c r="BL152" s="18" t="s">
        <v>130</v>
      </c>
      <c r="BM152" s="230" t="s">
        <v>295</v>
      </c>
    </row>
    <row r="153" s="2" customFormat="1" ht="6.96" customHeight="1">
      <c r="A153" s="39"/>
      <c r="B153" s="67"/>
      <c r="C153" s="68"/>
      <c r="D153" s="68"/>
      <c r="E153" s="68"/>
      <c r="F153" s="68"/>
      <c r="G153" s="68"/>
      <c r="H153" s="68"/>
      <c r="I153" s="68"/>
      <c r="J153" s="68"/>
      <c r="K153" s="68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0L8GDegf+owQE1RTSEV3mlIxT84CuJZ5k3eAtNiu1s0zJ+Pl1d/u6Tj9coVDsEQ7IryKxMyXjh5R+cTgTca6ZA==" hashValue="mREqjTVVT7mY+cxECasFPQR3DkB97Zi7H3n/oEwcq+CTkaLEEIQflFSjb4f+vU/l36UqmeBPoQdf6vEi31/vDw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2024-04-03T08:08:41Z</dcterms:created>
  <dcterms:modified xsi:type="dcterms:W3CDTF">2024-04-03T08:08:48Z</dcterms:modified>
</cp:coreProperties>
</file>