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17" documentId="13_ncr:1_{6C28FE85-7C5E-4732-A445-778274DF1EE7}" xr6:coauthVersionLast="47" xr6:coauthVersionMax="47" xr10:uidLastSave="{E5070872-12BA-4CC3-9165-71FB61B5380C}"/>
  <bookViews>
    <workbookView xWindow="-110" yWindow="-110" windowWidth="19420" windowHeight="10420" xr2:uid="{00000000-000D-0000-FFFF-FFFF00000000}"/>
  </bookViews>
  <sheets>
    <sheet name="Funkční požadavky" sheetId="6" r:id="rId1"/>
    <sheet name="Číselníky" sheetId="5" r:id="rId2"/>
  </sheets>
  <externalReferences>
    <externalReference r:id="rId3"/>
  </externalReferences>
  <definedNames>
    <definedName name="HODNOC_FCE">[1]Legenda!$A$5:$A$8</definedName>
    <definedName name="HODNOC_IT">[1]Legenda!$A$12:$A$14</definedName>
    <definedName name="Integrace">Číselníky!$C$18:$C$34</definedName>
    <definedName name="KLIENT">#REF!</definedName>
    <definedName name="Navrh">Číselníky!$A$1:$A$8</definedName>
    <definedName name="TypyPozadavku">Číselníky!$C$1:$C$30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6" l="1"/>
  <c r="A49" i="6" s="1"/>
  <c r="B60" i="6"/>
  <c r="A60" i="6" s="1"/>
  <c r="B58" i="6"/>
  <c r="A58" i="6" s="1"/>
  <c r="B59" i="6"/>
  <c r="A59" i="6" s="1"/>
  <c r="B57" i="6"/>
  <c r="A57" i="6" s="1"/>
  <c r="B3" i="6" l="1"/>
  <c r="A3" i="6" s="1"/>
  <c r="B80" i="6"/>
  <c r="A80" i="6" s="1"/>
  <c r="B68" i="6"/>
  <c r="A68" i="6" s="1"/>
  <c r="B69" i="6"/>
  <c r="A69" i="6" s="1"/>
  <c r="B70" i="6"/>
  <c r="A70" i="6" s="1"/>
  <c r="B71" i="6"/>
  <c r="A71" i="6" s="1"/>
  <c r="B50" i="6"/>
  <c r="A50" i="6" s="1"/>
  <c r="B51" i="6"/>
  <c r="A51" i="6" s="1"/>
  <c r="B54" i="6"/>
  <c r="A54" i="6" s="1"/>
  <c r="B55" i="6"/>
  <c r="A55" i="6" s="1"/>
  <c r="B52" i="6"/>
  <c r="A52" i="6" s="1"/>
  <c r="B44" i="6"/>
  <c r="A44" i="6" s="1"/>
  <c r="B45" i="6"/>
  <c r="A45" i="6" s="1"/>
  <c r="B46" i="6"/>
  <c r="A46" i="6" s="1"/>
  <c r="B8" i="6"/>
  <c r="A8" i="6" s="1"/>
  <c r="B16" i="6"/>
  <c r="A16" i="6" s="1"/>
  <c r="B13" i="6"/>
  <c r="A13" i="6" s="1"/>
  <c r="B14" i="6"/>
  <c r="A14" i="6" s="1"/>
  <c r="B56" i="6"/>
  <c r="A56" i="6" s="1"/>
  <c r="B63" i="6"/>
  <c r="A63" i="6" s="1"/>
  <c r="B39" i="6"/>
  <c r="A39" i="6" s="1"/>
  <c r="B66" i="6"/>
  <c r="A66" i="6" s="1"/>
  <c r="B61" i="6"/>
  <c r="A61" i="6" s="1"/>
  <c r="B73" i="6"/>
  <c r="A73" i="6" s="1"/>
  <c r="B77" i="6"/>
  <c r="A77" i="6" s="1"/>
  <c r="B15" i="6"/>
  <c r="A15" i="6" s="1"/>
  <c r="B31" i="6"/>
  <c r="A31" i="6" s="1"/>
  <c r="B6" i="6"/>
  <c r="A6" i="6" s="1"/>
  <c r="B47" i="6"/>
  <c r="A47" i="6" s="1"/>
  <c r="B32" i="6"/>
  <c r="A32" i="6" s="1"/>
  <c r="B40" i="6"/>
  <c r="A40" i="6" s="1"/>
  <c r="B48" i="6"/>
  <c r="A48" i="6" s="1"/>
  <c r="B41" i="6"/>
  <c r="A41" i="6" s="1"/>
  <c r="B7" i="6"/>
  <c r="A7" i="6" s="1"/>
  <c r="B24" i="6"/>
  <c r="A24" i="6" s="1"/>
  <c r="B20" i="6"/>
  <c r="A20" i="6" s="1"/>
  <c r="B67" i="6"/>
  <c r="A67" i="6" s="1"/>
  <c r="B25" i="6"/>
  <c r="A25" i="6" s="1"/>
  <c r="B21" i="6"/>
  <c r="A21" i="6" s="1"/>
  <c r="B23" i="6"/>
  <c r="A23" i="6" s="1"/>
  <c r="B22" i="6"/>
  <c r="A22" i="6" s="1"/>
  <c r="B18" i="6"/>
  <c r="A18" i="6" s="1"/>
  <c r="B19" i="6"/>
  <c r="A19" i="6" s="1"/>
  <c r="B38" i="6"/>
  <c r="A38" i="6" s="1"/>
  <c r="B10" i="6"/>
  <c r="A10" i="6" s="1"/>
  <c r="B30" i="6"/>
  <c r="A30" i="6" s="1"/>
  <c r="B33" i="6"/>
  <c r="A33" i="6" s="1"/>
  <c r="B65" i="6"/>
  <c r="A65" i="6" s="1"/>
  <c r="B64" i="6"/>
  <c r="A64" i="6" s="1"/>
  <c r="B53" i="6"/>
  <c r="A53" i="6" s="1"/>
  <c r="B76" i="6"/>
  <c r="A76" i="6" s="1"/>
  <c r="B74" i="6"/>
  <c r="A74" i="6" s="1"/>
  <c r="B62" i="6"/>
  <c r="A62" i="6" s="1"/>
  <c r="B78" i="6"/>
  <c r="A78" i="6" s="1"/>
  <c r="B79" i="6"/>
  <c r="A79" i="6" s="1"/>
  <c r="B27" i="6"/>
  <c r="A27" i="6" s="1"/>
  <c r="B28" i="6"/>
  <c r="A28" i="6" s="1"/>
  <c r="B36" i="6"/>
  <c r="A36" i="6" s="1"/>
  <c r="B26" i="6"/>
  <c r="A26" i="6" s="1"/>
  <c r="B4" i="6"/>
  <c r="A4" i="6" s="1"/>
  <c r="B42" i="6"/>
  <c r="A42" i="6" s="1"/>
  <c r="B35" i="6"/>
  <c r="A35" i="6" s="1"/>
  <c r="B29" i="6"/>
  <c r="A29" i="6" s="1"/>
  <c r="B34" i="6"/>
  <c r="A34" i="6" s="1"/>
  <c r="B37" i="6"/>
  <c r="A37" i="6" s="1"/>
  <c r="B72" i="6"/>
  <c r="A72" i="6" s="1"/>
  <c r="B11" i="6"/>
  <c r="A11" i="6" s="1"/>
  <c r="B2" i="6"/>
  <c r="A2" i="6" s="1"/>
  <c r="B5" i="6"/>
  <c r="A5" i="6" s="1"/>
  <c r="B17" i="6"/>
  <c r="A17" i="6" s="1"/>
  <c r="B75" i="6"/>
  <c r="A75" i="6" s="1"/>
  <c r="B9" i="6"/>
  <c r="A9" i="6" s="1"/>
  <c r="B43" i="6"/>
  <c r="A43" i="6" s="1"/>
  <c r="B12" i="6"/>
  <c r="A12" i="6" s="1"/>
</calcChain>
</file>

<file path=xl/sharedStrings.xml><?xml version="1.0" encoding="utf-8"?>
<sst xmlns="http://schemas.openxmlformats.org/spreadsheetml/2006/main" count="529" uniqueCount="203">
  <si>
    <t>Zrušit</t>
  </si>
  <si>
    <t>Administrace</t>
  </si>
  <si>
    <t>Standard</t>
  </si>
  <si>
    <t>Databáze</t>
  </si>
  <si>
    <t>Konfigurace</t>
  </si>
  <si>
    <t>Vývoj</t>
  </si>
  <si>
    <t>Produkty ARCDATA</t>
  </si>
  <si>
    <t>Vizualizace dat</t>
  </si>
  <si>
    <t>Data Interoperability</t>
  </si>
  <si>
    <t>VAK Pardubice</t>
  </si>
  <si>
    <t>Editace dat</t>
  </si>
  <si>
    <t>Analýza dat</t>
  </si>
  <si>
    <t>Trasování sítí</t>
  </si>
  <si>
    <t>Tiskové výstupy</t>
  </si>
  <si>
    <t>Externí datové zdroje</t>
  </si>
  <si>
    <t>Integrace Helios</t>
  </si>
  <si>
    <t>Integrace EMA</t>
  </si>
  <si>
    <t>Integrace ZIS</t>
  </si>
  <si>
    <t>Integrace EPU</t>
  </si>
  <si>
    <t>Integrace vyjadřovací portál</t>
  </si>
  <si>
    <t>Integrace MIKE+ (DHI)</t>
  </si>
  <si>
    <t>Integrace Labsystém</t>
  </si>
  <si>
    <t>Integrace Webdispečink</t>
  </si>
  <si>
    <t>Integrace SCADA (Retos)</t>
  </si>
  <si>
    <t>Integrace GIST</t>
  </si>
  <si>
    <t>ID</t>
  </si>
  <si>
    <t>ID skupiny</t>
  </si>
  <si>
    <t>Skupina požadavků</t>
  </si>
  <si>
    <t>ID požadavku</t>
  </si>
  <si>
    <t>Požadavek</t>
  </si>
  <si>
    <t>ID v dotazníku</t>
  </si>
  <si>
    <t>Návrh řešení</t>
  </si>
  <si>
    <t>Systém</t>
  </si>
  <si>
    <t>TK</t>
  </si>
  <si>
    <t>LK</t>
  </si>
  <si>
    <t>MK</t>
  </si>
  <si>
    <t>Rozvoj</t>
  </si>
  <si>
    <t>Zobrazení polohopisu a výškopisu sítí včetně ostatních provozovatelů</t>
  </si>
  <si>
    <t>Fce zobrazovací - požadavek 1</t>
  </si>
  <si>
    <t>Fce zobrazovací - požadavek 2</t>
  </si>
  <si>
    <t>Fce zobrazovací - požadavek 3</t>
  </si>
  <si>
    <t>Fce zobrazovací - požadavek 4</t>
  </si>
  <si>
    <t>Fce zobrazovací - požadavek 5</t>
  </si>
  <si>
    <t>Fce zobrazovací - požadavek 6</t>
  </si>
  <si>
    <t>Zobrazení územních plánů</t>
  </si>
  <si>
    <t>Fce zobrazovací - požadavek 7</t>
  </si>
  <si>
    <t>Fce zobrazovací - požadavek 9</t>
  </si>
  <si>
    <t>Fce zobrazovací - požadavek 10</t>
  </si>
  <si>
    <t>Fce zobrazovací - požadavek 11</t>
  </si>
  <si>
    <t>Fce zobrazovací - požadavek 12</t>
  </si>
  <si>
    <t>Fce zobrazovací - požadavek 13</t>
  </si>
  <si>
    <t>Fce zobrazovací - požadavek 14</t>
  </si>
  <si>
    <t>Fce zobrazovací - požadavek 15</t>
  </si>
  <si>
    <t>Fce zobrazovací - požadavek 18</t>
  </si>
  <si>
    <t>Fce zobrazovací - požadavek 19</t>
  </si>
  <si>
    <t>Fce zobrazovací - požadavek 20</t>
  </si>
  <si>
    <t>Fce zobrazovací - požadavek 21</t>
  </si>
  <si>
    <t>Fce zobrazovací - požadavek 22</t>
  </si>
  <si>
    <t>Vyhledání ploch zpoplatněné srážkové vody</t>
  </si>
  <si>
    <t>Fce reportovací - požadavek 3</t>
  </si>
  <si>
    <t>Fce reportovací - požadavek 5</t>
  </si>
  <si>
    <t>Fce reportovací - požadavek 6</t>
  </si>
  <si>
    <t>Fce reportovací - požadavek 9</t>
  </si>
  <si>
    <t>Fce analytické - požadavek 1</t>
  </si>
  <si>
    <t>Fce analytické - požadavek 2</t>
  </si>
  <si>
    <t>Výběr odběrných míst ovlivněných poruchou a uzávěrem části potrubí</t>
  </si>
  <si>
    <t>Fce analytické - požadavek 3</t>
  </si>
  <si>
    <t>Fce analytické - požadavek 6</t>
  </si>
  <si>
    <t>Fce analytické - požadavek 8</t>
  </si>
  <si>
    <t>Fce analytické - požadavek 9</t>
  </si>
  <si>
    <t>Fce ostatní - požadavek 1</t>
  </si>
  <si>
    <t>Fce ostatní - požadavek 3</t>
  </si>
  <si>
    <t>Fce ostatní - požadavek 4</t>
  </si>
  <si>
    <t>Fce ostatní - požadavek 5</t>
  </si>
  <si>
    <t>Zobrazení polygonů žádostí  vyjadřovací služby včetně etapy</t>
  </si>
  <si>
    <t>Výběr dat</t>
  </si>
  <si>
    <t>Načtení aktuálních souřadnic poruchy</t>
  </si>
  <si>
    <t>Zpřístupnění dat RÚIAN Labsystému</t>
  </si>
  <si>
    <t>Zobrazení polohy vozidel v GIS</t>
  </si>
  <si>
    <t>Integrace VÚME/VÚPE</t>
  </si>
  <si>
    <t>Zpřístupnění souřadnic odběrných míst pro SMG</t>
  </si>
  <si>
    <t>Zobrazení odběrného místa v GIS</t>
  </si>
  <si>
    <t>Zobrazení odběrného místa v ZIS</t>
  </si>
  <si>
    <t>Hromadné informování zákazníků o odstávce</t>
  </si>
  <si>
    <t>Export sítí z GIS do formátu DGN/DWG</t>
  </si>
  <si>
    <t>Spuštění aplikace EMA s parametrem konkrétního prvku</t>
  </si>
  <si>
    <t>Integrace IS DMVS</t>
  </si>
  <si>
    <t>Poskytování GIS dat pro offline balíčky EPU</t>
  </si>
  <si>
    <t>Zákres umístění poruchy v GIS</t>
  </si>
  <si>
    <t>Fce reportovací - požadavek 2, Fce analytické - požadavek 4</t>
  </si>
  <si>
    <t>Zobrazení kamerové pasportizace</t>
  </si>
  <si>
    <t>Poznámka</t>
  </si>
  <si>
    <t>x</t>
  </si>
  <si>
    <t>Automatizace výpočtu poplatku za srážkové vody</t>
  </si>
  <si>
    <t>ISKN Import + ISKN View / ISKN widget</t>
  </si>
  <si>
    <t>Vyhledávání informací o nemovitostech v datech katastru nemovitostí</t>
  </si>
  <si>
    <t>Možnost připojení výkresu DGN, DWG, případně BIM do mapy</t>
  </si>
  <si>
    <t>Zobrazení negrafických atributů (dimenze, materiál, stáří, drsnost) v tabulce, mapě</t>
  </si>
  <si>
    <t>Vyhledávání prvků podle technického stavu sítě</t>
  </si>
  <si>
    <t>Hodnocení technického stavu sítě</t>
  </si>
  <si>
    <t>Fce zobrazovací - požadavek 17, Fce analytické - požadavek 5</t>
  </si>
  <si>
    <t>Utility network</t>
  </si>
  <si>
    <t>Vznikne nová vrstva pro zpoplatněné plochy</t>
  </si>
  <si>
    <t>Prostorový výběr prvků, např. uživatelsky nakresleným polygonem</t>
  </si>
  <si>
    <t>Podmínkou je dostupnost územních plánů formou mapových služeb</t>
  </si>
  <si>
    <t>Fce analytické - požadavek 7, Fce zobrazovací - požadavek 8</t>
  </si>
  <si>
    <t>Zobrazení výškových profilů úseků potrubí</t>
  </si>
  <si>
    <t>Podmínkou je naplnění Z souřadnic prvků</t>
  </si>
  <si>
    <t>Možnost připojení dokumentace k danému prvku ve formátu PDF (kladečské schéma, podélné profily, stavební povolení, kolaudační rozhodnutí, …)</t>
  </si>
  <si>
    <t>Připojení mapových služeb VÚV TGM (meliorační sítě, hladiny podzemních vod) - https://heis.vuv.cz/default.asp?typ=wms</t>
  </si>
  <si>
    <t>Data budou převedena při migraci</t>
  </si>
  <si>
    <t>Zobrazení prvku v GIS proklikem z TIS</t>
  </si>
  <si>
    <t>VFR Import</t>
  </si>
  <si>
    <t>Pravidelná online aktualizace dat RÚIAN z ČÚZK</t>
  </si>
  <si>
    <t>Import dat ISKN z výměnného formátu VFK</t>
  </si>
  <si>
    <t>ISKN Import</t>
  </si>
  <si>
    <t>Fce zobrazovací - požadavek 16, Fce ostatní - požadavek 2</t>
  </si>
  <si>
    <t>Zobrazení detailu prvku v TIS (karty objektu údržby - revize, kontroly, poruchy a servis)</t>
  </si>
  <si>
    <t>Synchronizace dat RÚIAN a číselníků do Helios</t>
  </si>
  <si>
    <t>Aktualizace prvků technické evidence v TIS</t>
  </si>
  <si>
    <t>Aktualizace dat RÚIAN v ZIS</t>
  </si>
  <si>
    <t>Přenos údajů o odběrných a měrných místech do GIS</t>
  </si>
  <si>
    <t>Automatické vyhodnocení střetů se sítěmi</t>
  </si>
  <si>
    <t>Napojení na hydraulické modely a Monitor úniků (přenos údajů do MIKE+)</t>
  </si>
  <si>
    <t>Vrstva odběrů vzorku na síti a výsledků rozborů  (přenos do GIS)</t>
  </si>
  <si>
    <t>Převodník provozních dat do formátu JVF DTM</t>
  </si>
  <si>
    <t>DTM Connect</t>
  </si>
  <si>
    <t>Zatím není dán způsob napojení na GIS</t>
  </si>
  <si>
    <t>Import dat</t>
  </si>
  <si>
    <t>Export dat</t>
  </si>
  <si>
    <t>Správa a konfigurace obsahu map a aplikací</t>
  </si>
  <si>
    <t>Přílohy v geodatabázi</t>
  </si>
  <si>
    <t>Možnost editace atributů a geometrie dat</t>
  </si>
  <si>
    <t>Evidence autora a data poslední změny prvku</t>
  </si>
  <si>
    <t>Automatický report z dat ZIS pro zvolené IČME (kdo je na dané číslo napojen, součty a průměry spotřeb a identifikace přípojek)</t>
  </si>
  <si>
    <t>Získání seznamu vlastníků parcel na podle vodovodního řadu</t>
  </si>
  <si>
    <t>ISKN View / ISKN widget</t>
  </si>
  <si>
    <t>Poskytování služeb pro vlastníky sítí (obce) s omezeným rozsahem</t>
  </si>
  <si>
    <t>Lze řešit samostatnými službami (konfigurace) nebo dynamicky ořezávat obsah serverovým rozšířením (vývoj)</t>
  </si>
  <si>
    <t>Zobrazení archivních dat ze systému KOKEŠ (čísla šachet)</t>
  </si>
  <si>
    <t>Proklik do Nahlížení do katastru nemovitostí</t>
  </si>
  <si>
    <t>Automatický výpočet plochy pro věcná břemena</t>
  </si>
  <si>
    <t>Redlining - možnost zákresu návrhů změn či pomocné kresby do k těmto účelům vyhrazené vrstvy</t>
  </si>
  <si>
    <t>Import a aktualizace dat DTM ze služeb IS DMVS</t>
  </si>
  <si>
    <t>Export a aktualizace dat DTM v IS DMVS</t>
  </si>
  <si>
    <t>Měření vzdáleností a ploch v mapě</t>
  </si>
  <si>
    <t>Vyhodnocení poruchovosti úseku (počet poruch za rok)</t>
  </si>
  <si>
    <t>Podmínkou je integrace na EPU</t>
  </si>
  <si>
    <t>Propojení procesů zakázek a žádostí v GIS a Helios (přenos žádanky a založení zakázek v Helios, vytvoření zahajovacího listu, přenos informací o zakázkách do GIS - číslo, etapa)</t>
  </si>
  <si>
    <t>Spuštění navigace Webdispečink ke konkrétní poruše, zařízení</t>
  </si>
  <si>
    <t>Generování polygonů pro systém digitálních stazek DMD</t>
  </si>
  <si>
    <t>Správa datového modelu</t>
  </si>
  <si>
    <t>Zobrazení informací o poruchách a rozmístění zásobníků na webových stránkách</t>
  </si>
  <si>
    <t>Zobrazení sítí na základě kategorie a stavu dlouhodobého majetku</t>
  </si>
  <si>
    <t>Podmínkou je integrace na Helios</t>
  </si>
  <si>
    <t>Zobrazení detailu vzorků proklikem do Labsystému</t>
  </si>
  <si>
    <t>Zobrazení podrobných údajů proklikem do SCADA</t>
  </si>
  <si>
    <t>Zakomponování provozních a dispečerských deníků (odkazem do Retos Web)</t>
  </si>
  <si>
    <t>Poloautomatizované vytvoření liniových prvků z bodů získaných GPS měřením</t>
  </si>
  <si>
    <t>Points to Line</t>
  </si>
  <si>
    <t>Propojení na archiv dokumentace v prostředí SharePoint</t>
  </si>
  <si>
    <t>Automatický export údajů o úsecích potrubí pro majetkovou evidenci (VÚME/VÚPE)</t>
  </si>
  <si>
    <t>Data ostatních provozovatelů budou k dispozici v rámci DTM</t>
  </si>
  <si>
    <t>Podmínkou je realizace hodnocení tech. stavu (FP008.01)</t>
  </si>
  <si>
    <t>Výběr prvků podle hodnot vybraných atributů</t>
  </si>
  <si>
    <t>Vyhledání prvků podle údajů o zakázce a majetku (inv. číslo, etapa plánovací či investiční zakázky)</t>
  </si>
  <si>
    <t>Podmínkou je integrace na Helios, resp. naplnění údajů o zakázce /majetku v GIS</t>
  </si>
  <si>
    <t>Fce reportovací - požadavek 1, Fce reportovací - požadavek 4</t>
  </si>
  <si>
    <t>Vyhledávání prvků podle vlastností v TIS (např. stroje dle výkonu, průtokoměru dle typu, čísla revize)</t>
  </si>
  <si>
    <t>Fce reportovací - požadavek 8, Fce reportovací - požadavek 10</t>
  </si>
  <si>
    <t xml:space="preserve">Podmínkou integrace TIS a zanesení průtokoměru do GIS.
Řešeno dohledáním prvku v TIS a následný proklik do GIS, případně sdílený DB pohled z TIS připojený do GIS. </t>
  </si>
  <si>
    <t>Vyhledávání v údajích ze ZIS (hledání vodoměru dle typu, vodoměrů pro průmyslové areály)</t>
  </si>
  <si>
    <t>Fce reportovací - požadavek 7, 
Fce reportovací - požadavek 8</t>
  </si>
  <si>
    <t>Podmínkou je integrace na ZIS. Pro průmyslové areály by v ZIS musela být vedena poloha samostatně pro měrné místo (vodoměr), nyní má stejnou polohu jako odběrné místo.</t>
  </si>
  <si>
    <t>ArcGIS for Sharepoint, je ale možné že dokumenty budou nakonec v Heliosu</t>
  </si>
  <si>
    <t>Editor tracking</t>
  </si>
  <si>
    <t>Odhad investičních nákladů pro technicky nevyhovující potrubí (výpočet budoucí investice)</t>
  </si>
  <si>
    <t>Nutno podrobněji specifikovat metodiku a odkud bude čerpat data. Dostupnost v klientech se týká vypočtených údajů.</t>
  </si>
  <si>
    <t>Vyhodnocení energetické náročnosti pro provozní objekty (výpočet na základě dat z Retos, TIS)</t>
  </si>
  <si>
    <t>Podmínkou je realizace hodnocení tech. stavu (FP008.01). Dostupnost v klientech se týká vypočtených údajů.</t>
  </si>
  <si>
    <t>Podmínkou je integrace dat z Retos, TIS. Dostupnost v klientech se týká vypočtených údajů.</t>
  </si>
  <si>
    <t>Nelze zcela automatizovat, možno částečně po domluvě s panem Peškem</t>
  </si>
  <si>
    <t>Vyžaduje implementaci Utility Network, případně jednodušší Trace Network</t>
  </si>
  <si>
    <t>Spuštění mobilní aplikace GIS s parametrem konkrétního prvku z EMA</t>
  </si>
  <si>
    <t>Nutno podrobněji navrhnout procesy zakázek</t>
  </si>
  <si>
    <t>Je třeba zajistit propojení prvků GIS - TIS</t>
  </si>
  <si>
    <t>Podmínkou integrace TIS (FP101.03)</t>
  </si>
  <si>
    <t>DB pohled</t>
  </si>
  <si>
    <t>Podmínkou je modul ZIS Dispečink - hromadná korespondence</t>
  </si>
  <si>
    <t>Zobrazení poruchy proklikem GIS</t>
  </si>
  <si>
    <t>Zobrazení poruchy proklikem do EPU</t>
  </si>
  <si>
    <t>Podmínkou napojení Labsystém na RÚIAN</t>
  </si>
  <si>
    <t>Zobrazení reportu z hydraulického modelu (průtok, tlak) v GIS</t>
  </si>
  <si>
    <t>Zobrazení údajů ze SCADA v GIS</t>
  </si>
  <si>
    <t>Podmínkou je vytvoření mapovací tabulky SCADA - GIS</t>
  </si>
  <si>
    <t>Podmínkou je integrace na SCADA (FP109.01)</t>
  </si>
  <si>
    <t xml:space="preserve">Zobrazení vyhodnocení odběrů z aplikace GIST Jakost vody v GIS </t>
  </si>
  <si>
    <t>Zobrazení informací z aplikace GIST - Voda předaná  v GIS</t>
  </si>
  <si>
    <t>Nutno rozhodnout, zda bude zdrojem GIST nebo Labsystém</t>
  </si>
  <si>
    <t>Zadávání úkolů proklikem z GIS (např. oprava poruchy, vytyčení)</t>
  </si>
  <si>
    <t>Podmínkou je integrace EPU (104.02)</t>
  </si>
  <si>
    <t>Integrace KIS-KDT</t>
  </si>
  <si>
    <t>Podmínkou je digitalizace protokolů prohlídek do systému KDT a  dostupnost doplňku/widgetu KDT pro zobrazení prohlídek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</si>
</sst>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9"/>
      <name val="Calibri"/>
      <family val="2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29"/>
      </patternFill>
    </fill>
  </fills>
  <borders count="3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6" fillId="2" borderId="0" applyNumberFormat="0" applyBorder="0" applyProtection="0"/>
    <xf numFmtId="0" fontId="1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164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</cellXfs>
  <cellStyles count="11">
    <cellStyle name="Excel Built-in Accent6" xfId="9" xr:uid="{00000000-0005-0000-0000-000000000000}"/>
    <cellStyle name="Normal 2" xfId="2" xr:uid="{00000000-0005-0000-0000-000001000000}"/>
    <cellStyle name="Normální" xfId="0" builtinId="0"/>
    <cellStyle name="Normální 2" xfId="1" xr:uid="{00000000-0005-0000-0000-000003000000}"/>
    <cellStyle name="Normální 2 2" xfId="7" xr:uid="{00000000-0005-0000-0000-000004000000}"/>
    <cellStyle name="Normální 2 3" xfId="6" xr:uid="{00000000-0005-0000-0000-000005000000}"/>
    <cellStyle name="Normální 3" xfId="3" xr:uid="{00000000-0005-0000-0000-000006000000}"/>
    <cellStyle name="Normální 3 2" xfId="8" xr:uid="{00000000-0005-0000-0000-000007000000}"/>
    <cellStyle name="normální 4" xfId="4" xr:uid="{00000000-0005-0000-0000-000008000000}"/>
    <cellStyle name="normální 5" xfId="5" xr:uid="{00000000-0005-0000-0000-000009000000}"/>
    <cellStyle name="normální 6" xfId="10" xr:uid="{00000000-0005-0000-0000-00000A000000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30" formatCode="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general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textRotation="0" wrapText="1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textRotation="0" wrapText="1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aktualni/NOKOGI_CK/00_Docasna_slozka/Podklady/NOKOGI_Pozadavky_201409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Požadavky (funkční)"/>
      <sheetName val="Požadavky (obecné)"/>
      <sheetName val="Požadavky (IT)"/>
      <sheetName val="Požadavky (dodávka)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C45EAC-CF11-41BA-9973-8FDC185FAD42}" name="Tabulka22" displayName="Tabulka22" ref="A1:M82" headerRowDxfId="27" dataDxfId="26">
  <autoFilter ref="A1:M82" xr:uid="{06F31808-8B3A-4E67-86A4-CF18F1E02EC2}"/>
  <sortState xmlns:xlrd2="http://schemas.microsoft.com/office/spreadsheetml/2017/richdata2" ref="A2:M82">
    <sortCondition ref="A1:A82"/>
  </sortState>
  <tableColumns count="13">
    <tableColumn id="15" xr3:uid="{FBEEABFB-C9E3-4C7A-A394-DD69B543A328}" name="ID" totalsRowLabel="Celkem" dataDxfId="25" totalsRowDxfId="24"/>
    <tableColumn id="16" xr3:uid="{253B093F-F623-4BC7-97C3-5AE9ECE8F154}" name="ID skupiny" dataDxfId="23" totalsRowDxfId="22">
      <calculatedColumnFormula>VLOOKUP(Tabulka22[[#This Row],[Skupina požadavků]],Číselníky!$C$1:$D$30,2,FALSE)</calculatedColumnFormula>
    </tableColumn>
    <tableColumn id="1" xr3:uid="{2A3743F0-D62A-4D87-B348-2E756DDC76E8}" name="Skupina požadavků" dataDxfId="21" totalsRowDxfId="20"/>
    <tableColumn id="2" xr3:uid="{431A0C28-5085-4098-99E9-DD875121C370}" name="ID požadavku" dataDxfId="19" totalsRowDxfId="18"/>
    <tableColumn id="3" xr3:uid="{784A64E3-8B65-45F4-8227-8345C5F49D04}" name="Požadavek" dataDxfId="17" totalsRowDxfId="16"/>
    <tableColumn id="5" xr3:uid="{C4D7B64A-9023-4DCB-8A66-04E79F83B32F}" name="Poznámka" dataDxfId="15" totalsRowDxfId="14"/>
    <tableColumn id="8" xr3:uid="{C8CB6FCD-4037-4FE6-B0C8-7ABCA04AB769}" name="ID v dotazníku" dataDxfId="13" totalsRowDxfId="12"/>
    <tableColumn id="7" xr3:uid="{A7BCE814-B19A-40B1-AD8D-66C76EA16BFB}" name="Návrh řešení" dataDxfId="11" totalsRowDxfId="10"/>
    <tableColumn id="9" xr3:uid="{B67303C0-7B69-439F-86D7-393910E6F932}" name="Systém" dataDxfId="9" totalsRowDxfId="8"/>
    <tableColumn id="14" xr3:uid="{07CD2DC2-F857-4B46-9D6B-5AA3E3F8D6EF}" name="TK" dataDxfId="7" totalsRowDxfId="6"/>
    <tableColumn id="10" xr3:uid="{D85061E3-9068-42B7-BFB9-7662C4AE97AA}" name="LK" dataDxfId="5" totalsRowDxfId="4"/>
    <tableColumn id="12" xr3:uid="{C71D7453-918C-4303-B283-131DEBAA4C83}" name="MK" dataDxfId="3" totalsRowDxfId="2"/>
    <tableColumn id="6" xr3:uid="{554E8248-CFC6-4720-B750-22DBC3EE45C2}" name="Rozvoj" dataDxfId="1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5FF5-63A4-42FB-AC30-67F06A023FB8}">
  <dimension ref="A1:M82"/>
  <sheetViews>
    <sheetView tabSelected="1" topLeftCell="A7" zoomScaleNormal="100" workbookViewId="0">
      <selection activeCell="E15" sqref="E15"/>
    </sheetView>
  </sheetViews>
  <sheetFormatPr defaultColWidth="9.1796875" defaultRowHeight="14.5" x14ac:dyDescent="0.35"/>
  <cols>
    <col min="1" max="1" width="8.26953125" style="2" bestFit="1" customWidth="1"/>
    <col min="2" max="2" width="11.81640625" style="9" hidden="1" customWidth="1"/>
    <col min="3" max="3" width="23.54296875" style="4" bestFit="1" customWidth="1"/>
    <col min="4" max="4" width="16" style="8" customWidth="1"/>
    <col min="5" max="5" width="58.453125" style="3" customWidth="1"/>
    <col min="6" max="6" width="51.54296875" style="5" customWidth="1"/>
    <col min="7" max="7" width="25.26953125" style="5" customWidth="1"/>
    <col min="8" max="8" width="17.81640625" bestFit="1" customWidth="1"/>
    <col min="9" max="9" width="10" style="21" customWidth="1"/>
    <col min="10" max="10" width="8.26953125" style="21" customWidth="1"/>
    <col min="11" max="11" width="7.453125" style="6" bestFit="1" customWidth="1"/>
    <col min="12" max="12" width="8.1796875" style="6" bestFit="1" customWidth="1"/>
    <col min="13" max="13" width="9.1796875" style="1" customWidth="1"/>
    <col min="14" max="16384" width="9.1796875" style="2"/>
  </cols>
  <sheetData>
    <row r="1" spans="1:13" x14ac:dyDescent="0.35">
      <c r="A1" s="11" t="s">
        <v>25</v>
      </c>
      <c r="B1" s="12" t="s">
        <v>26</v>
      </c>
      <c r="C1" s="13" t="s">
        <v>27</v>
      </c>
      <c r="D1" s="14" t="s">
        <v>28</v>
      </c>
      <c r="E1" s="13" t="s">
        <v>29</v>
      </c>
      <c r="F1" s="13" t="s">
        <v>91</v>
      </c>
      <c r="G1" s="13" t="s">
        <v>30</v>
      </c>
      <c r="H1" s="13" t="s">
        <v>31</v>
      </c>
      <c r="I1" s="13" t="s">
        <v>32</v>
      </c>
      <c r="J1" s="13" t="s">
        <v>33</v>
      </c>
      <c r="K1" s="13" t="s">
        <v>34</v>
      </c>
      <c r="L1" s="13" t="s">
        <v>35</v>
      </c>
      <c r="M1" s="13" t="s">
        <v>36</v>
      </c>
    </row>
    <row r="2" spans="1:13" x14ac:dyDescent="0.35">
      <c r="A2" s="16" t="str">
        <f t="shared" ref="A2:A33" si="0">_xlfn.CONCAT("FP", TEXT(B2,"000"),".",TEXT(D2,"00"))</f>
        <v>FP001.01</v>
      </c>
      <c r="B2" s="12">
        <f>VLOOKUP(Tabulka22[[#This Row],[Skupina požadavků]],Číselníky!$C$1:$D$30,2,FALSE)</f>
        <v>1</v>
      </c>
      <c r="C2" s="17" t="s">
        <v>1</v>
      </c>
      <c r="D2" s="12">
        <v>1</v>
      </c>
      <c r="E2" s="17" t="s">
        <v>151</v>
      </c>
      <c r="F2" s="15"/>
      <c r="G2" s="15"/>
      <c r="H2" s="13" t="s">
        <v>2</v>
      </c>
      <c r="I2" s="13"/>
      <c r="J2" s="13" t="s">
        <v>92</v>
      </c>
      <c r="K2" s="13"/>
      <c r="L2" s="13"/>
      <c r="M2" s="13"/>
    </row>
    <row r="3" spans="1:13" x14ac:dyDescent="0.35">
      <c r="A3" s="16" t="str">
        <f t="shared" si="0"/>
        <v>FP001.02</v>
      </c>
      <c r="B3" s="12">
        <f>VLOOKUP(Tabulka22[[#This Row],[Skupina požadavků]],Číselníky!$C$1:$D$30,2,FALSE)</f>
        <v>1</v>
      </c>
      <c r="C3" s="17" t="s">
        <v>1</v>
      </c>
      <c r="D3" s="12">
        <v>2</v>
      </c>
      <c r="E3" s="17" t="s">
        <v>130</v>
      </c>
      <c r="F3" s="15"/>
      <c r="G3" s="15"/>
      <c r="H3" s="13" t="s">
        <v>2</v>
      </c>
      <c r="I3" s="13"/>
      <c r="J3" s="13" t="s">
        <v>92</v>
      </c>
      <c r="K3" s="13"/>
      <c r="L3" s="13"/>
      <c r="M3" s="13"/>
    </row>
    <row r="4" spans="1:13" ht="26" x14ac:dyDescent="0.35">
      <c r="A4" s="16" t="str">
        <f t="shared" si="0"/>
        <v>FP001.03</v>
      </c>
      <c r="B4" s="12">
        <f>VLOOKUP(Tabulka22[[#This Row],[Skupina požadavků]],Číselníky!$C$1:$D$30,2,FALSE)</f>
        <v>1</v>
      </c>
      <c r="C4" s="17" t="s">
        <v>1</v>
      </c>
      <c r="D4" s="12">
        <v>3</v>
      </c>
      <c r="E4" s="17" t="s">
        <v>137</v>
      </c>
      <c r="F4" s="15" t="s">
        <v>138</v>
      </c>
      <c r="G4" s="15"/>
      <c r="H4" s="13" t="s">
        <v>4</v>
      </c>
      <c r="I4" s="13"/>
      <c r="J4" s="13"/>
      <c r="K4" s="13" t="s">
        <v>92</v>
      </c>
      <c r="L4" s="13" t="s">
        <v>92</v>
      </c>
      <c r="M4" s="13"/>
    </row>
    <row r="5" spans="1:13" ht="26" x14ac:dyDescent="0.35">
      <c r="A5" s="16" t="str">
        <f t="shared" si="0"/>
        <v>FP001.04</v>
      </c>
      <c r="B5" s="12">
        <f>VLOOKUP(Tabulka22[[#This Row],[Skupina požadavků]],Číselníky!$C$1:$D$30,2,FALSE)</f>
        <v>1</v>
      </c>
      <c r="C5" s="17" t="s">
        <v>1</v>
      </c>
      <c r="D5" s="12">
        <v>4</v>
      </c>
      <c r="E5" s="17" t="s">
        <v>152</v>
      </c>
      <c r="F5" s="15"/>
      <c r="G5" s="15"/>
      <c r="H5" s="13" t="s">
        <v>5</v>
      </c>
      <c r="I5" s="13" t="s">
        <v>92</v>
      </c>
      <c r="J5" s="13"/>
      <c r="K5" s="13"/>
      <c r="L5" s="13"/>
      <c r="M5" s="13"/>
    </row>
    <row r="6" spans="1:13" ht="39" x14ac:dyDescent="0.35">
      <c r="A6" s="16" t="str">
        <f t="shared" si="0"/>
        <v>FP002.01</v>
      </c>
      <c r="B6" s="12">
        <f>VLOOKUP(Tabulka22[[#This Row],[Skupina požadavků]],Číselníky!$C$1:$D$30,2,FALSE)</f>
        <v>2</v>
      </c>
      <c r="C6" s="17" t="s">
        <v>3</v>
      </c>
      <c r="D6" s="12">
        <v>1</v>
      </c>
      <c r="E6" s="17" t="s">
        <v>108</v>
      </c>
      <c r="F6" s="22" t="s">
        <v>131</v>
      </c>
      <c r="G6" s="15" t="s">
        <v>52</v>
      </c>
      <c r="H6" s="13" t="s">
        <v>2</v>
      </c>
      <c r="I6" s="13"/>
      <c r="J6" s="13" t="s">
        <v>92</v>
      </c>
      <c r="K6" s="13" t="s">
        <v>92</v>
      </c>
      <c r="L6" s="13" t="s">
        <v>92</v>
      </c>
      <c r="M6" s="13"/>
    </row>
    <row r="7" spans="1:13" x14ac:dyDescent="0.35">
      <c r="A7" s="16" t="str">
        <f t="shared" si="0"/>
        <v>FP003.01</v>
      </c>
      <c r="B7" s="12">
        <f>VLOOKUP(Tabulka22[[#This Row],[Skupina požadavků]],Číselníky!$C$1:$D$30,2,FALSE)</f>
        <v>3</v>
      </c>
      <c r="C7" s="17" t="s">
        <v>128</v>
      </c>
      <c r="D7" s="12">
        <v>1</v>
      </c>
      <c r="E7" s="17" t="s">
        <v>113</v>
      </c>
      <c r="F7" s="22" t="s">
        <v>112</v>
      </c>
      <c r="G7" s="15"/>
      <c r="H7" s="13" t="s">
        <v>6</v>
      </c>
      <c r="I7" s="13"/>
      <c r="J7" s="13" t="s">
        <v>92</v>
      </c>
      <c r="K7" s="13"/>
      <c r="L7" s="13"/>
      <c r="M7" s="13"/>
    </row>
    <row r="8" spans="1:13" x14ac:dyDescent="0.35">
      <c r="A8" s="16" t="str">
        <f t="shared" si="0"/>
        <v>FP003.02</v>
      </c>
      <c r="B8" s="12">
        <f>VLOOKUP(Tabulka22[[#This Row],[Skupina požadavků]],Číselníky!$C$1:$D$30,2,FALSE)</f>
        <v>3</v>
      </c>
      <c r="C8" s="17" t="s">
        <v>128</v>
      </c>
      <c r="D8" s="12">
        <v>2</v>
      </c>
      <c r="E8" s="17" t="s">
        <v>114</v>
      </c>
      <c r="F8" s="15" t="s">
        <v>115</v>
      </c>
      <c r="G8" s="15"/>
      <c r="H8" s="13" t="s">
        <v>6</v>
      </c>
      <c r="I8" s="13"/>
      <c r="J8" s="13" t="s">
        <v>92</v>
      </c>
      <c r="K8" s="13"/>
      <c r="L8" s="13"/>
      <c r="M8" s="13"/>
    </row>
    <row r="9" spans="1:13" ht="26" x14ac:dyDescent="0.35">
      <c r="A9" s="16" t="str">
        <f t="shared" si="0"/>
        <v>FP003.03</v>
      </c>
      <c r="B9" s="12">
        <f>VLOOKUP(Tabulka22[[#This Row],[Skupina požadavků]],Číselníky!$C$1:$D$30,2,FALSE)</f>
        <v>3</v>
      </c>
      <c r="C9" s="17" t="s">
        <v>128</v>
      </c>
      <c r="D9" s="12">
        <v>3</v>
      </c>
      <c r="E9" s="17" t="s">
        <v>158</v>
      </c>
      <c r="F9" s="15" t="s">
        <v>159</v>
      </c>
      <c r="G9" s="15"/>
      <c r="H9" s="13" t="s">
        <v>2</v>
      </c>
      <c r="I9" s="13"/>
      <c r="J9" s="13" t="s">
        <v>92</v>
      </c>
      <c r="K9" s="13"/>
      <c r="L9" s="13"/>
      <c r="M9" s="13"/>
    </row>
    <row r="10" spans="1:13" ht="26" x14ac:dyDescent="0.35">
      <c r="A10" s="16" t="str">
        <f t="shared" si="0"/>
        <v>FP004.01</v>
      </c>
      <c r="B10" s="12">
        <f>VLOOKUP(Tabulka22[[#This Row],[Skupina požadavků]],Číselníky!$C$1:$D$30,2,FALSE)</f>
        <v>4</v>
      </c>
      <c r="C10" s="17" t="s">
        <v>129</v>
      </c>
      <c r="D10" s="12">
        <v>1</v>
      </c>
      <c r="E10" s="17" t="s">
        <v>161</v>
      </c>
      <c r="F10" s="15"/>
      <c r="G10" s="15" t="s">
        <v>89</v>
      </c>
      <c r="H10" s="13" t="s">
        <v>5</v>
      </c>
      <c r="I10" s="13"/>
      <c r="J10" s="13"/>
      <c r="K10" s="13" t="s">
        <v>92</v>
      </c>
      <c r="L10" s="13"/>
      <c r="M10" s="13"/>
    </row>
    <row r="11" spans="1:13" x14ac:dyDescent="0.35">
      <c r="A11" s="16" t="str">
        <f t="shared" si="0"/>
        <v>FP004.02</v>
      </c>
      <c r="B11" s="12">
        <f>VLOOKUP(Tabulka22[[#This Row],[Skupina požadavků]],Číselníky!$C$1:$D$30,2,FALSE)</f>
        <v>4</v>
      </c>
      <c r="C11" s="17" t="s">
        <v>129</v>
      </c>
      <c r="D11" s="12">
        <v>2</v>
      </c>
      <c r="E11" s="17" t="s">
        <v>150</v>
      </c>
      <c r="F11" s="15"/>
      <c r="G11" s="15"/>
      <c r="H11" s="13" t="s">
        <v>5</v>
      </c>
      <c r="I11" s="13"/>
      <c r="J11" s="13"/>
      <c r="K11" s="13" t="s">
        <v>92</v>
      </c>
      <c r="L11" s="13"/>
      <c r="M11" s="13"/>
    </row>
    <row r="12" spans="1:13" x14ac:dyDescent="0.35">
      <c r="A12" s="16" t="str">
        <f t="shared" si="0"/>
        <v>FP005.01</v>
      </c>
      <c r="B12" s="12">
        <f>VLOOKUP(Tabulka22[[#This Row],[Skupina požadavků]],Číselníky!$C$1:$D$30,2,FALSE)</f>
        <v>5</v>
      </c>
      <c r="C12" s="17" t="s">
        <v>7</v>
      </c>
      <c r="D12" s="12">
        <v>1</v>
      </c>
      <c r="E12" s="17" t="s">
        <v>37</v>
      </c>
      <c r="F12" s="15" t="s">
        <v>162</v>
      </c>
      <c r="G12" s="15" t="s">
        <v>38</v>
      </c>
      <c r="H12" s="13" t="s">
        <v>2</v>
      </c>
      <c r="I12" s="13"/>
      <c r="J12" s="13" t="s">
        <v>92</v>
      </c>
      <c r="K12" s="13" t="s">
        <v>92</v>
      </c>
      <c r="L12" s="13" t="s">
        <v>92</v>
      </c>
      <c r="M12" s="13"/>
    </row>
    <row r="13" spans="1:13" ht="26" x14ac:dyDescent="0.35">
      <c r="A13" s="16" t="str">
        <f t="shared" si="0"/>
        <v>FP005.02</v>
      </c>
      <c r="B13" s="12">
        <f>VLOOKUP(Tabulka22[[#This Row],[Skupina požadavků]],Číselníky!$C$1:$D$30,2,FALSE)</f>
        <v>5</v>
      </c>
      <c r="C13" s="17" t="s">
        <v>7</v>
      </c>
      <c r="D13" s="12">
        <v>2</v>
      </c>
      <c r="E13" s="17" t="s">
        <v>97</v>
      </c>
      <c r="F13" s="15"/>
      <c r="G13" s="15" t="s">
        <v>39</v>
      </c>
      <c r="H13" s="13" t="s">
        <v>2</v>
      </c>
      <c r="I13" s="13"/>
      <c r="J13" s="13" t="s">
        <v>92</v>
      </c>
      <c r="K13" s="13" t="s">
        <v>92</v>
      </c>
      <c r="L13" s="13" t="s">
        <v>92</v>
      </c>
      <c r="M13" s="13"/>
    </row>
    <row r="14" spans="1:13" x14ac:dyDescent="0.35">
      <c r="A14" s="16" t="str">
        <f t="shared" si="0"/>
        <v>FP005.03</v>
      </c>
      <c r="B14" s="12">
        <f>VLOOKUP(Tabulka22[[#This Row],[Skupina požadavků]],Číselníky!$C$1:$D$30,2,FALSE)</f>
        <v>5</v>
      </c>
      <c r="C14" s="17" t="s">
        <v>7</v>
      </c>
      <c r="D14" s="12">
        <v>3</v>
      </c>
      <c r="E14" s="17" t="s">
        <v>96</v>
      </c>
      <c r="F14" s="18"/>
      <c r="G14" s="15" t="s">
        <v>40</v>
      </c>
      <c r="H14" s="13" t="s">
        <v>2</v>
      </c>
      <c r="I14" s="13"/>
      <c r="J14" s="13" t="s">
        <v>92</v>
      </c>
      <c r="K14" s="13" t="s">
        <v>92</v>
      </c>
      <c r="L14" s="13"/>
      <c r="M14" s="13"/>
    </row>
    <row r="15" spans="1:13" ht="26" x14ac:dyDescent="0.35">
      <c r="A15" s="16" t="str">
        <f t="shared" si="0"/>
        <v>FP113.01</v>
      </c>
      <c r="B15" s="12">
        <f>VLOOKUP(Tabulka22[[#This Row],[Skupina požadavků]],Číselníky!$C$1:$D$30,2,FALSE)</f>
        <v>113</v>
      </c>
      <c r="C15" s="17" t="s">
        <v>201</v>
      </c>
      <c r="D15" s="12">
        <v>1</v>
      </c>
      <c r="E15" s="17" t="s">
        <v>90</v>
      </c>
      <c r="F15" s="22" t="s">
        <v>202</v>
      </c>
      <c r="G15" s="15" t="s">
        <v>50</v>
      </c>
      <c r="H15" s="13" t="s">
        <v>4</v>
      </c>
      <c r="I15" s="13"/>
      <c r="J15" s="13"/>
      <c r="K15" s="13" t="s">
        <v>92</v>
      </c>
      <c r="L15" s="13"/>
      <c r="M15" s="13" t="s">
        <v>92</v>
      </c>
    </row>
    <row r="16" spans="1:13" x14ac:dyDescent="0.35">
      <c r="A16" s="16" t="str">
        <f t="shared" si="0"/>
        <v>FP005.05</v>
      </c>
      <c r="B16" s="12">
        <f>VLOOKUP(Tabulka22[[#This Row],[Skupina požadavků]],Číselníky!$C$1:$D$30,2,FALSE)</f>
        <v>5</v>
      </c>
      <c r="C16" s="17" t="s">
        <v>7</v>
      </c>
      <c r="D16" s="12">
        <v>5</v>
      </c>
      <c r="E16" s="17" t="s">
        <v>106</v>
      </c>
      <c r="F16" s="15" t="s">
        <v>107</v>
      </c>
      <c r="G16" s="15" t="s">
        <v>52</v>
      </c>
      <c r="H16" s="13" t="s">
        <v>2</v>
      </c>
      <c r="I16" s="13"/>
      <c r="J16" s="13" t="s">
        <v>92</v>
      </c>
      <c r="K16" s="13" t="s">
        <v>92</v>
      </c>
      <c r="L16" s="13"/>
      <c r="M16" s="13"/>
    </row>
    <row r="17" spans="1:13" x14ac:dyDescent="0.35">
      <c r="A17" s="16" t="str">
        <f t="shared" si="0"/>
        <v>FP005.06</v>
      </c>
      <c r="B17" s="12">
        <f>VLOOKUP(Tabulka22[[#This Row],[Skupina požadavků]],Číselníky!$C$1:$D$30,2,FALSE)</f>
        <v>5</v>
      </c>
      <c r="C17" s="17" t="s">
        <v>7</v>
      </c>
      <c r="D17" s="12">
        <v>6</v>
      </c>
      <c r="E17" s="17" t="s">
        <v>153</v>
      </c>
      <c r="F17" s="15" t="s">
        <v>154</v>
      </c>
      <c r="G17" s="15"/>
      <c r="H17" s="13" t="s">
        <v>2</v>
      </c>
      <c r="I17" s="13"/>
      <c r="J17" s="13" t="s">
        <v>92</v>
      </c>
      <c r="K17" s="13" t="s">
        <v>92</v>
      </c>
      <c r="L17" s="13" t="s">
        <v>92</v>
      </c>
      <c r="M17" s="13"/>
    </row>
    <row r="18" spans="1:13" x14ac:dyDescent="0.35">
      <c r="A18" s="16" t="str">
        <f t="shared" si="0"/>
        <v>FP006.01</v>
      </c>
      <c r="B18" s="12">
        <f>VLOOKUP(Tabulka22[[#This Row],[Skupina požadavků]],Číselníky!$C$1:$D$30,2,FALSE)</f>
        <v>6</v>
      </c>
      <c r="C18" s="17" t="s">
        <v>75</v>
      </c>
      <c r="D18" s="12">
        <v>1</v>
      </c>
      <c r="E18" s="17" t="s">
        <v>164</v>
      </c>
      <c r="F18" s="15"/>
      <c r="G18" s="15" t="s">
        <v>63</v>
      </c>
      <c r="H18" s="13" t="s">
        <v>2</v>
      </c>
      <c r="I18" s="13"/>
      <c r="J18" s="13" t="s">
        <v>92</v>
      </c>
      <c r="K18" s="13" t="s">
        <v>92</v>
      </c>
      <c r="L18" s="13" t="s">
        <v>92</v>
      </c>
      <c r="M18" s="13"/>
    </row>
    <row r="19" spans="1:13" x14ac:dyDescent="0.35">
      <c r="A19" s="16" t="str">
        <f t="shared" si="0"/>
        <v>FP006.02</v>
      </c>
      <c r="B19" s="12">
        <f>VLOOKUP(Tabulka22[[#This Row],[Skupina požadavků]],Číselníky!$C$1:$D$30,2,FALSE)</f>
        <v>6</v>
      </c>
      <c r="C19" s="17" t="s">
        <v>75</v>
      </c>
      <c r="D19" s="12">
        <v>2</v>
      </c>
      <c r="E19" s="17" t="s">
        <v>103</v>
      </c>
      <c r="F19" s="15"/>
      <c r="G19" s="15" t="s">
        <v>64</v>
      </c>
      <c r="H19" s="13" t="s">
        <v>2</v>
      </c>
      <c r="I19" s="13"/>
      <c r="J19" s="13" t="s">
        <v>92</v>
      </c>
      <c r="K19" s="13" t="s">
        <v>92</v>
      </c>
      <c r="L19" s="13" t="s">
        <v>92</v>
      </c>
      <c r="M19" s="13"/>
    </row>
    <row r="20" spans="1:13" ht="26" x14ac:dyDescent="0.35">
      <c r="A20" s="16" t="str">
        <f t="shared" si="0"/>
        <v>FP006.03</v>
      </c>
      <c r="B20" s="12">
        <f>VLOOKUP(Tabulka22[[#This Row],[Skupina požadavků]],Číselníky!$C$1:$D$30,2,FALSE)</f>
        <v>6</v>
      </c>
      <c r="C20" s="17" t="s">
        <v>75</v>
      </c>
      <c r="D20" s="12">
        <v>3</v>
      </c>
      <c r="E20" s="17" t="s">
        <v>165</v>
      </c>
      <c r="F20" s="15" t="s">
        <v>166</v>
      </c>
      <c r="G20" s="15" t="s">
        <v>167</v>
      </c>
      <c r="H20" s="13" t="s">
        <v>2</v>
      </c>
      <c r="I20" s="13"/>
      <c r="J20" s="13" t="s">
        <v>92</v>
      </c>
      <c r="K20" s="13" t="s">
        <v>92</v>
      </c>
      <c r="L20" s="13" t="s">
        <v>92</v>
      </c>
      <c r="M20" s="13"/>
    </row>
    <row r="21" spans="1:13" ht="39" x14ac:dyDescent="0.35">
      <c r="A21" s="16" t="str">
        <f t="shared" si="0"/>
        <v>FP006.04</v>
      </c>
      <c r="B21" s="12">
        <f>VLOOKUP(Tabulka22[[#This Row],[Skupina požadavků]],Číselníky!$C$1:$D$30,2,FALSE)</f>
        <v>6</v>
      </c>
      <c r="C21" s="17" t="s">
        <v>75</v>
      </c>
      <c r="D21" s="12">
        <v>4</v>
      </c>
      <c r="E21" s="17" t="s">
        <v>171</v>
      </c>
      <c r="F21" s="22" t="s">
        <v>173</v>
      </c>
      <c r="G21" s="15" t="s">
        <v>172</v>
      </c>
      <c r="H21" s="13" t="s">
        <v>2</v>
      </c>
      <c r="I21" s="13"/>
      <c r="J21" s="13" t="s">
        <v>92</v>
      </c>
      <c r="K21" s="13" t="s">
        <v>92</v>
      </c>
      <c r="L21" s="13" t="s">
        <v>92</v>
      </c>
      <c r="M21" s="19"/>
    </row>
    <row r="22" spans="1:13" ht="39" x14ac:dyDescent="0.35">
      <c r="A22" s="16" t="str">
        <f t="shared" si="0"/>
        <v>FP006.05</v>
      </c>
      <c r="B22" s="12">
        <f>VLOOKUP(Tabulka22[[#This Row],[Skupina požadavků]],Číselníky!$C$1:$D$30,2,FALSE)</f>
        <v>6</v>
      </c>
      <c r="C22" s="17" t="s">
        <v>75</v>
      </c>
      <c r="D22" s="12">
        <v>5</v>
      </c>
      <c r="E22" s="17" t="s">
        <v>168</v>
      </c>
      <c r="F22" s="15" t="s">
        <v>170</v>
      </c>
      <c r="G22" s="15" t="s">
        <v>169</v>
      </c>
      <c r="H22" s="13" t="s">
        <v>2</v>
      </c>
      <c r="I22" s="13"/>
      <c r="J22" s="13"/>
      <c r="K22" s="13" t="s">
        <v>92</v>
      </c>
      <c r="L22" s="13"/>
      <c r="M22" s="13"/>
    </row>
    <row r="23" spans="1:13" x14ac:dyDescent="0.35">
      <c r="A23" s="16" t="str">
        <f t="shared" si="0"/>
        <v>FP006.06</v>
      </c>
      <c r="B23" s="12">
        <f>VLOOKUP(Tabulka22[[#This Row],[Skupina požadavků]],Číselníky!$C$1:$D$30,2,FALSE)</f>
        <v>6</v>
      </c>
      <c r="C23" s="17" t="s">
        <v>75</v>
      </c>
      <c r="D23" s="12">
        <v>6</v>
      </c>
      <c r="E23" s="17" t="s">
        <v>98</v>
      </c>
      <c r="F23" s="15" t="s">
        <v>163</v>
      </c>
      <c r="G23" s="15" t="s">
        <v>62</v>
      </c>
      <c r="H23" s="13" t="s">
        <v>2</v>
      </c>
      <c r="I23" s="13"/>
      <c r="J23" s="13" t="s">
        <v>92</v>
      </c>
      <c r="K23" s="13" t="s">
        <v>92</v>
      </c>
      <c r="L23" s="13" t="s">
        <v>92</v>
      </c>
      <c r="M23" s="13" t="s">
        <v>92</v>
      </c>
    </row>
    <row r="24" spans="1:13" x14ac:dyDescent="0.35">
      <c r="A24" s="16" t="str">
        <f t="shared" si="0"/>
        <v>FP006.07</v>
      </c>
      <c r="B24" s="12">
        <f>VLOOKUP(Tabulka22[[#This Row],[Skupina požadavků]],Číselníky!$C$1:$D$30,2,FALSE)</f>
        <v>6</v>
      </c>
      <c r="C24" s="17" t="s">
        <v>75</v>
      </c>
      <c r="D24" s="12">
        <v>7</v>
      </c>
      <c r="E24" s="17" t="s">
        <v>58</v>
      </c>
      <c r="F24" s="22" t="s">
        <v>102</v>
      </c>
      <c r="G24" s="15" t="s">
        <v>59</v>
      </c>
      <c r="H24" s="13" t="s">
        <v>2</v>
      </c>
      <c r="I24" s="13"/>
      <c r="J24" s="13" t="s">
        <v>92</v>
      </c>
      <c r="K24" s="13" t="s">
        <v>92</v>
      </c>
      <c r="L24" s="13" t="s">
        <v>92</v>
      </c>
      <c r="M24" s="13"/>
    </row>
    <row r="25" spans="1:13" x14ac:dyDescent="0.35">
      <c r="A25" s="16" t="str">
        <f t="shared" si="0"/>
        <v>FP006.08</v>
      </c>
      <c r="B25" s="12">
        <f>VLOOKUP(Tabulka22[[#This Row],[Skupina požadavků]],Číselníky!$C$1:$D$30,2,FALSE)</f>
        <v>6</v>
      </c>
      <c r="C25" s="17" t="s">
        <v>75</v>
      </c>
      <c r="D25" s="12">
        <v>8</v>
      </c>
      <c r="E25" s="17" t="s">
        <v>95</v>
      </c>
      <c r="F25" s="15" t="s">
        <v>94</v>
      </c>
      <c r="G25" s="15" t="s">
        <v>61</v>
      </c>
      <c r="H25" s="13" t="s">
        <v>6</v>
      </c>
      <c r="I25" s="13"/>
      <c r="J25" s="13" t="s">
        <v>92</v>
      </c>
      <c r="K25" s="13" t="s">
        <v>92</v>
      </c>
      <c r="L25" s="13"/>
      <c r="M25" s="13"/>
    </row>
    <row r="26" spans="1:13" x14ac:dyDescent="0.35">
      <c r="A26" s="16" t="str">
        <f t="shared" si="0"/>
        <v>FP006.09</v>
      </c>
      <c r="B26" s="12">
        <f>VLOOKUP(Tabulka22[[#This Row],[Skupina požadavků]],Číselníky!$C$1:$D$30,2,FALSE)</f>
        <v>6</v>
      </c>
      <c r="C26" s="17" t="s">
        <v>75</v>
      </c>
      <c r="D26" s="12">
        <v>9</v>
      </c>
      <c r="E26" s="17" t="s">
        <v>135</v>
      </c>
      <c r="F26" s="15" t="s">
        <v>136</v>
      </c>
      <c r="G26" s="15"/>
      <c r="H26" s="13" t="s">
        <v>6</v>
      </c>
      <c r="I26" s="13"/>
      <c r="J26" s="13" t="s">
        <v>92</v>
      </c>
      <c r="K26" s="13" t="s">
        <v>92</v>
      </c>
      <c r="L26" s="13"/>
      <c r="M26" s="13"/>
    </row>
    <row r="27" spans="1:13" x14ac:dyDescent="0.35">
      <c r="A27" s="16" t="str">
        <f t="shared" si="0"/>
        <v>FP007.01</v>
      </c>
      <c r="B27" s="12">
        <f>VLOOKUP(Tabulka22[[#This Row],[Skupina požadavků]],Číselníky!$C$1:$D$30,2,FALSE)</f>
        <v>7</v>
      </c>
      <c r="C27" s="17" t="s">
        <v>10</v>
      </c>
      <c r="D27" s="12">
        <v>1</v>
      </c>
      <c r="E27" s="17" t="s">
        <v>132</v>
      </c>
      <c r="F27" s="15"/>
      <c r="G27" s="15"/>
      <c r="H27" s="13" t="s">
        <v>2</v>
      </c>
      <c r="I27" s="13"/>
      <c r="J27" s="13" t="s">
        <v>92</v>
      </c>
      <c r="K27" s="13" t="s">
        <v>92</v>
      </c>
      <c r="L27" s="13" t="s">
        <v>92</v>
      </c>
      <c r="M27" s="13"/>
    </row>
    <row r="28" spans="1:13" x14ac:dyDescent="0.35">
      <c r="A28" s="16" t="str">
        <f t="shared" si="0"/>
        <v>FP007.02</v>
      </c>
      <c r="B28" s="12">
        <f>VLOOKUP(Tabulka22[[#This Row],[Skupina požadavků]],Číselníky!$C$1:$D$30,2,FALSE)</f>
        <v>7</v>
      </c>
      <c r="C28" s="17" t="s">
        <v>10</v>
      </c>
      <c r="D28" s="12">
        <v>2</v>
      </c>
      <c r="E28" s="17" t="s">
        <v>133</v>
      </c>
      <c r="F28" s="15" t="s">
        <v>175</v>
      </c>
      <c r="G28" s="15"/>
      <c r="H28" s="13" t="s">
        <v>2</v>
      </c>
      <c r="I28" s="13"/>
      <c r="J28" s="13" t="s">
        <v>92</v>
      </c>
      <c r="K28" s="13" t="s">
        <v>92</v>
      </c>
      <c r="L28" s="13" t="s">
        <v>92</v>
      </c>
      <c r="M28" s="13"/>
    </row>
    <row r="29" spans="1:13" ht="26" x14ac:dyDescent="0.35">
      <c r="A29" s="16" t="str">
        <f t="shared" si="0"/>
        <v>FP007.03</v>
      </c>
      <c r="B29" s="12">
        <f>VLOOKUP(Tabulka22[[#This Row],[Skupina požadavků]],Číselníky!$C$1:$D$30,2,FALSE)</f>
        <v>7</v>
      </c>
      <c r="C29" s="17" t="s">
        <v>10</v>
      </c>
      <c r="D29" s="12">
        <v>3</v>
      </c>
      <c r="E29" s="17" t="s">
        <v>142</v>
      </c>
      <c r="F29" s="15"/>
      <c r="G29" s="15"/>
      <c r="H29" s="13" t="s">
        <v>2</v>
      </c>
      <c r="I29" s="13"/>
      <c r="J29" s="13" t="s">
        <v>92</v>
      </c>
      <c r="K29" s="13" t="s">
        <v>92</v>
      </c>
      <c r="L29" s="13" t="s">
        <v>92</v>
      </c>
      <c r="M29" s="13"/>
    </row>
    <row r="30" spans="1:13" ht="26" x14ac:dyDescent="0.35">
      <c r="A30" s="16" t="str">
        <f t="shared" si="0"/>
        <v>FP008.01</v>
      </c>
      <c r="B30" s="12">
        <f>VLOOKUP(Tabulka22[[#This Row],[Skupina požadavků]],Číselníky!$C$1:$D$30,2,FALSE)</f>
        <v>8</v>
      </c>
      <c r="C30" s="17" t="s">
        <v>11</v>
      </c>
      <c r="D30" s="12">
        <v>1</v>
      </c>
      <c r="E30" s="17" t="s">
        <v>99</v>
      </c>
      <c r="F30" s="22" t="s">
        <v>177</v>
      </c>
      <c r="G30" s="15" t="s">
        <v>67</v>
      </c>
      <c r="H30" s="13" t="s">
        <v>5</v>
      </c>
      <c r="I30" s="13"/>
      <c r="J30" s="13" t="s">
        <v>92</v>
      </c>
      <c r="K30" s="13" t="s">
        <v>92</v>
      </c>
      <c r="L30" s="13" t="s">
        <v>92</v>
      </c>
      <c r="M30" s="13" t="s">
        <v>92</v>
      </c>
    </row>
    <row r="31" spans="1:13" ht="26" x14ac:dyDescent="0.35">
      <c r="A31" s="16" t="str">
        <f t="shared" si="0"/>
        <v>FP008.02</v>
      </c>
      <c r="B31" s="12">
        <f>VLOOKUP(Tabulka22[[#This Row],[Skupina požadavků]],Číselníky!$C$1:$D$30,2,FALSE)</f>
        <v>8</v>
      </c>
      <c r="C31" s="17" t="s">
        <v>11</v>
      </c>
      <c r="D31" s="12">
        <v>2</v>
      </c>
      <c r="E31" s="17" t="s">
        <v>176</v>
      </c>
      <c r="F31" s="15" t="s">
        <v>179</v>
      </c>
      <c r="G31" s="15" t="s">
        <v>51</v>
      </c>
      <c r="H31" s="13" t="s">
        <v>5</v>
      </c>
      <c r="I31" s="13"/>
      <c r="J31" s="13" t="s">
        <v>92</v>
      </c>
      <c r="K31" s="13" t="s">
        <v>92</v>
      </c>
      <c r="L31" s="13" t="s">
        <v>92</v>
      </c>
      <c r="M31" s="13" t="s">
        <v>92</v>
      </c>
    </row>
    <row r="32" spans="1:13" ht="26" x14ac:dyDescent="0.35">
      <c r="A32" s="16" t="str">
        <f t="shared" si="0"/>
        <v>FP008.03</v>
      </c>
      <c r="B32" s="12">
        <f>VLOOKUP(Tabulka22[[#This Row],[Skupina požadavků]],Číselníky!$C$1:$D$30,2,FALSE)</f>
        <v>8</v>
      </c>
      <c r="C32" s="17" t="s">
        <v>11</v>
      </c>
      <c r="D32" s="12">
        <v>3</v>
      </c>
      <c r="E32" s="17" t="s">
        <v>178</v>
      </c>
      <c r="F32" s="22" t="s">
        <v>180</v>
      </c>
      <c r="G32" s="15" t="s">
        <v>100</v>
      </c>
      <c r="H32" s="13" t="s">
        <v>5</v>
      </c>
      <c r="I32" s="13"/>
      <c r="J32" s="13" t="s">
        <v>92</v>
      </c>
      <c r="K32" s="13" t="s">
        <v>92</v>
      </c>
      <c r="L32" s="13" t="s">
        <v>92</v>
      </c>
      <c r="M32" s="13" t="s">
        <v>92</v>
      </c>
    </row>
    <row r="33" spans="1:13" ht="26" x14ac:dyDescent="0.35">
      <c r="A33" s="16" t="str">
        <f t="shared" si="0"/>
        <v>FP008.04</v>
      </c>
      <c r="B33" s="12">
        <f>VLOOKUP(Tabulka22[[#This Row],[Skupina požadavků]],Číselníky!$C$1:$D$30,2,FALSE)</f>
        <v>8</v>
      </c>
      <c r="C33" s="17" t="s">
        <v>11</v>
      </c>
      <c r="D33" s="12">
        <v>4</v>
      </c>
      <c r="E33" s="17" t="s">
        <v>93</v>
      </c>
      <c r="F33" s="15" t="s">
        <v>181</v>
      </c>
      <c r="G33" s="15" t="s">
        <v>105</v>
      </c>
      <c r="H33" s="13" t="s">
        <v>5</v>
      </c>
      <c r="I33" s="13"/>
      <c r="J33" s="13"/>
      <c r="K33" s="13" t="s">
        <v>92</v>
      </c>
      <c r="L33" s="13"/>
      <c r="M33" s="13" t="s">
        <v>92</v>
      </c>
    </row>
    <row r="34" spans="1:13" x14ac:dyDescent="0.35">
      <c r="A34" s="16" t="str">
        <f t="shared" ref="A34:A65" si="1">_xlfn.CONCAT("FP", TEXT(B34,"000"),".",TEXT(D34,"00"))</f>
        <v>FP008.05</v>
      </c>
      <c r="B34" s="12">
        <f>VLOOKUP(Tabulka22[[#This Row],[Skupina požadavků]],Číselníky!$C$1:$D$30,2,FALSE)</f>
        <v>8</v>
      </c>
      <c r="C34" s="17" t="s">
        <v>11</v>
      </c>
      <c r="D34" s="12">
        <v>5</v>
      </c>
      <c r="E34" s="17" t="s">
        <v>145</v>
      </c>
      <c r="F34" s="15"/>
      <c r="G34" s="15"/>
      <c r="H34" s="13" t="s">
        <v>2</v>
      </c>
      <c r="I34" s="13"/>
      <c r="J34" s="13" t="s">
        <v>92</v>
      </c>
      <c r="K34" s="13" t="s">
        <v>92</v>
      </c>
      <c r="L34" s="13" t="s">
        <v>92</v>
      </c>
      <c r="M34" s="13"/>
    </row>
    <row r="35" spans="1:13" x14ac:dyDescent="0.35">
      <c r="A35" s="16" t="str">
        <f t="shared" si="1"/>
        <v>FP008.06</v>
      </c>
      <c r="B35" s="12">
        <f>VLOOKUP(Tabulka22[[#This Row],[Skupina požadavků]],Číselníky!$C$1:$D$30,2,FALSE)</f>
        <v>8</v>
      </c>
      <c r="C35" s="17" t="s">
        <v>11</v>
      </c>
      <c r="D35" s="12">
        <v>6</v>
      </c>
      <c r="E35" s="17" t="s">
        <v>141</v>
      </c>
      <c r="F35" s="15"/>
      <c r="G35" s="15"/>
      <c r="H35" s="13" t="s">
        <v>5</v>
      </c>
      <c r="I35" s="13"/>
      <c r="J35" s="13"/>
      <c r="K35" s="13" t="s">
        <v>92</v>
      </c>
      <c r="L35" s="13"/>
      <c r="M35" s="13"/>
    </row>
    <row r="36" spans="1:13" ht="26" x14ac:dyDescent="0.35">
      <c r="A36" s="16" t="str">
        <f t="shared" si="1"/>
        <v>FP008.07</v>
      </c>
      <c r="B36" s="12">
        <f>VLOOKUP(Tabulka22[[#This Row],[Skupina požadavků]],Číselníky!$C$1:$D$30,2,FALSE)</f>
        <v>8</v>
      </c>
      <c r="C36" s="17" t="s">
        <v>11</v>
      </c>
      <c r="D36" s="12">
        <v>7</v>
      </c>
      <c r="E36" s="17" t="s">
        <v>134</v>
      </c>
      <c r="F36" s="15"/>
      <c r="G36" s="15"/>
      <c r="H36" s="13" t="s">
        <v>5</v>
      </c>
      <c r="I36" s="13"/>
      <c r="J36" s="13"/>
      <c r="K36" s="13" t="s">
        <v>92</v>
      </c>
      <c r="L36" s="13"/>
      <c r="M36" s="13"/>
    </row>
    <row r="37" spans="1:13" x14ac:dyDescent="0.35">
      <c r="A37" s="16" t="str">
        <f t="shared" si="1"/>
        <v>FP008.08</v>
      </c>
      <c r="B37" s="12">
        <f>VLOOKUP(Tabulka22[[#This Row],[Skupina požadavků]],Číselníky!$C$1:$D$30,2,FALSE)</f>
        <v>8</v>
      </c>
      <c r="C37" s="17" t="s">
        <v>11</v>
      </c>
      <c r="D37" s="12">
        <v>8</v>
      </c>
      <c r="E37" s="17" t="s">
        <v>146</v>
      </c>
      <c r="F37" s="15" t="s">
        <v>147</v>
      </c>
      <c r="G37" s="15"/>
      <c r="H37" s="13" t="s">
        <v>4</v>
      </c>
      <c r="I37" s="13"/>
      <c r="J37" s="13" t="s">
        <v>92</v>
      </c>
      <c r="K37" s="13" t="s">
        <v>92</v>
      </c>
      <c r="L37" s="20"/>
      <c r="M37" s="13"/>
    </row>
    <row r="38" spans="1:13" ht="26" x14ac:dyDescent="0.35">
      <c r="A38" s="16" t="str">
        <f t="shared" si="1"/>
        <v>FP009.01</v>
      </c>
      <c r="B38" s="12">
        <f>VLOOKUP(Tabulka22[[#This Row],[Skupina požadavků]],Číselníky!$C$1:$D$30,2,FALSE)</f>
        <v>9</v>
      </c>
      <c r="C38" s="17" t="s">
        <v>12</v>
      </c>
      <c r="D38" s="12">
        <v>1</v>
      </c>
      <c r="E38" s="17" t="s">
        <v>65</v>
      </c>
      <c r="F38" s="15" t="s">
        <v>182</v>
      </c>
      <c r="G38" s="15" t="s">
        <v>66</v>
      </c>
      <c r="H38" s="13" t="s">
        <v>101</v>
      </c>
      <c r="I38" s="13"/>
      <c r="J38" s="13" t="s">
        <v>92</v>
      </c>
      <c r="K38" s="13" t="s">
        <v>92</v>
      </c>
      <c r="L38" s="13" t="s">
        <v>92</v>
      </c>
      <c r="M38" s="13" t="s">
        <v>92</v>
      </c>
    </row>
    <row r="39" spans="1:13" ht="26" x14ac:dyDescent="0.35">
      <c r="A39" s="16" t="str">
        <f t="shared" si="1"/>
        <v>FP011.01</v>
      </c>
      <c r="B39" s="12">
        <f>VLOOKUP(Tabulka22[[#This Row],[Skupina požadavků]],Číselníky!$C$1:$D$30,2,FALSE)</f>
        <v>11</v>
      </c>
      <c r="C39" s="17" t="s">
        <v>14</v>
      </c>
      <c r="D39" s="12">
        <v>1</v>
      </c>
      <c r="E39" s="17" t="s">
        <v>44</v>
      </c>
      <c r="F39" s="17" t="s">
        <v>104</v>
      </c>
      <c r="G39" s="15" t="s">
        <v>45</v>
      </c>
      <c r="H39" s="13" t="s">
        <v>2</v>
      </c>
      <c r="I39" s="13"/>
      <c r="J39" s="13" t="s">
        <v>92</v>
      </c>
      <c r="K39" s="13" t="s">
        <v>92</v>
      </c>
      <c r="L39" s="13" t="s">
        <v>92</v>
      </c>
      <c r="M39" s="13"/>
    </row>
    <row r="40" spans="1:13" ht="26" x14ac:dyDescent="0.35">
      <c r="A40" s="16" t="str">
        <f t="shared" si="1"/>
        <v>FP011.02</v>
      </c>
      <c r="B40" s="12">
        <f>VLOOKUP(Tabulka22[[#This Row],[Skupina požadavků]],Číselníky!$C$1:$D$30,2,FALSE)</f>
        <v>11</v>
      </c>
      <c r="C40" s="17" t="s">
        <v>14</v>
      </c>
      <c r="D40" s="12">
        <v>2</v>
      </c>
      <c r="E40" s="17" t="s">
        <v>109</v>
      </c>
      <c r="F40" s="18"/>
      <c r="G40" s="15" t="s">
        <v>54</v>
      </c>
      <c r="H40" s="13" t="s">
        <v>2</v>
      </c>
      <c r="I40" s="13"/>
      <c r="J40" s="13" t="s">
        <v>92</v>
      </c>
      <c r="K40" s="13" t="s">
        <v>92</v>
      </c>
      <c r="L40" s="13" t="s">
        <v>92</v>
      </c>
      <c r="M40" s="13"/>
    </row>
    <row r="41" spans="1:13" x14ac:dyDescent="0.35">
      <c r="A41" s="16" t="str">
        <f t="shared" si="1"/>
        <v>FP011.03</v>
      </c>
      <c r="B41" s="12">
        <f>VLOOKUP(Tabulka22[[#This Row],[Skupina požadavků]],Číselníky!$C$1:$D$30,2,FALSE)</f>
        <v>11</v>
      </c>
      <c r="C41" s="17" t="s">
        <v>14</v>
      </c>
      <c r="D41" s="12">
        <v>3</v>
      </c>
      <c r="E41" s="17" t="s">
        <v>139</v>
      </c>
      <c r="F41" s="15" t="s">
        <v>110</v>
      </c>
      <c r="G41" s="15" t="s">
        <v>56</v>
      </c>
      <c r="H41" s="13" t="s">
        <v>4</v>
      </c>
      <c r="I41" s="13"/>
      <c r="J41" s="13" t="s">
        <v>92</v>
      </c>
      <c r="K41" s="13" t="s">
        <v>92</v>
      </c>
      <c r="L41" s="13" t="s">
        <v>92</v>
      </c>
      <c r="M41" s="13"/>
    </row>
    <row r="42" spans="1:13" x14ac:dyDescent="0.35">
      <c r="A42" s="16" t="str">
        <f t="shared" si="1"/>
        <v>FP011.04</v>
      </c>
      <c r="B42" s="12">
        <f>VLOOKUP(Tabulka22[[#This Row],[Skupina požadavků]],Číselníky!$C$1:$D$30,2,FALSE)</f>
        <v>11</v>
      </c>
      <c r="C42" s="17" t="s">
        <v>14</v>
      </c>
      <c r="D42" s="12">
        <v>4</v>
      </c>
      <c r="E42" s="17" t="s">
        <v>140</v>
      </c>
      <c r="F42" s="15"/>
      <c r="G42" s="15"/>
      <c r="H42" s="13" t="s">
        <v>4</v>
      </c>
      <c r="I42" s="13"/>
      <c r="J42" s="13" t="s">
        <v>92</v>
      </c>
      <c r="K42" s="13" t="s">
        <v>92</v>
      </c>
      <c r="L42" s="13" t="s">
        <v>92</v>
      </c>
      <c r="M42" s="13"/>
    </row>
    <row r="43" spans="1:13" ht="26" x14ac:dyDescent="0.35">
      <c r="A43" s="16" t="str">
        <f t="shared" si="1"/>
        <v>FP011.05</v>
      </c>
      <c r="B43" s="12">
        <f>VLOOKUP(Tabulka22[[#This Row],[Skupina požadavků]],Číselníky!$C$1:$D$30,2,FALSE)</f>
        <v>11</v>
      </c>
      <c r="C43" s="17" t="s">
        <v>14</v>
      </c>
      <c r="D43" s="12">
        <v>5</v>
      </c>
      <c r="E43" s="17" t="s">
        <v>160</v>
      </c>
      <c r="F43" s="15" t="s">
        <v>174</v>
      </c>
      <c r="G43" s="15" t="s">
        <v>42</v>
      </c>
      <c r="H43" s="13" t="s">
        <v>4</v>
      </c>
      <c r="I43" s="13"/>
      <c r="J43" s="13" t="s">
        <v>92</v>
      </c>
      <c r="K43" s="13" t="s">
        <v>92</v>
      </c>
      <c r="L43" s="13" t="s">
        <v>92</v>
      </c>
      <c r="M43" s="13"/>
    </row>
    <row r="44" spans="1:13" ht="39" x14ac:dyDescent="0.35">
      <c r="A44" s="16" t="str">
        <f t="shared" si="1"/>
        <v>FP101.01</v>
      </c>
      <c r="B44" s="12">
        <f>VLOOKUP(Tabulka22[[#This Row],[Skupina požadavků]],Číselníky!$C$1:$D$30,2,FALSE)</f>
        <v>101</v>
      </c>
      <c r="C44" s="17" t="s">
        <v>15</v>
      </c>
      <c r="D44" s="12">
        <v>1</v>
      </c>
      <c r="E44" s="17" t="s">
        <v>148</v>
      </c>
      <c r="F44" s="15" t="s">
        <v>184</v>
      </c>
      <c r="G44" s="15"/>
      <c r="H44" s="13" t="s">
        <v>5</v>
      </c>
      <c r="I44" s="13" t="s">
        <v>92</v>
      </c>
      <c r="J44" s="13"/>
      <c r="K44" s="13"/>
      <c r="L44" s="13"/>
      <c r="M44" s="13" t="s">
        <v>92</v>
      </c>
    </row>
    <row r="45" spans="1:13" x14ac:dyDescent="0.35">
      <c r="A45" s="16" t="str">
        <f t="shared" si="1"/>
        <v>FP101.02</v>
      </c>
      <c r="B45" s="12">
        <f>VLOOKUP(Tabulka22[[#This Row],[Skupina požadavků]],Číselníky!$C$1:$D$30,2,FALSE)</f>
        <v>101</v>
      </c>
      <c r="C45" s="17" t="s">
        <v>15</v>
      </c>
      <c r="D45" s="12">
        <v>2</v>
      </c>
      <c r="E45" s="17" t="s">
        <v>118</v>
      </c>
      <c r="F45" s="15"/>
      <c r="G45" s="15"/>
      <c r="H45" s="13" t="s">
        <v>5</v>
      </c>
      <c r="I45" s="13" t="s">
        <v>92</v>
      </c>
      <c r="J45" s="13"/>
      <c r="K45" s="13"/>
      <c r="L45" s="13"/>
      <c r="M45" s="13" t="s">
        <v>92</v>
      </c>
    </row>
    <row r="46" spans="1:13" x14ac:dyDescent="0.35">
      <c r="A46" s="16" t="str">
        <f t="shared" si="1"/>
        <v>FP101.03</v>
      </c>
      <c r="B46" s="12">
        <f>VLOOKUP(Tabulka22[[#This Row],[Skupina požadavků]],Číselníky!$C$1:$D$30,2,FALSE)</f>
        <v>101</v>
      </c>
      <c r="C46" s="17" t="s">
        <v>15</v>
      </c>
      <c r="D46" s="12">
        <v>3</v>
      </c>
      <c r="E46" s="17" t="s">
        <v>119</v>
      </c>
      <c r="F46" s="15" t="s">
        <v>185</v>
      </c>
      <c r="G46" s="15"/>
      <c r="H46" s="13" t="s">
        <v>5</v>
      </c>
      <c r="I46" s="13" t="s">
        <v>92</v>
      </c>
      <c r="J46" s="13"/>
      <c r="K46" s="13"/>
      <c r="L46" s="13"/>
      <c r="M46" s="13" t="s">
        <v>92</v>
      </c>
    </row>
    <row r="47" spans="1:13" ht="26" x14ac:dyDescent="0.35">
      <c r="A47" s="16" t="str">
        <f t="shared" si="1"/>
        <v>FP101.04</v>
      </c>
      <c r="B47" s="12">
        <f>VLOOKUP(Tabulka22[[#This Row],[Skupina požadavků]],Číselníky!$C$1:$D$30,2,FALSE)</f>
        <v>101</v>
      </c>
      <c r="C47" s="17" t="s">
        <v>15</v>
      </c>
      <c r="D47" s="12">
        <v>4</v>
      </c>
      <c r="E47" s="17" t="s">
        <v>117</v>
      </c>
      <c r="F47" s="25" t="s">
        <v>186</v>
      </c>
      <c r="G47" s="15" t="s">
        <v>116</v>
      </c>
      <c r="H47" s="13" t="s">
        <v>5</v>
      </c>
      <c r="I47" s="13"/>
      <c r="J47" s="13"/>
      <c r="K47" s="13" t="s">
        <v>92</v>
      </c>
      <c r="L47" s="13"/>
      <c r="M47" s="13" t="s">
        <v>92</v>
      </c>
    </row>
    <row r="48" spans="1:13" x14ac:dyDescent="0.35">
      <c r="A48" s="16" t="str">
        <f t="shared" si="1"/>
        <v>FP101.05</v>
      </c>
      <c r="B48" s="12">
        <f>VLOOKUP(Tabulka22[[#This Row],[Skupina požadavků]],Číselníky!$C$1:$D$30,2,FALSE)</f>
        <v>101</v>
      </c>
      <c r="C48" s="17" t="s">
        <v>15</v>
      </c>
      <c r="D48" s="12">
        <v>5</v>
      </c>
      <c r="E48" s="17" t="s">
        <v>111</v>
      </c>
      <c r="F48" s="25" t="s">
        <v>186</v>
      </c>
      <c r="G48" s="15" t="s">
        <v>55</v>
      </c>
      <c r="H48" s="13" t="s">
        <v>5</v>
      </c>
      <c r="I48" s="13"/>
      <c r="J48" s="13"/>
      <c r="K48" s="13" t="s">
        <v>92</v>
      </c>
      <c r="L48" s="13"/>
      <c r="M48" s="13" t="s">
        <v>92</v>
      </c>
    </row>
    <row r="49" spans="1:13" x14ac:dyDescent="0.35">
      <c r="A49" s="16" t="str">
        <f t="shared" si="1"/>
        <v>FP101.07</v>
      </c>
      <c r="B49" s="12">
        <f>VLOOKUP(Tabulka22[[#This Row],[Skupina požadavků]],Číselníky!$C$1:$D$30,2,FALSE)</f>
        <v>101</v>
      </c>
      <c r="C49" s="17" t="s">
        <v>15</v>
      </c>
      <c r="D49" s="12">
        <v>7</v>
      </c>
      <c r="E49" s="17" t="s">
        <v>199</v>
      </c>
      <c r="F49" s="15" t="s">
        <v>200</v>
      </c>
      <c r="G49" s="15"/>
      <c r="H49" s="13" t="s">
        <v>5</v>
      </c>
      <c r="I49" s="13"/>
      <c r="J49" s="13"/>
      <c r="K49" s="13" t="s">
        <v>92</v>
      </c>
      <c r="L49" s="13"/>
      <c r="M49" s="13" t="s">
        <v>92</v>
      </c>
    </row>
    <row r="50" spans="1:13" x14ac:dyDescent="0.35">
      <c r="A50" s="16" t="str">
        <f t="shared" si="1"/>
        <v>FP102.01</v>
      </c>
      <c r="B50" s="12">
        <f>VLOOKUP(Tabulka22[[#This Row],[Skupina požadavků]],Číselníky!$C$1:$D$30,2,FALSE)</f>
        <v>102</v>
      </c>
      <c r="C50" s="17" t="s">
        <v>16</v>
      </c>
      <c r="D50" s="12">
        <v>1</v>
      </c>
      <c r="E50" s="17" t="s">
        <v>85</v>
      </c>
      <c r="F50" s="25" t="s">
        <v>186</v>
      </c>
      <c r="G50" s="15"/>
      <c r="H50" s="13" t="s">
        <v>4</v>
      </c>
      <c r="I50" s="13"/>
      <c r="J50" s="13"/>
      <c r="K50" s="13"/>
      <c r="L50" s="13" t="s">
        <v>92</v>
      </c>
      <c r="M50" s="13" t="s">
        <v>92</v>
      </c>
    </row>
    <row r="51" spans="1:13" x14ac:dyDescent="0.35">
      <c r="A51" s="16" t="str">
        <f t="shared" si="1"/>
        <v>FP102.02</v>
      </c>
      <c r="B51" s="12">
        <f>VLOOKUP(Tabulka22[[#This Row],[Skupina požadavků]],Číselníky!$C$1:$D$30,2,FALSE)</f>
        <v>102</v>
      </c>
      <c r="C51" s="17" t="s">
        <v>16</v>
      </c>
      <c r="D51" s="12">
        <v>2</v>
      </c>
      <c r="E51" s="17" t="s">
        <v>183</v>
      </c>
      <c r="F51" s="25" t="s">
        <v>186</v>
      </c>
      <c r="G51" s="15"/>
      <c r="H51" s="13" t="s">
        <v>4</v>
      </c>
      <c r="I51" s="13"/>
      <c r="J51" s="13"/>
      <c r="K51" s="13"/>
      <c r="L51" s="13" t="s">
        <v>92</v>
      </c>
      <c r="M51" s="13" t="s">
        <v>92</v>
      </c>
    </row>
    <row r="52" spans="1:13" x14ac:dyDescent="0.35">
      <c r="A52" s="16" t="str">
        <f t="shared" si="1"/>
        <v>FP103.01</v>
      </c>
      <c r="B52" s="12">
        <f>VLOOKUP(Tabulka22[[#This Row],[Skupina požadavků]],Číselníky!$C$1:$D$30,2,FALSE)</f>
        <v>103</v>
      </c>
      <c r="C52" s="17" t="s">
        <v>17</v>
      </c>
      <c r="D52" s="12">
        <v>1</v>
      </c>
      <c r="E52" s="17" t="s">
        <v>120</v>
      </c>
      <c r="F52" s="15" t="s">
        <v>187</v>
      </c>
      <c r="G52" s="15"/>
      <c r="H52" s="13" t="s">
        <v>5</v>
      </c>
      <c r="I52" s="13" t="s">
        <v>92</v>
      </c>
      <c r="J52" s="13"/>
      <c r="K52" s="13"/>
      <c r="L52" s="13"/>
      <c r="M52" s="13"/>
    </row>
    <row r="53" spans="1:13" x14ac:dyDescent="0.35">
      <c r="A53" s="16" t="str">
        <f t="shared" si="1"/>
        <v>FP103.02</v>
      </c>
      <c r="B53" s="12">
        <f>VLOOKUP(Tabulka22[[#This Row],[Skupina požadavků]],Číselníky!$C$1:$D$30,2,FALSE)</f>
        <v>103</v>
      </c>
      <c r="C53" s="17" t="s">
        <v>17</v>
      </c>
      <c r="D53" s="12">
        <v>2</v>
      </c>
      <c r="E53" s="17" t="s">
        <v>121</v>
      </c>
      <c r="F53" s="15"/>
      <c r="G53" s="15" t="s">
        <v>70</v>
      </c>
      <c r="H53" s="13" t="s">
        <v>5</v>
      </c>
      <c r="I53" s="13" t="s">
        <v>92</v>
      </c>
      <c r="J53" s="13"/>
      <c r="K53" s="13"/>
      <c r="L53" s="13"/>
      <c r="M53" s="13"/>
    </row>
    <row r="54" spans="1:13" x14ac:dyDescent="0.35">
      <c r="A54" s="16" t="str">
        <f t="shared" si="1"/>
        <v>FP103.03</v>
      </c>
      <c r="B54" s="12">
        <f>VLOOKUP(Tabulka22[[#This Row],[Skupina požadavků]],Číselníky!$C$1:$D$30,2,FALSE)</f>
        <v>103</v>
      </c>
      <c r="C54" s="17" t="s">
        <v>17</v>
      </c>
      <c r="D54" s="12">
        <v>3</v>
      </c>
      <c r="E54" s="23" t="s">
        <v>80</v>
      </c>
      <c r="F54" s="15"/>
      <c r="G54" s="15"/>
      <c r="H54" s="13" t="s">
        <v>5</v>
      </c>
      <c r="I54" s="13" t="s">
        <v>92</v>
      </c>
      <c r="J54" s="13"/>
      <c r="K54" s="13"/>
      <c r="L54" s="13"/>
      <c r="M54" s="13"/>
    </row>
    <row r="55" spans="1:13" x14ac:dyDescent="0.35">
      <c r="A55" s="16" t="str">
        <f t="shared" si="1"/>
        <v>FP103.04</v>
      </c>
      <c r="B55" s="12">
        <f>VLOOKUP(Tabulka22[[#This Row],[Skupina požadavků]],Číselníky!$C$1:$D$30,2,FALSE)</f>
        <v>103</v>
      </c>
      <c r="C55" s="17" t="s">
        <v>17</v>
      </c>
      <c r="D55" s="12">
        <v>4</v>
      </c>
      <c r="E55" s="17" t="s">
        <v>81</v>
      </c>
      <c r="F55" s="15"/>
      <c r="G55" s="15"/>
      <c r="H55" s="13" t="s">
        <v>5</v>
      </c>
      <c r="I55" s="13"/>
      <c r="J55" s="13" t="s">
        <v>92</v>
      </c>
      <c r="K55" s="13"/>
      <c r="L55" s="13"/>
      <c r="M55" s="13"/>
    </row>
    <row r="56" spans="1:13" x14ac:dyDescent="0.35">
      <c r="A56" s="16" t="str">
        <f t="shared" si="1"/>
        <v>FP103.05</v>
      </c>
      <c r="B56" s="12">
        <f>VLOOKUP(Tabulka22[[#This Row],[Skupina požadavků]],Číselníky!$C$1:$D$30,2,FALSE)</f>
        <v>103</v>
      </c>
      <c r="C56" s="17" t="s">
        <v>17</v>
      </c>
      <c r="D56" s="12">
        <v>5</v>
      </c>
      <c r="E56" s="17" t="s">
        <v>82</v>
      </c>
      <c r="F56" s="15"/>
      <c r="G56" s="15" t="s">
        <v>41</v>
      </c>
      <c r="H56" s="13" t="s">
        <v>5</v>
      </c>
      <c r="I56" s="13"/>
      <c r="J56" s="13" t="s">
        <v>92</v>
      </c>
      <c r="K56" s="13"/>
      <c r="L56" s="13"/>
      <c r="M56" s="13"/>
    </row>
    <row r="57" spans="1:13" x14ac:dyDescent="0.35">
      <c r="A57" s="16" t="str">
        <f t="shared" si="1"/>
        <v>FP103.06</v>
      </c>
      <c r="B57" s="12">
        <f>VLOOKUP(Tabulka22[[#This Row],[Skupina požadavků]],Číselníky!$C$1:$D$30,2,FALSE)</f>
        <v>103</v>
      </c>
      <c r="C57" s="17" t="s">
        <v>17</v>
      </c>
      <c r="D57" s="12">
        <v>6</v>
      </c>
      <c r="E57" s="17" t="s">
        <v>83</v>
      </c>
      <c r="F57" s="15" t="s">
        <v>188</v>
      </c>
      <c r="G57" s="15"/>
      <c r="H57" s="13" t="s">
        <v>5</v>
      </c>
      <c r="I57" s="13"/>
      <c r="J57" s="13"/>
      <c r="K57" s="13" t="s">
        <v>92</v>
      </c>
      <c r="L57" s="13"/>
      <c r="M57" s="13"/>
    </row>
    <row r="58" spans="1:13" x14ac:dyDescent="0.35">
      <c r="A58" s="16" t="str">
        <f t="shared" si="1"/>
        <v>FP104.01</v>
      </c>
      <c r="B58" s="12">
        <f>VLOOKUP(Tabulka22[[#This Row],[Skupina požadavků]],Číselníky!$C$1:$D$30,2,FALSE)</f>
        <v>104</v>
      </c>
      <c r="C58" s="17" t="s">
        <v>18</v>
      </c>
      <c r="D58" s="12">
        <v>1</v>
      </c>
      <c r="E58" s="17" t="s">
        <v>87</v>
      </c>
      <c r="F58" s="15"/>
      <c r="G58" s="15"/>
      <c r="H58" s="13" t="s">
        <v>5</v>
      </c>
      <c r="I58" s="13" t="s">
        <v>92</v>
      </c>
      <c r="J58" s="13"/>
      <c r="K58" s="13"/>
      <c r="L58" s="13"/>
      <c r="M58" s="13"/>
    </row>
    <row r="59" spans="1:13" x14ac:dyDescent="0.35">
      <c r="A59" s="16" t="str">
        <f t="shared" si="1"/>
        <v>FP104.02</v>
      </c>
      <c r="B59" s="12">
        <f>VLOOKUP(Tabulka22[[#This Row],[Skupina požadavků]],Číselníky!$C$1:$D$30,2,FALSE)</f>
        <v>104</v>
      </c>
      <c r="C59" s="17" t="s">
        <v>18</v>
      </c>
      <c r="D59" s="12">
        <v>2</v>
      </c>
      <c r="E59" s="23" t="s">
        <v>88</v>
      </c>
      <c r="F59" s="15"/>
      <c r="G59" s="15"/>
      <c r="H59" s="13" t="s">
        <v>5</v>
      </c>
      <c r="I59" s="13"/>
      <c r="J59" s="13"/>
      <c r="K59" s="13" t="s">
        <v>92</v>
      </c>
      <c r="L59" s="13"/>
      <c r="M59" s="13"/>
    </row>
    <row r="60" spans="1:13" x14ac:dyDescent="0.35">
      <c r="A60" s="16" t="str">
        <f t="shared" si="1"/>
        <v>FP104.03</v>
      </c>
      <c r="B60" s="12">
        <f>VLOOKUP(Tabulka22[[#This Row],[Skupina požadavků]],Číselníky!$C$1:$D$30,2,FALSE)</f>
        <v>104</v>
      </c>
      <c r="C60" s="17" t="s">
        <v>18</v>
      </c>
      <c r="D60" s="12">
        <v>3</v>
      </c>
      <c r="E60" s="24" t="s">
        <v>76</v>
      </c>
      <c r="F60" s="15"/>
      <c r="G60" s="15"/>
      <c r="H60" s="13" t="s">
        <v>5</v>
      </c>
      <c r="I60" s="13" t="s">
        <v>92</v>
      </c>
      <c r="J60" s="13"/>
      <c r="K60" s="13"/>
      <c r="L60" s="13"/>
      <c r="M60" s="13"/>
    </row>
    <row r="61" spans="1:13" x14ac:dyDescent="0.35">
      <c r="A61" s="16" t="str">
        <f t="shared" si="1"/>
        <v>FP104.04</v>
      </c>
      <c r="B61" s="12">
        <f>VLOOKUP(Tabulka22[[#This Row],[Skupina požadavků]],Číselníky!$C$1:$D$30,2,FALSE)</f>
        <v>104</v>
      </c>
      <c r="C61" s="17" t="s">
        <v>18</v>
      </c>
      <c r="D61" s="12">
        <v>4</v>
      </c>
      <c r="E61" s="17" t="s">
        <v>189</v>
      </c>
      <c r="F61" s="15"/>
      <c r="G61" s="15" t="s">
        <v>47</v>
      </c>
      <c r="H61" s="13" t="s">
        <v>5</v>
      </c>
      <c r="I61" s="13"/>
      <c r="J61" s="13"/>
      <c r="K61" s="13" t="s">
        <v>92</v>
      </c>
      <c r="L61" s="13"/>
      <c r="M61" s="13"/>
    </row>
    <row r="62" spans="1:13" x14ac:dyDescent="0.35">
      <c r="A62" s="16" t="str">
        <f t="shared" si="1"/>
        <v>FP104.05</v>
      </c>
      <c r="B62" s="12">
        <f>VLOOKUP(Tabulka22[[#This Row],[Skupina požadavků]],Číselníky!$C$1:$D$30,2,FALSE)</f>
        <v>104</v>
      </c>
      <c r="C62" s="17" t="s">
        <v>18</v>
      </c>
      <c r="D62" s="12">
        <v>5</v>
      </c>
      <c r="E62" s="17" t="s">
        <v>190</v>
      </c>
      <c r="F62" s="15"/>
      <c r="G62" s="15" t="s">
        <v>73</v>
      </c>
      <c r="H62" s="13" t="s">
        <v>5</v>
      </c>
      <c r="I62" s="13"/>
      <c r="J62" s="13"/>
      <c r="K62" s="13" t="s">
        <v>92</v>
      </c>
      <c r="L62" s="13"/>
      <c r="M62" s="13"/>
    </row>
    <row r="63" spans="1:13" x14ac:dyDescent="0.35">
      <c r="A63" s="16" t="str">
        <f t="shared" si="1"/>
        <v>FP105.01</v>
      </c>
      <c r="B63" s="12">
        <f>VLOOKUP(Tabulka22[[#This Row],[Skupina požadavků]],Číselníky!$C$1:$D$30,2,FALSE)</f>
        <v>105</v>
      </c>
      <c r="C63" s="17" t="s">
        <v>19</v>
      </c>
      <c r="D63" s="12">
        <v>1</v>
      </c>
      <c r="E63" s="17" t="s">
        <v>74</v>
      </c>
      <c r="F63" s="15"/>
      <c r="G63" s="15" t="s">
        <v>43</v>
      </c>
      <c r="H63" s="13" t="s">
        <v>5</v>
      </c>
      <c r="I63" s="13"/>
      <c r="J63" s="13" t="s">
        <v>92</v>
      </c>
      <c r="K63" s="13" t="s">
        <v>92</v>
      </c>
      <c r="L63" s="13" t="s">
        <v>92</v>
      </c>
      <c r="M63" s="13"/>
    </row>
    <row r="64" spans="1:13" x14ac:dyDescent="0.35">
      <c r="A64" s="16" t="str">
        <f t="shared" si="1"/>
        <v>FP105.02</v>
      </c>
      <c r="B64" s="12">
        <f>VLOOKUP(Tabulka22[[#This Row],[Skupina požadavků]],Číselníky!$C$1:$D$30,2,FALSE)</f>
        <v>105</v>
      </c>
      <c r="C64" s="17" t="s">
        <v>19</v>
      </c>
      <c r="D64" s="12">
        <v>2</v>
      </c>
      <c r="E64" s="17" t="s">
        <v>122</v>
      </c>
      <c r="F64" s="15"/>
      <c r="G64" s="15" t="s">
        <v>69</v>
      </c>
      <c r="H64" s="13" t="s">
        <v>5</v>
      </c>
      <c r="I64" s="13" t="s">
        <v>92</v>
      </c>
      <c r="J64" s="13"/>
      <c r="K64" s="13"/>
      <c r="L64" s="13"/>
      <c r="M64" s="13"/>
    </row>
    <row r="65" spans="1:13" x14ac:dyDescent="0.35">
      <c r="A65" s="16" t="str">
        <f t="shared" si="1"/>
        <v>FP105.03</v>
      </c>
      <c r="B65" s="12">
        <f>VLOOKUP(Tabulka22[[#This Row],[Skupina požadavků]],Číselníky!$C$1:$D$30,2,FALSE)</f>
        <v>105</v>
      </c>
      <c r="C65" s="17" t="s">
        <v>19</v>
      </c>
      <c r="D65" s="12">
        <v>3</v>
      </c>
      <c r="E65" s="17" t="s">
        <v>84</v>
      </c>
      <c r="F65" s="18"/>
      <c r="G65" s="15" t="s">
        <v>68</v>
      </c>
      <c r="H65" s="13" t="s">
        <v>8</v>
      </c>
      <c r="I65" s="13" t="s">
        <v>92</v>
      </c>
      <c r="J65" s="13"/>
      <c r="K65" s="13"/>
      <c r="L65" s="13"/>
      <c r="M65" s="13"/>
    </row>
    <row r="66" spans="1:13" ht="26" x14ac:dyDescent="0.35">
      <c r="A66" s="16" t="str">
        <f t="shared" ref="A66:A80" si="2">_xlfn.CONCAT("FP", TEXT(B66,"000"),".",TEXT(D66,"00"))</f>
        <v>FP106.01</v>
      </c>
      <c r="B66" s="12">
        <f>VLOOKUP(Tabulka22[[#This Row],[Skupina požadavků]],Číselníky!$C$1:$D$30,2,FALSE)</f>
        <v>106</v>
      </c>
      <c r="C66" s="17" t="s">
        <v>20</v>
      </c>
      <c r="D66" s="12">
        <v>1</v>
      </c>
      <c r="E66" s="17" t="s">
        <v>123</v>
      </c>
      <c r="F66" s="15"/>
      <c r="G66" s="15" t="s">
        <v>46</v>
      </c>
      <c r="H66" s="13" t="s">
        <v>5</v>
      </c>
      <c r="I66" s="13" t="s">
        <v>92</v>
      </c>
      <c r="J66" s="13"/>
      <c r="K66" s="13"/>
      <c r="L66" s="13"/>
      <c r="M66" s="13"/>
    </row>
    <row r="67" spans="1:13" x14ac:dyDescent="0.35">
      <c r="A67" s="16" t="str">
        <f t="shared" si="2"/>
        <v>FP106.02</v>
      </c>
      <c r="B67" s="12">
        <f>VLOOKUP(Tabulka22[[#This Row],[Skupina požadavků]],Číselníky!$C$1:$D$30,2,FALSE)</f>
        <v>106</v>
      </c>
      <c r="C67" s="17" t="s">
        <v>20</v>
      </c>
      <c r="D67" s="12">
        <v>2</v>
      </c>
      <c r="E67" s="17" t="s">
        <v>192</v>
      </c>
      <c r="F67" s="15"/>
      <c r="G67" s="15" t="s">
        <v>60</v>
      </c>
      <c r="H67" s="13" t="s">
        <v>5</v>
      </c>
      <c r="I67" s="13"/>
      <c r="J67" s="13" t="s">
        <v>92</v>
      </c>
      <c r="K67" s="13" t="s">
        <v>92</v>
      </c>
      <c r="L67" s="13" t="s">
        <v>92</v>
      </c>
      <c r="M67" s="13"/>
    </row>
    <row r="68" spans="1:13" x14ac:dyDescent="0.35">
      <c r="A68" s="16" t="str">
        <f t="shared" si="2"/>
        <v>FP107.01</v>
      </c>
      <c r="B68" s="12">
        <f>VLOOKUP(Tabulka22[[#This Row],[Skupina požadavků]],Číselníky!$C$1:$D$30,2,FALSE)</f>
        <v>107</v>
      </c>
      <c r="C68" s="17" t="s">
        <v>21</v>
      </c>
      <c r="D68" s="12">
        <v>1</v>
      </c>
      <c r="E68" s="17" t="s">
        <v>77</v>
      </c>
      <c r="F68" s="15"/>
      <c r="G68" s="15"/>
      <c r="H68" s="13" t="s">
        <v>5</v>
      </c>
      <c r="I68" s="13" t="s">
        <v>92</v>
      </c>
      <c r="J68" s="13"/>
      <c r="K68" s="13"/>
      <c r="L68" s="13"/>
      <c r="M68" s="13"/>
    </row>
    <row r="69" spans="1:13" x14ac:dyDescent="0.35">
      <c r="A69" s="16" t="str">
        <f t="shared" si="2"/>
        <v>FP107.02</v>
      </c>
      <c r="B69" s="12">
        <f>VLOOKUP(Tabulka22[[#This Row],[Skupina požadavků]],Číselníky!$C$1:$D$30,2,FALSE)</f>
        <v>107</v>
      </c>
      <c r="C69" s="17" t="s">
        <v>21</v>
      </c>
      <c r="D69" s="12">
        <v>2</v>
      </c>
      <c r="E69" s="17" t="s">
        <v>124</v>
      </c>
      <c r="F69" s="15" t="s">
        <v>191</v>
      </c>
      <c r="G69" s="15" t="s">
        <v>57</v>
      </c>
      <c r="H69" s="13" t="s">
        <v>5</v>
      </c>
      <c r="I69" s="13"/>
      <c r="J69" s="13" t="s">
        <v>92</v>
      </c>
      <c r="K69" s="13" t="s">
        <v>92</v>
      </c>
      <c r="L69" s="13" t="s">
        <v>92</v>
      </c>
      <c r="M69" s="13"/>
    </row>
    <row r="70" spans="1:13" x14ac:dyDescent="0.35">
      <c r="A70" s="16" t="str">
        <f t="shared" si="2"/>
        <v>FP107.03</v>
      </c>
      <c r="B70" s="12">
        <f>VLOOKUP(Tabulka22[[#This Row],[Skupina požadavků]],Číselníky!$C$1:$D$30,2,FALSE)</f>
        <v>107</v>
      </c>
      <c r="C70" s="17" t="s">
        <v>21</v>
      </c>
      <c r="D70" s="12">
        <v>3</v>
      </c>
      <c r="E70" s="23" t="s">
        <v>155</v>
      </c>
      <c r="F70" s="15"/>
      <c r="G70" s="15"/>
      <c r="H70" s="13" t="s">
        <v>5</v>
      </c>
      <c r="I70" s="13"/>
      <c r="J70" s="13"/>
      <c r="K70" s="13" t="s">
        <v>92</v>
      </c>
      <c r="L70" s="13"/>
      <c r="M70" s="13"/>
    </row>
    <row r="71" spans="1:13" x14ac:dyDescent="0.35">
      <c r="A71" s="16" t="str">
        <f t="shared" si="2"/>
        <v>FP108.01</v>
      </c>
      <c r="B71" s="12">
        <f>VLOOKUP(Tabulka22[[#This Row],[Skupina požadavků]],Číselníky!$C$1:$D$30,2,FALSE)</f>
        <v>108</v>
      </c>
      <c r="C71" s="17" t="s">
        <v>22</v>
      </c>
      <c r="D71" s="12">
        <v>1</v>
      </c>
      <c r="E71" s="17" t="s">
        <v>78</v>
      </c>
      <c r="F71" s="15"/>
      <c r="G71" s="15" t="s">
        <v>53</v>
      </c>
      <c r="H71" s="13" t="s">
        <v>5</v>
      </c>
      <c r="I71" s="13"/>
      <c r="J71" s="13"/>
      <c r="K71" s="13" t="s">
        <v>92</v>
      </c>
      <c r="L71" s="13"/>
      <c r="M71" s="13"/>
    </row>
    <row r="72" spans="1:13" x14ac:dyDescent="0.35">
      <c r="A72" s="16" t="str">
        <f t="shared" si="2"/>
        <v>FP108.02</v>
      </c>
      <c r="B72" s="12">
        <f>VLOOKUP(Tabulka22[[#This Row],[Skupina požadavků]],Číselníky!$C$1:$D$30,2,FALSE)</f>
        <v>108</v>
      </c>
      <c r="C72" s="17" t="s">
        <v>22</v>
      </c>
      <c r="D72" s="12">
        <v>2</v>
      </c>
      <c r="E72" s="17" t="s">
        <v>149</v>
      </c>
      <c r="F72" s="15"/>
      <c r="G72" s="15"/>
      <c r="H72" s="13" t="s">
        <v>4</v>
      </c>
      <c r="I72" s="13"/>
      <c r="J72" s="13"/>
      <c r="K72" s="13"/>
      <c r="L72" s="13" t="s">
        <v>92</v>
      </c>
      <c r="M72" s="13"/>
    </row>
    <row r="73" spans="1:13" x14ac:dyDescent="0.35">
      <c r="A73" s="16" t="str">
        <f t="shared" si="2"/>
        <v>FP109.01</v>
      </c>
      <c r="B73" s="12">
        <f>VLOOKUP(Tabulka22[[#This Row],[Skupina požadavků]],Číselníky!$C$1:$D$30,2,FALSE)</f>
        <v>109</v>
      </c>
      <c r="C73" s="17" t="s">
        <v>23</v>
      </c>
      <c r="D73" s="12">
        <v>1</v>
      </c>
      <c r="E73" s="17" t="s">
        <v>193</v>
      </c>
      <c r="F73" s="15" t="s">
        <v>194</v>
      </c>
      <c r="G73" s="15" t="s">
        <v>48</v>
      </c>
      <c r="H73" s="13" t="s">
        <v>5</v>
      </c>
      <c r="I73" s="13"/>
      <c r="J73" s="13" t="s">
        <v>92</v>
      </c>
      <c r="K73" s="13" t="s">
        <v>92</v>
      </c>
      <c r="L73" s="13" t="s">
        <v>92</v>
      </c>
      <c r="M73" s="13" t="s">
        <v>92</v>
      </c>
    </row>
    <row r="74" spans="1:13" x14ac:dyDescent="0.35">
      <c r="A74" s="16" t="str">
        <f t="shared" si="2"/>
        <v>FP109.02</v>
      </c>
      <c r="B74" s="12">
        <f>VLOOKUP(Tabulka22[[#This Row],[Skupina požadavků]],Číselníky!$C$1:$D$30,2,FALSE)</f>
        <v>109</v>
      </c>
      <c r="C74" s="17" t="s">
        <v>23</v>
      </c>
      <c r="D74" s="12">
        <v>2</v>
      </c>
      <c r="E74" s="17" t="s">
        <v>156</v>
      </c>
      <c r="F74" s="15" t="s">
        <v>195</v>
      </c>
      <c r="G74" s="15" t="s">
        <v>72</v>
      </c>
      <c r="H74" s="13" t="s">
        <v>5</v>
      </c>
      <c r="I74" s="13"/>
      <c r="J74" s="13"/>
      <c r="K74" s="13" t="s">
        <v>92</v>
      </c>
      <c r="L74" s="13"/>
      <c r="M74" s="13" t="s">
        <v>92</v>
      </c>
    </row>
    <row r="75" spans="1:13" ht="26" x14ac:dyDescent="0.35">
      <c r="A75" s="16" t="str">
        <f t="shared" si="2"/>
        <v>FP109.03</v>
      </c>
      <c r="B75" s="12">
        <f>VLOOKUP(Tabulka22[[#This Row],[Skupina požadavků]],Číselníky!$C$1:$D$30,2,FALSE)</f>
        <v>109</v>
      </c>
      <c r="C75" s="17" t="s">
        <v>23</v>
      </c>
      <c r="D75" s="12">
        <v>3</v>
      </c>
      <c r="E75" s="17" t="s">
        <v>157</v>
      </c>
      <c r="F75" s="15" t="s">
        <v>195</v>
      </c>
      <c r="G75" s="15"/>
      <c r="H75" s="13" t="s">
        <v>5</v>
      </c>
      <c r="I75" s="13"/>
      <c r="J75" s="13"/>
      <c r="K75" s="13" t="s">
        <v>92</v>
      </c>
      <c r="L75" s="13"/>
      <c r="M75" s="13" t="s">
        <v>92</v>
      </c>
    </row>
    <row r="76" spans="1:13" x14ac:dyDescent="0.35">
      <c r="A76" s="16" t="str">
        <f t="shared" si="2"/>
        <v>FP110.01</v>
      </c>
      <c r="B76" s="12">
        <f>VLOOKUP(Tabulka22[[#This Row],[Skupina požadavků]],Číselníky!$C$1:$D$30,2,FALSE)</f>
        <v>110</v>
      </c>
      <c r="C76" s="17" t="s">
        <v>24</v>
      </c>
      <c r="D76" s="12">
        <v>1</v>
      </c>
      <c r="E76" s="17" t="s">
        <v>196</v>
      </c>
      <c r="F76" s="15" t="s">
        <v>198</v>
      </c>
      <c r="G76" s="15" t="s">
        <v>71</v>
      </c>
      <c r="H76" s="13" t="s">
        <v>5</v>
      </c>
      <c r="I76" s="13"/>
      <c r="J76" s="13" t="s">
        <v>92</v>
      </c>
      <c r="K76" s="13" t="s">
        <v>92</v>
      </c>
      <c r="L76" s="13" t="s">
        <v>92</v>
      </c>
      <c r="M76" s="13" t="s">
        <v>92</v>
      </c>
    </row>
    <row r="77" spans="1:13" x14ac:dyDescent="0.35">
      <c r="A77" s="16" t="str">
        <f t="shared" si="2"/>
        <v>FP110.02</v>
      </c>
      <c r="B77" s="12">
        <f>VLOOKUP(Tabulka22[[#This Row],[Skupina požadavků]],Číselníky!$C$1:$D$30,2,FALSE)</f>
        <v>110</v>
      </c>
      <c r="C77" s="17" t="s">
        <v>24</v>
      </c>
      <c r="D77" s="12">
        <v>2</v>
      </c>
      <c r="E77" s="17" t="s">
        <v>197</v>
      </c>
      <c r="F77" s="15" t="s">
        <v>127</v>
      </c>
      <c r="G77" s="15" t="s">
        <v>49</v>
      </c>
      <c r="H77" s="13" t="s">
        <v>5</v>
      </c>
      <c r="I77" s="13"/>
      <c r="J77" s="13" t="s">
        <v>92</v>
      </c>
      <c r="K77" s="13" t="s">
        <v>92</v>
      </c>
      <c r="L77" s="13" t="s">
        <v>92</v>
      </c>
      <c r="M77" s="13" t="s">
        <v>92</v>
      </c>
    </row>
    <row r="78" spans="1:13" x14ac:dyDescent="0.35">
      <c r="A78" s="16" t="str">
        <f t="shared" si="2"/>
        <v>FP112.01</v>
      </c>
      <c r="B78" s="12">
        <f>VLOOKUP(Tabulka22[[#This Row],[Skupina požadavků]],Číselníky!$C$1:$D$30,2,FALSE)</f>
        <v>112</v>
      </c>
      <c r="C78" s="17" t="s">
        <v>86</v>
      </c>
      <c r="D78" s="12">
        <v>1</v>
      </c>
      <c r="E78" s="17" t="s">
        <v>143</v>
      </c>
      <c r="F78" s="15" t="s">
        <v>126</v>
      </c>
      <c r="G78" s="15"/>
      <c r="H78" s="13" t="s">
        <v>6</v>
      </c>
      <c r="I78" s="13"/>
      <c r="J78" s="13" t="s">
        <v>92</v>
      </c>
      <c r="K78" s="13"/>
      <c r="L78" s="13"/>
      <c r="M78" s="13"/>
    </row>
    <row r="79" spans="1:13" x14ac:dyDescent="0.35">
      <c r="A79" s="16" t="str">
        <f t="shared" si="2"/>
        <v>FP112.02</v>
      </c>
      <c r="B79" s="12">
        <f>VLOOKUP(Tabulka22[[#This Row],[Skupina požadavků]],Číselníky!$C$1:$D$30,2,FALSE)</f>
        <v>112</v>
      </c>
      <c r="C79" s="17" t="s">
        <v>86</v>
      </c>
      <c r="D79" s="12">
        <v>2</v>
      </c>
      <c r="E79" s="17" t="s">
        <v>144</v>
      </c>
      <c r="F79" s="15" t="s">
        <v>126</v>
      </c>
      <c r="G79" s="15"/>
      <c r="H79" s="13" t="s">
        <v>6</v>
      </c>
      <c r="I79" s="13"/>
      <c r="J79" s="13" t="s">
        <v>92</v>
      </c>
      <c r="K79" s="13"/>
      <c r="L79" s="13"/>
      <c r="M79" s="13"/>
    </row>
    <row r="80" spans="1:13" x14ac:dyDescent="0.35">
      <c r="A80" s="16" t="str">
        <f t="shared" si="2"/>
        <v>FP112.03</v>
      </c>
      <c r="B80" s="12">
        <f>VLOOKUP(Tabulka22[[#This Row],[Skupina požadavků]],Číselníky!$C$1:$D$30,2,FALSE)</f>
        <v>112</v>
      </c>
      <c r="C80" s="17" t="s">
        <v>86</v>
      </c>
      <c r="D80" s="12">
        <v>3</v>
      </c>
      <c r="E80" s="17" t="s">
        <v>125</v>
      </c>
      <c r="F80" s="15"/>
      <c r="G80" s="15"/>
      <c r="H80" s="13" t="s">
        <v>5</v>
      </c>
      <c r="I80" s="13"/>
      <c r="J80" s="13" t="s">
        <v>92</v>
      </c>
      <c r="K80" s="13"/>
      <c r="L80" s="13"/>
      <c r="M80" s="13"/>
    </row>
    <row r="81" spans="1:13" x14ac:dyDescent="0.35">
      <c r="A81" s="16"/>
      <c r="B81" s="12"/>
      <c r="C81" s="17"/>
      <c r="D81" s="14"/>
      <c r="E81" s="17"/>
      <c r="F81" s="15"/>
      <c r="G81" s="15"/>
      <c r="H81" s="13"/>
      <c r="I81" s="13"/>
      <c r="J81" s="13"/>
      <c r="K81" s="13"/>
      <c r="L81" s="13"/>
      <c r="M81" s="13"/>
    </row>
    <row r="82" spans="1:13" x14ac:dyDescent="0.35">
      <c r="A82" s="16"/>
      <c r="B82" s="12"/>
      <c r="C82" s="17"/>
      <c r="D82" s="14"/>
      <c r="E82" s="17"/>
      <c r="F82" s="15"/>
      <c r="G82" s="15"/>
      <c r="H82" s="13"/>
      <c r="I82" s="13"/>
      <c r="J82" s="13"/>
      <c r="K82" s="13"/>
      <c r="L82" s="13"/>
      <c r="M82" s="13"/>
    </row>
  </sheetData>
  <phoneticPr fontId="7" type="noConversion"/>
  <dataValidations count="2">
    <dataValidation type="list" allowBlank="1" showInputMessage="1" showErrorMessage="1" sqref="H2:H82" xr:uid="{3E6CD21F-70F3-47CE-B62B-32EF4A37875B}">
      <formula1>Navrh</formula1>
    </dataValidation>
    <dataValidation type="list" allowBlank="1" showInputMessage="1" showErrorMessage="1" sqref="C2:C1048576" xr:uid="{1B8A374F-FC85-431E-A454-C869BE788860}">
      <formula1>TypyPozadavku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0"/>
  <sheetViews>
    <sheetView topLeftCell="A11" workbookViewId="0">
      <selection activeCell="D30" sqref="D30"/>
    </sheetView>
  </sheetViews>
  <sheetFormatPr defaultRowHeight="14.5" x14ac:dyDescent="0.35"/>
  <cols>
    <col min="1" max="1" width="19.7265625" bestFit="1" customWidth="1"/>
    <col min="2" max="2" width="6.453125" customWidth="1"/>
    <col min="3" max="3" width="26.7265625" bestFit="1" customWidth="1"/>
    <col min="5" max="5" width="6.81640625" customWidth="1"/>
  </cols>
  <sheetData>
    <row r="1" spans="1:5" x14ac:dyDescent="0.35">
      <c r="A1" t="s">
        <v>0</v>
      </c>
      <c r="C1" t="s">
        <v>1</v>
      </c>
      <c r="D1" s="10">
        <v>1</v>
      </c>
      <c r="E1" s="7"/>
    </row>
    <row r="2" spans="1:5" x14ac:dyDescent="0.35">
      <c r="A2" t="s">
        <v>2</v>
      </c>
      <c r="C2" t="s">
        <v>3</v>
      </c>
      <c r="D2" s="10">
        <v>2</v>
      </c>
      <c r="E2" s="7"/>
    </row>
    <row r="3" spans="1:5" x14ac:dyDescent="0.35">
      <c r="A3" t="s">
        <v>4</v>
      </c>
      <c r="C3" t="s">
        <v>128</v>
      </c>
      <c r="D3" s="10">
        <v>3</v>
      </c>
      <c r="E3" s="7"/>
    </row>
    <row r="4" spans="1:5" x14ac:dyDescent="0.35">
      <c r="A4" t="s">
        <v>5</v>
      </c>
      <c r="C4" t="s">
        <v>129</v>
      </c>
      <c r="D4" s="10">
        <v>4</v>
      </c>
      <c r="E4" s="7"/>
    </row>
    <row r="5" spans="1:5" x14ac:dyDescent="0.35">
      <c r="A5" t="s">
        <v>6</v>
      </c>
      <c r="C5" t="s">
        <v>7</v>
      </c>
      <c r="D5" s="10">
        <v>5</v>
      </c>
      <c r="E5" s="7"/>
    </row>
    <row r="6" spans="1:5" x14ac:dyDescent="0.35">
      <c r="A6" t="s">
        <v>8</v>
      </c>
      <c r="C6" t="s">
        <v>75</v>
      </c>
      <c r="D6" s="10">
        <v>6</v>
      </c>
      <c r="E6" s="7"/>
    </row>
    <row r="7" spans="1:5" x14ac:dyDescent="0.35">
      <c r="A7" t="s">
        <v>9</v>
      </c>
      <c r="C7" t="s">
        <v>10</v>
      </c>
      <c r="D7" s="10">
        <v>7</v>
      </c>
      <c r="E7" s="7"/>
    </row>
    <row r="8" spans="1:5" x14ac:dyDescent="0.35">
      <c r="A8" t="s">
        <v>101</v>
      </c>
      <c r="C8" t="s">
        <v>11</v>
      </c>
      <c r="D8" s="10">
        <v>8</v>
      </c>
      <c r="E8" s="7"/>
    </row>
    <row r="9" spans="1:5" x14ac:dyDescent="0.35">
      <c r="C9" t="s">
        <v>12</v>
      </c>
      <c r="D9" s="10">
        <v>9</v>
      </c>
      <c r="E9" s="7"/>
    </row>
    <row r="10" spans="1:5" x14ac:dyDescent="0.35">
      <c r="C10" t="s">
        <v>13</v>
      </c>
      <c r="D10" s="10">
        <v>10</v>
      </c>
      <c r="E10" s="7"/>
    </row>
    <row r="11" spans="1:5" x14ac:dyDescent="0.35">
      <c r="C11" t="s">
        <v>14</v>
      </c>
      <c r="D11" s="10">
        <v>11</v>
      </c>
      <c r="E11" s="7"/>
    </row>
    <row r="12" spans="1:5" x14ac:dyDescent="0.35">
      <c r="D12" s="10"/>
      <c r="E12" s="7"/>
    </row>
    <row r="13" spans="1:5" x14ac:dyDescent="0.35">
      <c r="D13" s="10"/>
      <c r="E13" s="7"/>
    </row>
    <row r="14" spans="1:5" x14ac:dyDescent="0.35">
      <c r="D14" s="10"/>
      <c r="E14" s="7"/>
    </row>
    <row r="15" spans="1:5" x14ac:dyDescent="0.35">
      <c r="D15" s="10"/>
      <c r="E15" s="7"/>
    </row>
    <row r="16" spans="1:5" x14ac:dyDescent="0.35">
      <c r="D16" s="10"/>
      <c r="E16" s="7"/>
    </row>
    <row r="17" spans="3:5" x14ac:dyDescent="0.35">
      <c r="D17" s="10"/>
      <c r="E17" s="7"/>
    </row>
    <row r="18" spans="3:5" x14ac:dyDescent="0.35">
      <c r="C18" t="s">
        <v>15</v>
      </c>
      <c r="D18" s="10">
        <v>101</v>
      </c>
    </row>
    <row r="19" spans="3:5" x14ac:dyDescent="0.35">
      <c r="C19" t="s">
        <v>16</v>
      </c>
      <c r="D19" s="10">
        <v>102</v>
      </c>
    </row>
    <row r="20" spans="3:5" x14ac:dyDescent="0.35">
      <c r="C20" t="s">
        <v>17</v>
      </c>
      <c r="D20" s="10">
        <v>103</v>
      </c>
    </row>
    <row r="21" spans="3:5" x14ac:dyDescent="0.35">
      <c r="C21" t="s">
        <v>18</v>
      </c>
      <c r="D21" s="10">
        <v>104</v>
      </c>
    </row>
    <row r="22" spans="3:5" x14ac:dyDescent="0.35">
      <c r="C22" t="s">
        <v>19</v>
      </c>
      <c r="D22" s="10">
        <v>105</v>
      </c>
    </row>
    <row r="23" spans="3:5" x14ac:dyDescent="0.35">
      <c r="C23" t="s">
        <v>20</v>
      </c>
      <c r="D23" s="10">
        <v>106</v>
      </c>
    </row>
    <row r="24" spans="3:5" x14ac:dyDescent="0.35">
      <c r="C24" t="s">
        <v>21</v>
      </c>
      <c r="D24">
        <v>107</v>
      </c>
    </row>
    <row r="25" spans="3:5" x14ac:dyDescent="0.35">
      <c r="C25" t="s">
        <v>22</v>
      </c>
      <c r="D25" s="10">
        <v>108</v>
      </c>
    </row>
    <row r="26" spans="3:5" x14ac:dyDescent="0.35">
      <c r="C26" t="s">
        <v>23</v>
      </c>
      <c r="D26">
        <v>109</v>
      </c>
    </row>
    <row r="27" spans="3:5" x14ac:dyDescent="0.35">
      <c r="C27" t="s">
        <v>24</v>
      </c>
      <c r="D27">
        <v>110</v>
      </c>
    </row>
    <row r="28" spans="3:5" x14ac:dyDescent="0.35">
      <c r="C28" t="s">
        <v>79</v>
      </c>
      <c r="D28">
        <v>111</v>
      </c>
    </row>
    <row r="29" spans="3:5" x14ac:dyDescent="0.35">
      <c r="C29" t="s">
        <v>86</v>
      </c>
      <c r="D29">
        <v>112</v>
      </c>
    </row>
    <row r="30" spans="3:5" x14ac:dyDescent="0.35">
      <c r="C30" t="s">
        <v>201</v>
      </c>
      <c r="D30">
        <v>113</v>
      </c>
    </row>
  </sheetData>
  <sortState xmlns:xlrd2="http://schemas.microsoft.com/office/spreadsheetml/2017/richdata2" ref="C1:D17">
    <sortCondition ref="D1:D17"/>
  </sortState>
  <phoneticPr fontId="7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Q V p C U q B W I S 6 k A A A A 9 Q A A A B I A H A B D b 2 5 m a W c v U G F j a 2 F n Z S 5 4 b W w g o h g A K K A U A A A A A A A A A A A A A A A A A A A A A A A A A A A A h Y 8 x D o I w G I W v Q r r T 1 h q V k J 8 y s E p i Y m K M W 1 M q N E I x t F j u 5 u C R v I I Y R d 0 c 3 / e + 4 b 3 7 9 Q b p 0 N T B R X V W t y Z B M 0 x R o I x s C 2 3 K B P X u G E Y o 5 b A R 8 i R K F Y y y s f F g i w R V z p 1 j Q r z 3 2 M 9 x 2 5 W E U T o j + 3 y 9 l Z V q B P r I + r 8 c a m O d M F I h D r v X G M 5 w t M Q r t s A U y M Q g 1 + b b s 3 H u s / 2 B k P W 1 6 z v F p Q 2 z A 5 A p A n l f 4 A 9 Q S w M E F A A C A A g A Q V p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F a Q l I o i k e 4 D g A A A B E A A A A T A B w A R m 9 y b X V s Y X M v U 2 V j d G l v b j E u b S C i G A A o o B Q A A A A A A A A A A A A A A A A A A A A A A A A A A A A r T k 0 u y c z P U w i G 0 I b W A F B L A Q I t A B Q A A g A I A E F a Q l K g V i E u p A A A A P U A A A A S A A A A A A A A A A A A A A A A A A A A A A B D b 2 5 m a W c v U G F j a 2 F n Z S 5 4 b W x Q S w E C L Q A U A A I A C A B B W k J S D 8 r p q 6 Q A A A D p A A A A E w A A A A A A A A A A A A A A A A D w A A A A W 0 N v b n R l b n R f V H l w Z X N d L n h t b F B L A Q I t A B Q A A g A I A E F a Q l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7 b 5 e P 5 6 M 7 R o a S y u T i a C E T A A A A A A I A A A A A A A N m A A D A A A A A E A A A A D I U 1 7 W 8 B H O 8 Y z 2 t j 1 p l w J g A A A A A B I A A A K A A A A A Q A A A A a 5 4 + M v 6 e G S a A M S 8 y u X V r c V A A A A A L L z Y 6 m e w + O R Y O G 2 P k 3 j H G Q 9 K M + B e M r a Q y i I n Z v I j 8 m T 9 N H s k 5 C h Q h c b g j W i F a n P y b n B t 8 N v n q U G b M i 0 q 0 C b w A U E w H Q 3 o S 0 7 q D G q s z i N R v 3 B Q A A A B c 9 7 8 e p 9 A R h s d p M d d m m G Q x F T 5 8 j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256DF554181F468385FFF0A34C1285" ma:contentTypeVersion="6" ma:contentTypeDescription="Vytvoří nový dokument" ma:contentTypeScope="" ma:versionID="9dee9e7efff4b384a753b245652b9f38">
  <xsd:schema xmlns:xsd="http://www.w3.org/2001/XMLSchema" xmlns:xs="http://www.w3.org/2001/XMLSchema" xmlns:p="http://schemas.microsoft.com/office/2006/metadata/properties" xmlns:ns2="f2f2109d-203b-4769-8d64-7eee2ebbf37c" xmlns:ns3="3ff5fd75-da78-493c-8866-c5b27a440eb0" targetNamespace="http://schemas.microsoft.com/office/2006/metadata/properties" ma:root="true" ma:fieldsID="9cfc3f9540692771d157657257a81e0c" ns2:_="" ns3:_="">
    <xsd:import namespace="f2f2109d-203b-4769-8d64-7eee2ebbf37c"/>
    <xsd:import namespace="3ff5fd75-da78-493c-8866-c5b27a440e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f2109d-203b-4769-8d64-7eee2ebbf3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5fd75-da78-493c-8866-c5b27a440eb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5AFCDC-4FCB-4276-AD1E-A26B204B9D2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8936993-CE2A-4B69-A227-7C46B426D4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f2109d-203b-4769-8d64-7eee2ebbf37c"/>
    <ds:schemaRef ds:uri="3ff5fd75-da78-493c-8866-c5b27a440e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752A3E-64D8-4E07-A443-6BD75A5DFDB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f2f2109d-203b-4769-8d64-7eee2ebbf37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ff5fd75-da78-493c-8866-c5b27a440eb0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84BB1B9E-F2A2-4A7E-963A-D3364E568C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Funkční požadavky</vt:lpstr>
      <vt:lpstr>Číselníky</vt:lpstr>
      <vt:lpstr>Integrace</vt:lpstr>
      <vt:lpstr>Navrh</vt:lpstr>
      <vt:lpstr>TypyPozadavku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2024-03-13T14:32:51Z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0x010100C3256DF554181F468385FFF0A34C1285</vt:lpwstr>
  </property>
  <property fmtid="{D5CDD505-2E9C-101B-9397-08002B2CF9AE}" pid="3" name="ESRI_WORKBOOK_ID">
    <vt:lpwstr>a05d5e90010f48aab49650b8a3539262</vt:lpwstr>
  </property>
</Properties>
</file>