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0\M20-085 Vodovod Rokytno\rozpočty\2024\"/>
    </mc:Choice>
  </mc:AlternateContent>
  <bookViews>
    <workbookView xWindow="0" yWindow="0" windowWidth="0" windowHeight="0"/>
  </bookViews>
  <sheets>
    <sheet name="Rekapitulace stavby" sheetId="1" r:id="rId1"/>
    <sheet name="01 - Řad A" sheetId="2" r:id="rId2"/>
    <sheet name="02 - Řad B" sheetId="3" r:id="rId3"/>
    <sheet name="03 - Řad C" sheetId="4" r:id="rId4"/>
    <sheet name="04 - Řad D" sheetId="5" r:id="rId5"/>
    <sheet name="05 - Vedlejší a ostatní n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Řad A'!$C$122:$K$231</definedName>
    <definedName name="_xlnm.Print_Area" localSheetId="1">'01 - Řad A'!$C$4:$J$76,'01 - Řad A'!$C$82:$J$104,'01 - Řad A'!$C$110:$K$231</definedName>
    <definedName name="_xlnm.Print_Titles" localSheetId="1">'01 - Řad A'!$122:$122</definedName>
    <definedName name="_xlnm._FilterDatabase" localSheetId="2" hidden="1">'02 - Řad B'!$C$126:$K$503</definedName>
    <definedName name="_xlnm.Print_Area" localSheetId="2">'02 - Řad B'!$C$4:$J$76,'02 - Řad B'!$C$82:$J$108,'02 - Řad B'!$C$114:$K$503</definedName>
    <definedName name="_xlnm.Print_Titles" localSheetId="2">'02 - Řad B'!$126:$126</definedName>
    <definedName name="_xlnm._FilterDatabase" localSheetId="3" hidden="1">'03 - Řad C'!$C$126:$K$486</definedName>
    <definedName name="_xlnm.Print_Area" localSheetId="3">'03 - Řad C'!$C$4:$J$76,'03 - Řad C'!$C$82:$J$108,'03 - Řad C'!$C$114:$K$486</definedName>
    <definedName name="_xlnm.Print_Titles" localSheetId="3">'03 - Řad C'!$126:$126</definedName>
    <definedName name="_xlnm._FilterDatabase" localSheetId="4" hidden="1">'04 - Řad D'!$C$125:$K$469</definedName>
    <definedName name="_xlnm.Print_Area" localSheetId="4">'04 - Řad D'!$C$4:$J$76,'04 - Řad D'!$C$82:$J$107,'04 - Řad D'!$C$113:$K$469</definedName>
    <definedName name="_xlnm.Print_Titles" localSheetId="4">'04 - Řad D'!$125:$125</definedName>
    <definedName name="_xlnm._FilterDatabase" localSheetId="5" hidden="1">'05 - Vedlejší a ostatní n...'!$C$123:$K$166</definedName>
    <definedName name="_xlnm.Print_Area" localSheetId="5">'05 - Vedlejší a ostatní n...'!$C$4:$J$76,'05 - Vedlejší a ostatní n...'!$C$82:$J$105,'05 - Vedlejší a ostatní n...'!$C$111:$K$166</definedName>
    <definedName name="_xlnm.Print_Titles" localSheetId="5">'05 - Vedlejší a ostatní n...'!$123:$123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5" r="J37"/>
  <c r="J36"/>
  <c i="1" r="AY98"/>
  <c i="5" r="J35"/>
  <c i="1" r="AX98"/>
  <c i="5" r="BI464"/>
  <c r="BH464"/>
  <c r="BG464"/>
  <c r="BF464"/>
  <c r="T464"/>
  <c r="T463"/>
  <c r="R464"/>
  <c r="R463"/>
  <c r="P464"/>
  <c r="P463"/>
  <c r="BI462"/>
  <c r="BH462"/>
  <c r="BG462"/>
  <c r="BF462"/>
  <c r="T462"/>
  <c r="T461"/>
  <c r="R462"/>
  <c r="R461"/>
  <c r="P462"/>
  <c r="P461"/>
  <c r="BI457"/>
  <c r="BH457"/>
  <c r="BG457"/>
  <c r="BF457"/>
  <c r="T457"/>
  <c r="R457"/>
  <c r="P457"/>
  <c r="BI453"/>
  <c r="BH453"/>
  <c r="BG453"/>
  <c r="BF453"/>
  <c r="T453"/>
  <c r="R453"/>
  <c r="P453"/>
  <c r="BI451"/>
  <c r="BH451"/>
  <c r="BG451"/>
  <c r="BF451"/>
  <c r="T451"/>
  <c r="R451"/>
  <c r="P451"/>
  <c r="BI448"/>
  <c r="BH448"/>
  <c r="BG448"/>
  <c r="BF448"/>
  <c r="T448"/>
  <c r="R448"/>
  <c r="P448"/>
  <c r="BI441"/>
  <c r="BH441"/>
  <c r="BG441"/>
  <c r="BF441"/>
  <c r="T441"/>
  <c r="R441"/>
  <c r="P441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2"/>
  <c r="BH362"/>
  <c r="BG362"/>
  <c r="BF362"/>
  <c r="T362"/>
  <c r="R362"/>
  <c r="P362"/>
  <c r="BI361"/>
  <c r="BH361"/>
  <c r="BG361"/>
  <c r="BF361"/>
  <c r="T361"/>
  <c r="R361"/>
  <c r="P361"/>
  <c r="BI358"/>
  <c r="BH358"/>
  <c r="BG358"/>
  <c r="BF358"/>
  <c r="T358"/>
  <c r="R358"/>
  <c r="P358"/>
  <c r="BI357"/>
  <c r="BH357"/>
  <c r="BG357"/>
  <c r="BF357"/>
  <c r="T357"/>
  <c r="R357"/>
  <c r="P357"/>
  <c r="BI354"/>
  <c r="BH354"/>
  <c r="BG354"/>
  <c r="BF354"/>
  <c r="T354"/>
  <c r="R354"/>
  <c r="P354"/>
  <c r="BI353"/>
  <c r="BH353"/>
  <c r="BG353"/>
  <c r="BF353"/>
  <c r="T353"/>
  <c r="R353"/>
  <c r="P353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28"/>
  <c r="BH328"/>
  <c r="BG328"/>
  <c r="BF328"/>
  <c r="T328"/>
  <c r="R328"/>
  <c r="P328"/>
  <c r="BI321"/>
  <c r="BH321"/>
  <c r="BG321"/>
  <c r="BF321"/>
  <c r="T321"/>
  <c r="R321"/>
  <c r="P321"/>
  <c r="BI314"/>
  <c r="BH314"/>
  <c r="BG314"/>
  <c r="BF314"/>
  <c r="T314"/>
  <c r="R314"/>
  <c r="P314"/>
  <c r="BI307"/>
  <c r="BH307"/>
  <c r="BG307"/>
  <c r="BF307"/>
  <c r="T307"/>
  <c r="R307"/>
  <c r="P307"/>
  <c r="BI300"/>
  <c r="BH300"/>
  <c r="BG300"/>
  <c r="BF300"/>
  <c r="T300"/>
  <c r="R300"/>
  <c r="P300"/>
  <c r="BI294"/>
  <c r="BH294"/>
  <c r="BG294"/>
  <c r="BF294"/>
  <c r="T294"/>
  <c r="R294"/>
  <c r="P294"/>
  <c r="BI287"/>
  <c r="BH287"/>
  <c r="BG287"/>
  <c r="BF287"/>
  <c r="T287"/>
  <c r="R287"/>
  <c r="P287"/>
  <c r="BI282"/>
  <c r="BH282"/>
  <c r="BG282"/>
  <c r="BF282"/>
  <c r="T282"/>
  <c r="R282"/>
  <c r="P282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4"/>
  <c r="BH244"/>
  <c r="BG244"/>
  <c r="BF244"/>
  <c r="T244"/>
  <c r="R244"/>
  <c r="P244"/>
  <c r="BI239"/>
  <c r="BH239"/>
  <c r="BG239"/>
  <c r="BF239"/>
  <c r="T239"/>
  <c r="R239"/>
  <c r="P239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6"/>
  <c r="BH216"/>
  <c r="BG216"/>
  <c r="BF216"/>
  <c r="T216"/>
  <c r="R216"/>
  <c r="P216"/>
  <c r="BI210"/>
  <c r="BH210"/>
  <c r="BG210"/>
  <c r="BF210"/>
  <c r="T210"/>
  <c r="R210"/>
  <c r="P210"/>
  <c r="BI197"/>
  <c r="BH197"/>
  <c r="BG197"/>
  <c r="BF197"/>
  <c r="T197"/>
  <c r="R197"/>
  <c r="P197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57"/>
  <c r="BH157"/>
  <c r="BG157"/>
  <c r="BF157"/>
  <c r="T157"/>
  <c r="R157"/>
  <c r="P157"/>
  <c r="BI149"/>
  <c r="BH149"/>
  <c r="BG149"/>
  <c r="BF149"/>
  <c r="T149"/>
  <c r="R149"/>
  <c r="P149"/>
  <c r="BI142"/>
  <c r="BH142"/>
  <c r="BG142"/>
  <c r="BF142"/>
  <c r="T142"/>
  <c r="R142"/>
  <c r="P142"/>
  <c r="BI136"/>
  <c r="BH136"/>
  <c r="BG136"/>
  <c r="BF136"/>
  <c r="T136"/>
  <c r="R136"/>
  <c r="P136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4" r="J37"/>
  <c r="J36"/>
  <c i="1" r="AY97"/>
  <c i="4" r="J35"/>
  <c i="1" r="AX97"/>
  <c i="4"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79"/>
  <c r="BH479"/>
  <c r="BG479"/>
  <c r="BF479"/>
  <c r="T479"/>
  <c r="T478"/>
  <c r="R479"/>
  <c r="R478"/>
  <c r="P479"/>
  <c r="P478"/>
  <c r="BI473"/>
  <c r="BH473"/>
  <c r="BG473"/>
  <c r="BF473"/>
  <c r="T473"/>
  <c r="R473"/>
  <c r="P473"/>
  <c r="BI469"/>
  <c r="BH469"/>
  <c r="BG469"/>
  <c r="BF469"/>
  <c r="T469"/>
  <c r="R469"/>
  <c r="P469"/>
  <c r="BI467"/>
  <c r="BH467"/>
  <c r="BG467"/>
  <c r="BF467"/>
  <c r="T467"/>
  <c r="R467"/>
  <c r="P467"/>
  <c r="BI464"/>
  <c r="BH464"/>
  <c r="BG464"/>
  <c r="BF464"/>
  <c r="T464"/>
  <c r="R464"/>
  <c r="P464"/>
  <c r="BI456"/>
  <c r="BH456"/>
  <c r="BG456"/>
  <c r="BF456"/>
  <c r="T456"/>
  <c r="R456"/>
  <c r="P456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6"/>
  <c r="BH426"/>
  <c r="BG426"/>
  <c r="BF426"/>
  <c r="T426"/>
  <c r="R426"/>
  <c r="P426"/>
  <c r="BI424"/>
  <c r="BH424"/>
  <c r="BG424"/>
  <c r="BF424"/>
  <c r="T424"/>
  <c r="R424"/>
  <c r="P424"/>
  <c r="BI423"/>
  <c r="BH423"/>
  <c r="BG423"/>
  <c r="BF423"/>
  <c r="T423"/>
  <c r="R423"/>
  <c r="P423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60"/>
  <c r="BH360"/>
  <c r="BG360"/>
  <c r="BF360"/>
  <c r="T360"/>
  <c r="R360"/>
  <c r="P360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07"/>
  <c r="BH307"/>
  <c r="BG307"/>
  <c r="BF307"/>
  <c r="T307"/>
  <c r="R307"/>
  <c r="P307"/>
  <c r="BI300"/>
  <c r="BH300"/>
  <c r="BG300"/>
  <c r="BF300"/>
  <c r="T300"/>
  <c r="R300"/>
  <c r="P300"/>
  <c r="BI297"/>
  <c r="BH297"/>
  <c r="BG297"/>
  <c r="BF297"/>
  <c r="T297"/>
  <c r="R297"/>
  <c r="P297"/>
  <c r="BI292"/>
  <c r="BH292"/>
  <c r="BG292"/>
  <c r="BF292"/>
  <c r="T292"/>
  <c r="R292"/>
  <c r="P292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4"/>
  <c r="BH244"/>
  <c r="BG244"/>
  <c r="BF244"/>
  <c r="T244"/>
  <c r="R244"/>
  <c r="P244"/>
  <c r="BI239"/>
  <c r="BH239"/>
  <c r="BG239"/>
  <c r="BF239"/>
  <c r="T239"/>
  <c r="R239"/>
  <c r="P239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6"/>
  <c r="BH216"/>
  <c r="BG216"/>
  <c r="BF216"/>
  <c r="T216"/>
  <c r="R216"/>
  <c r="P216"/>
  <c r="BI210"/>
  <c r="BH210"/>
  <c r="BG210"/>
  <c r="BF210"/>
  <c r="T210"/>
  <c r="R210"/>
  <c r="P210"/>
  <c r="BI197"/>
  <c r="BH197"/>
  <c r="BG197"/>
  <c r="BF197"/>
  <c r="T197"/>
  <c r="R197"/>
  <c r="P197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85"/>
  <c i="3" r="J37"/>
  <c r="J36"/>
  <c i="1" r="AY96"/>
  <c i="3" r="J35"/>
  <c i="1" r="AX96"/>
  <c i="3"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4"/>
  <c r="BH494"/>
  <c r="BG494"/>
  <c r="BF494"/>
  <c r="T494"/>
  <c r="T493"/>
  <c r="R494"/>
  <c r="R493"/>
  <c r="P494"/>
  <c r="P493"/>
  <c r="BI489"/>
  <c r="BH489"/>
  <c r="BG489"/>
  <c r="BF489"/>
  <c r="T489"/>
  <c r="R489"/>
  <c r="P489"/>
  <c r="BI483"/>
  <c r="BH483"/>
  <c r="BG483"/>
  <c r="BF483"/>
  <c r="T483"/>
  <c r="R483"/>
  <c r="P483"/>
  <c r="BI481"/>
  <c r="BH481"/>
  <c r="BG481"/>
  <c r="BF481"/>
  <c r="T481"/>
  <c r="R481"/>
  <c r="P481"/>
  <c r="BI478"/>
  <c r="BH478"/>
  <c r="BG478"/>
  <c r="BF478"/>
  <c r="T478"/>
  <c r="R478"/>
  <c r="P478"/>
  <c r="BI469"/>
  <c r="BH469"/>
  <c r="BG469"/>
  <c r="BF469"/>
  <c r="T469"/>
  <c r="R469"/>
  <c r="P469"/>
  <c r="BI466"/>
  <c r="BH466"/>
  <c r="BG466"/>
  <c r="BF466"/>
  <c r="T466"/>
  <c r="R466"/>
  <c r="P466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6"/>
  <c r="BH446"/>
  <c r="BG446"/>
  <c r="BF446"/>
  <c r="T446"/>
  <c r="R446"/>
  <c r="P446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8"/>
  <c r="BH428"/>
  <c r="BG428"/>
  <c r="BF428"/>
  <c r="T428"/>
  <c r="R428"/>
  <c r="P428"/>
  <c r="BI427"/>
  <c r="BH427"/>
  <c r="BG427"/>
  <c r="BF427"/>
  <c r="T427"/>
  <c r="R427"/>
  <c r="P427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2"/>
  <c r="BH362"/>
  <c r="BG362"/>
  <c r="BF362"/>
  <c r="T362"/>
  <c r="R362"/>
  <c r="P362"/>
  <c r="BI355"/>
  <c r="BH355"/>
  <c r="BG355"/>
  <c r="BF355"/>
  <c r="T355"/>
  <c r="R355"/>
  <c r="P355"/>
  <c r="BI347"/>
  <c r="BH347"/>
  <c r="BG347"/>
  <c r="BF347"/>
  <c r="T347"/>
  <c r="R347"/>
  <c r="P347"/>
  <c r="BI340"/>
  <c r="BH340"/>
  <c r="BG340"/>
  <c r="BF340"/>
  <c r="T340"/>
  <c r="R340"/>
  <c r="P340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5"/>
  <c r="BH255"/>
  <c r="BG255"/>
  <c r="BF255"/>
  <c r="T255"/>
  <c r="R255"/>
  <c r="P255"/>
  <c r="BI250"/>
  <c r="BH250"/>
  <c r="BG250"/>
  <c r="BF250"/>
  <c r="T250"/>
  <c r="R250"/>
  <c r="P250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02"/>
  <c r="BH202"/>
  <c r="BG202"/>
  <c r="BF202"/>
  <c r="T202"/>
  <c r="R202"/>
  <c r="P202"/>
  <c r="BI189"/>
  <c r="BH189"/>
  <c r="BG189"/>
  <c r="BF189"/>
  <c r="T189"/>
  <c r="R189"/>
  <c r="P189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0"/>
  <c r="BH140"/>
  <c r="BG140"/>
  <c r="BF140"/>
  <c r="T140"/>
  <c r="R140"/>
  <c r="P140"/>
  <c r="BI134"/>
  <c r="BH134"/>
  <c r="BG134"/>
  <c r="BF134"/>
  <c r="T134"/>
  <c r="R134"/>
  <c r="P134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92"/>
  <c r="J17"/>
  <c r="J12"/>
  <c r="J121"/>
  <c r="E7"/>
  <c r="E117"/>
  <c i="2" r="J37"/>
  <c r="J36"/>
  <c i="1" r="AY95"/>
  <c i="2" r="J35"/>
  <c i="1" r="AX95"/>
  <c i="2" r="BI226"/>
  <c r="BH226"/>
  <c r="BG226"/>
  <c r="BF226"/>
  <c r="T226"/>
  <c r="T225"/>
  <c r="R226"/>
  <c r="R225"/>
  <c r="P226"/>
  <c r="P225"/>
  <c r="BI224"/>
  <c r="BH224"/>
  <c r="BG224"/>
  <c r="BF224"/>
  <c r="T224"/>
  <c r="T223"/>
  <c r="R224"/>
  <c r="R223"/>
  <c r="P224"/>
  <c r="P223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196"/>
  <c r="BH196"/>
  <c r="BG196"/>
  <c r="BF196"/>
  <c r="T196"/>
  <c r="T195"/>
  <c r="R196"/>
  <c r="R195"/>
  <c r="P196"/>
  <c r="P195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7"/>
  <c r="BH157"/>
  <c r="BG157"/>
  <c r="BF157"/>
  <c r="T157"/>
  <c r="R157"/>
  <c r="P157"/>
  <c r="BI156"/>
  <c r="BH156"/>
  <c r="BG156"/>
  <c r="BF156"/>
  <c r="T156"/>
  <c r="R156"/>
  <c r="P156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BK224"/>
  <c r="BK219"/>
  <c r="BK217"/>
  <c r="BK215"/>
  <c r="BK213"/>
  <c r="BK209"/>
  <c r="BK206"/>
  <c r="BK202"/>
  <c r="J201"/>
  <c r="J194"/>
  <c r="J188"/>
  <c r="J183"/>
  <c r="J179"/>
  <c r="J169"/>
  <c r="J157"/>
  <c r="BK145"/>
  <c r="J135"/>
  <c r="J128"/>
  <c r="J34"/>
  <c i="3" r="BK422"/>
  <c r="J408"/>
  <c r="J383"/>
  <c r="BK325"/>
  <c r="J286"/>
  <c r="J171"/>
  <c r="BK489"/>
  <c r="J404"/>
  <c r="J373"/>
  <c r="BK298"/>
  <c r="J503"/>
  <c r="BK456"/>
  <c r="J417"/>
  <c r="J367"/>
  <c r="BK271"/>
  <c r="BK501"/>
  <c r="J436"/>
  <c r="BK410"/>
  <c r="BK301"/>
  <c r="J497"/>
  <c r="BK436"/>
  <c r="J414"/>
  <c r="J388"/>
  <c r="J355"/>
  <c r="BK227"/>
  <c r="J489"/>
  <c r="J427"/>
  <c r="J403"/>
  <c r="J267"/>
  <c r="BK215"/>
  <c r="J443"/>
  <c r="BK392"/>
  <c r="BK362"/>
  <c r="BK299"/>
  <c r="J225"/>
  <c r="BK432"/>
  <c r="BK403"/>
  <c r="J389"/>
  <c r="J289"/>
  <c r="J187"/>
  <c i="4" r="J464"/>
  <c r="BK424"/>
  <c r="J392"/>
  <c r="BK377"/>
  <c r="J345"/>
  <c r="BK267"/>
  <c r="J172"/>
  <c r="BK451"/>
  <c r="BK408"/>
  <c r="J354"/>
  <c r="BK417"/>
  <c r="J394"/>
  <c r="BK345"/>
  <c r="J292"/>
  <c r="BK229"/>
  <c r="J162"/>
  <c r="J447"/>
  <c r="J419"/>
  <c r="BK376"/>
  <c r="J348"/>
  <c r="J222"/>
  <c r="BK420"/>
  <c r="J381"/>
  <c r="BK321"/>
  <c r="J184"/>
  <c r="BK439"/>
  <c r="J411"/>
  <c r="J391"/>
  <c r="J360"/>
  <c r="J300"/>
  <c r="J256"/>
  <c r="BK445"/>
  <c r="BK409"/>
  <c r="BK391"/>
  <c r="J355"/>
  <c r="J288"/>
  <c r="J158"/>
  <c r="J130"/>
  <c i="5" r="J410"/>
  <c r="BK385"/>
  <c r="J350"/>
  <c r="BK244"/>
  <c r="BK142"/>
  <c r="BK407"/>
  <c r="J377"/>
  <c r="BK342"/>
  <c r="J149"/>
  <c r="J396"/>
  <c r="J367"/>
  <c r="J276"/>
  <c r="BK197"/>
  <c r="J420"/>
  <c r="BK457"/>
  <c r="BK372"/>
  <c r="J343"/>
  <c r="J252"/>
  <c r="J184"/>
  <c r="J416"/>
  <c r="J379"/>
  <c r="J338"/>
  <c r="J256"/>
  <c r="J173"/>
  <c r="J428"/>
  <c r="BK403"/>
  <c r="BK376"/>
  <c r="BK328"/>
  <c r="J412"/>
  <c r="BK383"/>
  <c r="J314"/>
  <c i="6" r="J152"/>
  <c r="J153"/>
  <c r="J162"/>
  <c r="J160"/>
  <c r="BK128"/>
  <c r="J136"/>
  <c r="BK140"/>
  <c i="4" r="BK300"/>
  <c r="J168"/>
  <c r="BK453"/>
  <c r="J416"/>
  <c r="BK398"/>
  <c r="J361"/>
  <c r="J467"/>
  <c r="J403"/>
  <c r="BK349"/>
  <c r="BK329"/>
  <c r="J239"/>
  <c r="BK141"/>
  <c r="J429"/>
  <c r="BK397"/>
  <c r="BK369"/>
  <c r="J289"/>
  <c r="BK166"/>
  <c r="J404"/>
  <c r="J377"/>
  <c r="BK314"/>
  <c r="J182"/>
  <c r="BK423"/>
  <c r="BK401"/>
  <c r="J373"/>
  <c r="J352"/>
  <c r="J229"/>
  <c r="BK437"/>
  <c r="BK407"/>
  <c r="BK381"/>
  <c r="J353"/>
  <c r="BK270"/>
  <c r="BK197"/>
  <c i="5" r="BK424"/>
  <c r="J393"/>
  <c r="BK365"/>
  <c r="BK260"/>
  <c r="J136"/>
  <c r="BK409"/>
  <c r="BK381"/>
  <c r="J345"/>
  <c r="J239"/>
  <c r="J413"/>
  <c r="BK393"/>
  <c r="J370"/>
  <c r="J270"/>
  <c r="BK432"/>
  <c r="J406"/>
  <c r="BK451"/>
  <c r="BK358"/>
  <c r="BK336"/>
  <c r="BK222"/>
  <c r="BK404"/>
  <c r="J371"/>
  <c r="J287"/>
  <c r="J229"/>
  <c r="J462"/>
  <c r="J397"/>
  <c r="J365"/>
  <c r="BK300"/>
  <c r="J403"/>
  <c r="J368"/>
  <c r="J307"/>
  <c i="6" r="J146"/>
  <c r="J140"/>
  <c r="J155"/>
  <c r="BK154"/>
  <c r="BK148"/>
  <c r="J164"/>
  <c i="2" r="F34"/>
  <c r="J177"/>
  <c r="J162"/>
  <c r="J152"/>
  <c r="BK132"/>
  <c r="BK126"/>
  <c i="3" r="J499"/>
  <c r="J441"/>
  <c r="BK430"/>
  <c r="BK416"/>
  <c r="J387"/>
  <c r="BK374"/>
  <c r="BK306"/>
  <c r="BK276"/>
  <c r="J227"/>
  <c r="J501"/>
  <c r="J410"/>
  <c r="J384"/>
  <c r="J302"/>
  <c r="BK483"/>
  <c r="J452"/>
  <c r="J413"/>
  <c r="BK368"/>
  <c r="BK302"/>
  <c r="BK494"/>
  <c r="J430"/>
  <c r="BK405"/>
  <c r="BK347"/>
  <c r="J255"/>
  <c r="BK464"/>
  <c r="J431"/>
  <c r="J398"/>
  <c r="J385"/>
  <c r="J322"/>
  <c r="BK187"/>
  <c r="BK481"/>
  <c r="J425"/>
  <c r="J392"/>
  <c r="J292"/>
  <c r="J140"/>
  <c r="J435"/>
  <c r="J396"/>
  <c r="J370"/>
  <c r="J281"/>
  <c r="J189"/>
  <c r="J442"/>
  <c r="J416"/>
  <c r="J311"/>
  <c r="J202"/>
  <c i="4" r="BK469"/>
  <c r="BK438"/>
  <c r="BK411"/>
  <c r="J375"/>
  <c r="J287"/>
  <c r="J216"/>
  <c r="BK484"/>
  <c r="J433"/>
  <c r="J410"/>
  <c r="BK392"/>
  <c r="J333"/>
  <c r="BK435"/>
  <c r="J366"/>
  <c r="J325"/>
  <c r="J270"/>
  <c r="J170"/>
  <c r="J437"/>
  <c r="J405"/>
  <c r="BK360"/>
  <c r="J346"/>
  <c r="BK162"/>
  <c r="BK399"/>
  <c r="J344"/>
  <c r="BK217"/>
  <c r="J438"/>
  <c r="J409"/>
  <c r="J390"/>
  <c r="J370"/>
  <c r="J347"/>
  <c r="J281"/>
  <c r="BK130"/>
  <c r="J413"/>
  <c r="J385"/>
  <c r="BK344"/>
  <c r="J267"/>
  <c r="J153"/>
  <c i="5" r="BK418"/>
  <c r="BK369"/>
  <c r="BK338"/>
  <c r="BK229"/>
  <c r="BK464"/>
  <c r="J389"/>
  <c r="BK362"/>
  <c r="BK282"/>
  <c r="J436"/>
  <c r="J395"/>
  <c r="J376"/>
  <c r="J294"/>
  <c r="J165"/>
  <c r="BK414"/>
  <c r="BK379"/>
  <c r="J362"/>
  <c r="BK341"/>
  <c r="J244"/>
  <c r="BK462"/>
  <c r="J384"/>
  <c r="J354"/>
  <c r="J282"/>
  <c r="BK225"/>
  <c r="J464"/>
  <c r="BK382"/>
  <c r="BK337"/>
  <c r="BK406"/>
  <c r="J361"/>
  <c r="J273"/>
  <c i="6" r="J150"/>
  <c r="BK164"/>
  <c r="J158"/>
  <c r="J145"/>
  <c r="J128"/>
  <c r="BK162"/>
  <c i="2" r="J226"/>
  <c r="J220"/>
  <c r="J218"/>
  <c r="J216"/>
  <c r="J214"/>
  <c r="J211"/>
  <c r="BK208"/>
  <c r="J205"/>
  <c r="BK196"/>
  <c r="BK191"/>
  <c r="BK186"/>
  <c r="BK181"/>
  <c r="BK177"/>
  <c r="BK165"/>
  <c r="BK156"/>
  <c r="BK135"/>
  <c r="J130"/>
  <c r="F37"/>
  <c i="3" r="J182"/>
  <c r="J448"/>
  <c r="BK391"/>
  <c r="BK329"/>
  <c r="BK225"/>
  <c r="BK469"/>
  <c r="J439"/>
  <c r="BK404"/>
  <c r="J347"/>
  <c r="J226"/>
  <c r="BK478"/>
  <c r="J418"/>
  <c r="J391"/>
  <c r="BK267"/>
  <c r="BK503"/>
  <c r="J438"/>
  <c r="J420"/>
  <c r="J393"/>
  <c r="BK369"/>
  <c r="BK278"/>
  <c r="BK175"/>
  <c r="BK439"/>
  <c r="BK413"/>
  <c r="J386"/>
  <c r="BK372"/>
  <c r="J167"/>
  <c r="BK412"/>
  <c r="J390"/>
  <c r="J301"/>
  <c r="BK228"/>
  <c r="BK452"/>
  <c r="J424"/>
  <c r="BK393"/>
  <c r="BK261"/>
  <c r="BK147"/>
  <c i="4" r="J453"/>
  <c r="BK416"/>
  <c r="J384"/>
  <c r="J349"/>
  <c r="BK281"/>
  <c r="J210"/>
  <c r="BK467"/>
  <c r="J427"/>
  <c r="BK403"/>
  <c r="J369"/>
  <c r="BK479"/>
  <c r="BK406"/>
  <c r="BK355"/>
  <c r="J342"/>
  <c r="J275"/>
  <c r="BK182"/>
  <c r="BK482"/>
  <c r="J426"/>
  <c r="BK384"/>
  <c r="BK370"/>
  <c r="BK350"/>
  <c r="J250"/>
  <c r="BK431"/>
  <c r="J397"/>
  <c r="J337"/>
  <c r="BK210"/>
  <c r="BK473"/>
  <c r="BK419"/>
  <c r="J406"/>
  <c r="BK387"/>
  <c r="BK356"/>
  <c r="BK337"/>
  <c r="BK250"/>
  <c r="BK441"/>
  <c r="BK418"/>
  <c r="J387"/>
  <c r="BK351"/>
  <c r="J265"/>
  <c i="5" r="J457"/>
  <c r="BK399"/>
  <c r="BK361"/>
  <c r="BK314"/>
  <c r="J175"/>
  <c r="BK412"/>
  <c r="J386"/>
  <c r="BK353"/>
  <c r="BK182"/>
  <c r="J408"/>
  <c r="BK384"/>
  <c r="BK340"/>
  <c r="BK256"/>
  <c r="BK149"/>
  <c r="J409"/>
  <c r="BK371"/>
  <c r="J375"/>
  <c r="BK346"/>
  <c r="J260"/>
  <c r="BK169"/>
  <c r="BK396"/>
  <c r="J341"/>
  <c r="J262"/>
  <c r="BK175"/>
  <c r="J418"/>
  <c r="BK392"/>
  <c r="J349"/>
  <c r="BK401"/>
  <c r="BK357"/>
  <c r="BK270"/>
  <c i="6" r="BK143"/>
  <c r="J134"/>
  <c r="J147"/>
  <c r="J132"/>
  <c r="BK146"/>
  <c r="BK160"/>
  <c i="2" r="J224"/>
  <c r="J219"/>
  <c r="J217"/>
  <c r="J215"/>
  <c r="J213"/>
  <c r="J209"/>
  <c r="J206"/>
  <c r="J202"/>
  <c r="J196"/>
  <c r="J191"/>
  <c r="J186"/>
  <c r="J181"/>
  <c r="BK173"/>
  <c r="J165"/>
  <c r="J156"/>
  <c r="J138"/>
  <c r="BK130"/>
  <c i="1" r="AS94"/>
  <c i="3" r="J434"/>
  <c r="BK409"/>
  <c r="BK385"/>
  <c r="BK355"/>
  <c r="J298"/>
  <c r="J250"/>
  <c r="J134"/>
  <c r="J422"/>
  <c r="BK388"/>
  <c r="J314"/>
  <c r="BK182"/>
  <c r="BK466"/>
  <c r="BK424"/>
  <c r="BK406"/>
  <c r="J362"/>
  <c r="J276"/>
  <c r="J130"/>
  <c r="BK446"/>
  <c r="J409"/>
  <c r="BK311"/>
  <c r="J236"/>
  <c r="J446"/>
  <c r="J428"/>
  <c r="BK394"/>
  <c r="J368"/>
  <c r="BK263"/>
  <c r="J150"/>
  <c r="J466"/>
  <c r="J411"/>
  <c r="J380"/>
  <c r="J216"/>
  <c r="J478"/>
  <c r="BK402"/>
  <c r="BK383"/>
  <c r="J325"/>
  <c r="J233"/>
  <c r="BK140"/>
  <c r="BK431"/>
  <c r="J402"/>
  <c r="BK314"/>
  <c r="BK250"/>
  <c i="4" r="J479"/>
  <c r="BK429"/>
  <c r="BK394"/>
  <c r="J380"/>
  <c r="J329"/>
  <c r="BK252"/>
  <c r="BK464"/>
  <c r="BK414"/>
  <c r="BK389"/>
  <c r="J351"/>
  <c r="J439"/>
  <c r="BK385"/>
  <c r="BK347"/>
  <c r="BK278"/>
  <c r="BK172"/>
  <c r="J441"/>
  <c r="J420"/>
  <c r="J383"/>
  <c r="J357"/>
  <c r="J278"/>
  <c r="BK170"/>
  <c r="BK426"/>
  <c r="BK396"/>
  <c r="BK325"/>
  <c r="J225"/>
  <c r="BK434"/>
  <c r="J415"/>
  <c r="J395"/>
  <c r="BK383"/>
  <c r="BK354"/>
  <c r="BK289"/>
  <c r="J197"/>
  <c r="J435"/>
  <c r="BK405"/>
  <c r="BK374"/>
  <c r="J314"/>
  <c r="BK168"/>
  <c r="BK144"/>
  <c i="5" r="J404"/>
  <c r="BK375"/>
  <c r="J340"/>
  <c r="J222"/>
  <c r="BK453"/>
  <c r="BK400"/>
  <c r="J373"/>
  <c r="J344"/>
  <c r="BK177"/>
  <c r="J432"/>
  <c r="J381"/>
  <c r="J339"/>
  <c r="J210"/>
  <c r="J424"/>
  <c r="BK397"/>
  <c r="BK405"/>
  <c r="J342"/>
  <c r="BK250"/>
  <c r="J177"/>
  <c r="J400"/>
  <c r="J369"/>
  <c r="BK276"/>
  <c r="BK239"/>
  <c r="BK157"/>
  <c r="BK410"/>
  <c r="J380"/>
  <c r="BK343"/>
  <c r="BK419"/>
  <c r="BK373"/>
  <c r="BK339"/>
  <c i="6" r="BK136"/>
  <c r="J127"/>
  <c r="J141"/>
  <c r="J143"/>
  <c r="J154"/>
  <c i="3" r="BK400"/>
  <c r="J369"/>
  <c r="BK292"/>
  <c r="J240"/>
  <c r="BK130"/>
  <c r="BK408"/>
  <c r="J374"/>
  <c r="J300"/>
  <c r="BK171"/>
  <c r="J464"/>
  <c r="BK425"/>
  <c r="BK401"/>
  <c r="J318"/>
  <c r="BK150"/>
  <c r="BK434"/>
  <c r="J415"/>
  <c r="BK289"/>
  <c r="BK226"/>
  <c r="BK441"/>
  <c r="BK427"/>
  <c r="J401"/>
  <c r="BK387"/>
  <c r="BK367"/>
  <c r="BK233"/>
  <c r="J494"/>
  <c r="BK435"/>
  <c r="BK407"/>
  <c r="J378"/>
  <c r="BK236"/>
  <c r="J456"/>
  <c r="J400"/>
  <c r="BK370"/>
  <c r="J333"/>
  <c r="BK255"/>
  <c r="J154"/>
  <c r="BK418"/>
  <c r="BK390"/>
  <c r="J219"/>
  <c i="4" r="J482"/>
  <c r="BK440"/>
  <c r="BK413"/>
  <c r="BK386"/>
  <c r="BK343"/>
  <c r="BK256"/>
  <c r="J486"/>
  <c r="BK456"/>
  <c r="J423"/>
  <c r="BK400"/>
  <c r="BK364"/>
  <c r="BK318"/>
  <c r="J408"/>
  <c r="J378"/>
  <c r="J343"/>
  <c r="BK287"/>
  <c r="BK225"/>
  <c r="BK153"/>
  <c r="J440"/>
  <c r="BK415"/>
  <c r="J372"/>
  <c r="BK297"/>
  <c r="J445"/>
  <c r="J401"/>
  <c r="J376"/>
  <c r="J252"/>
  <c r="J484"/>
  <c r="J424"/>
  <c r="BK410"/>
  <c r="J389"/>
  <c r="BK371"/>
  <c r="J307"/>
  <c r="J260"/>
  <c r="J141"/>
  <c r="BK427"/>
  <c r="J399"/>
  <c r="BK357"/>
  <c r="J297"/>
  <c r="J166"/>
  <c r="BK137"/>
  <c i="5" r="BK402"/>
  <c r="J372"/>
  <c r="BK344"/>
  <c r="J182"/>
  <c r="BK413"/>
  <c r="J391"/>
  <c r="BK349"/>
  <c r="BK262"/>
  <c r="BK136"/>
  <c r="J399"/>
  <c r="BK380"/>
  <c r="J328"/>
  <c r="BK216"/>
  <c r="BK428"/>
  <c r="BK391"/>
  <c r="BK378"/>
  <c r="BK347"/>
  <c r="J300"/>
  <c r="J217"/>
  <c r="BK420"/>
  <c r="J383"/>
  <c r="BK350"/>
  <c r="BK273"/>
  <c r="BK217"/>
  <c r="J129"/>
  <c r="BK408"/>
  <c r="J385"/>
  <c r="J353"/>
  <c r="J417"/>
  <c r="BK389"/>
  <c r="BK345"/>
  <c r="BK129"/>
  <c i="6" r="J129"/>
  <c r="BK166"/>
  <c r="BK152"/>
  <c r="BK132"/>
  <c r="BK134"/>
  <c r="BK145"/>
  <c i="2" r="F36"/>
  <c r="J173"/>
  <c r="BK162"/>
  <c r="BK152"/>
  <c r="BK138"/>
  <c r="BK128"/>
  <c r="F35"/>
  <c i="3" r="J215"/>
  <c r="BK497"/>
  <c r="J394"/>
  <c r="BK371"/>
  <c r="BK286"/>
  <c r="J481"/>
  <c r="BK421"/>
  <c r="BK386"/>
  <c r="J306"/>
  <c r="BK154"/>
  <c r="BK460"/>
  <c r="J399"/>
  <c r="J271"/>
  <c r="BK219"/>
  <c r="BK442"/>
  <c r="J423"/>
  <c r="BK396"/>
  <c r="BK373"/>
  <c r="J299"/>
  <c r="J177"/>
  <c r="J469"/>
  <c r="J421"/>
  <c r="BK389"/>
  <c r="BK240"/>
  <c r="BK189"/>
  <c r="BK411"/>
  <c r="J371"/>
  <c r="J329"/>
  <c r="BK216"/>
  <c r="BK438"/>
  <c r="J412"/>
  <c r="BK322"/>
  <c r="BK281"/>
  <c r="J175"/>
  <c i="4" r="BK447"/>
  <c r="BK421"/>
  <c r="BK388"/>
  <c r="BK372"/>
  <c r="BK288"/>
  <c r="J177"/>
  <c r="J469"/>
  <c r="J434"/>
  <c r="J407"/>
  <c r="J371"/>
  <c r="J321"/>
  <c r="J396"/>
  <c r="BK353"/>
  <c r="J318"/>
  <c r="J244"/>
  <c r="J148"/>
  <c r="J431"/>
  <c r="BK402"/>
  <c r="BK375"/>
  <c r="BK307"/>
  <c r="J144"/>
  <c r="J402"/>
  <c r="BK373"/>
  <c r="BK275"/>
  <c r="BK486"/>
  <c r="BK430"/>
  <c r="J412"/>
  <c r="J388"/>
  <c r="BK366"/>
  <c r="BK292"/>
  <c r="J217"/>
  <c r="BK433"/>
  <c r="BK404"/>
  <c r="BK380"/>
  <c r="BK342"/>
  <c r="BK184"/>
  <c r="BK158"/>
  <c i="5" r="BK416"/>
  <c r="J382"/>
  <c r="J348"/>
  <c r="J337"/>
  <c r="BK184"/>
  <c r="J448"/>
  <c r="J398"/>
  <c r="BK370"/>
  <c r="J197"/>
  <c r="J405"/>
  <c r="BK387"/>
  <c r="BK366"/>
  <c r="BK252"/>
  <c r="J453"/>
  <c r="J401"/>
  <c r="BK417"/>
  <c r="J357"/>
  <c r="BK321"/>
  <c r="J225"/>
  <c r="J451"/>
  <c r="BK386"/>
  <c r="BK368"/>
  <c r="BK265"/>
  <c r="BK210"/>
  <c r="J419"/>
  <c r="J387"/>
  <c r="J358"/>
  <c r="BK173"/>
  <c r="J394"/>
  <c r="BK348"/>
  <c r="J142"/>
  <c i="6" r="BK141"/>
  <c r="J139"/>
  <c r="BK153"/>
  <c r="BK147"/>
  <c r="BK127"/>
  <c i="2" r="BK226"/>
  <c r="BK220"/>
  <c r="BK218"/>
  <c r="BK216"/>
  <c r="BK214"/>
  <c r="BK211"/>
  <c r="J208"/>
  <c r="BK205"/>
  <c r="BK201"/>
  <c r="BK194"/>
  <c r="BK188"/>
  <c r="BK183"/>
  <c r="BK179"/>
  <c r="BK169"/>
  <c r="BK157"/>
  <c r="J145"/>
  <c r="J132"/>
  <c r="J126"/>
  <c i="3" r="BK448"/>
  <c r="BK443"/>
  <c r="BK440"/>
  <c r="BK428"/>
  <c r="BK414"/>
  <c r="J406"/>
  <c r="J375"/>
  <c r="BK333"/>
  <c r="J261"/>
  <c r="BK159"/>
  <c r="J440"/>
  <c r="BK378"/>
  <c r="BK318"/>
  <c r="BK167"/>
  <c r="J460"/>
  <c r="BK420"/>
  <c r="BK375"/>
  <c r="J340"/>
  <c r="BK499"/>
  <c r="BK417"/>
  <c r="BK398"/>
  <c r="J263"/>
  <c r="J159"/>
  <c r="J432"/>
  <c r="J407"/>
  <c r="BK380"/>
  <c r="BK340"/>
  <c r="BK202"/>
  <c r="J147"/>
  <c r="BK415"/>
  <c r="BK384"/>
  <c r="J228"/>
  <c r="J483"/>
  <c r="J405"/>
  <c r="J372"/>
  <c r="J278"/>
  <c r="BK177"/>
  <c r="BK423"/>
  <c r="BK399"/>
  <c r="BK300"/>
  <c r="BK134"/>
  <c i="4" r="BK449"/>
  <c r="J418"/>
  <c r="BK390"/>
  <c r="BK346"/>
  <c r="BK222"/>
  <c r="J473"/>
  <c r="J430"/>
  <c r="BK395"/>
  <c r="BK352"/>
  <c r="BK412"/>
  <c r="J374"/>
  <c r="BK333"/>
  <c r="BK265"/>
  <c r="BK177"/>
  <c r="J451"/>
  <c r="J421"/>
  <c r="BK378"/>
  <c r="J356"/>
  <c r="BK260"/>
  <c r="J137"/>
  <c r="J400"/>
  <c r="J364"/>
  <c r="BK239"/>
  <c r="J456"/>
  <c r="J417"/>
  <c r="J398"/>
  <c r="J386"/>
  <c r="J350"/>
  <c r="BK244"/>
  <c r="J449"/>
  <c r="J414"/>
  <c r="BK361"/>
  <c r="BK348"/>
  <c r="BK216"/>
  <c r="BK148"/>
  <c i="5" r="BK441"/>
  <c r="J392"/>
  <c r="J347"/>
  <c r="J336"/>
  <c r="BK165"/>
  <c r="BK436"/>
  <c r="BK394"/>
  <c r="J366"/>
  <c r="BK287"/>
  <c r="J169"/>
  <c r="J402"/>
  <c r="J378"/>
  <c r="BK307"/>
  <c r="J157"/>
  <c r="J407"/>
  <c r="J414"/>
  <c r="BK354"/>
  <c r="J265"/>
  <c r="J216"/>
  <c r="BK448"/>
  <c r="BK377"/>
  <c r="BK294"/>
  <c r="J250"/>
  <c r="J441"/>
  <c r="BK398"/>
  <c r="BK367"/>
  <c r="J321"/>
  <c r="BK395"/>
  <c r="J346"/>
  <c i="6" r="J148"/>
  <c r="BK158"/>
  <c r="BK150"/>
  <c r="J166"/>
  <c r="BK129"/>
  <c r="BK139"/>
  <c r="BK155"/>
  <c i="2" l="1" r="BK190"/>
  <c r="J190"/>
  <c r="J99"/>
  <c r="P200"/>
  <c i="3" r="BK280"/>
  <c r="J280"/>
  <c r="J99"/>
  <c r="P288"/>
  <c r="T313"/>
  <c r="P447"/>
  <c r="R496"/>
  <c r="R495"/>
  <c i="4" r="R277"/>
  <c r="R341"/>
  <c r="T455"/>
  <c i="2" r="P125"/>
  <c i="3" r="R129"/>
  <c r="T366"/>
  <c r="BK468"/>
  <c r="J468"/>
  <c r="J104"/>
  <c r="T496"/>
  <c r="T495"/>
  <c i="4" r="P129"/>
  <c r="P277"/>
  <c r="BK455"/>
  <c r="J455"/>
  <c r="J104"/>
  <c r="R481"/>
  <c r="R480"/>
  <c i="5" r="P264"/>
  <c r="BK272"/>
  <c r="J272"/>
  <c r="J100"/>
  <c r="R272"/>
  <c r="P286"/>
  <c r="BK423"/>
  <c r="J423"/>
  <c r="J103"/>
  <c r="T423"/>
  <c i="2" r="T125"/>
  <c r="T200"/>
  <c i="3" r="P280"/>
  <c r="BK288"/>
  <c r="J288"/>
  <c r="J100"/>
  <c r="P313"/>
  <c r="T447"/>
  <c i="4" r="T129"/>
  <c r="R269"/>
  <c r="BK299"/>
  <c r="J299"/>
  <c r="J101"/>
  <c r="P341"/>
  <c r="R455"/>
  <c i="5" r="BK128"/>
  <c r="J128"/>
  <c r="J98"/>
  <c r="T264"/>
  <c r="BK286"/>
  <c r="J286"/>
  <c r="J101"/>
  <c r="R286"/>
  <c r="P440"/>
  <c i="2" r="BK125"/>
  <c r="J125"/>
  <c r="J98"/>
  <c r="BK200"/>
  <c r="J200"/>
  <c r="J101"/>
  <c i="3" r="R280"/>
  <c r="T288"/>
  <c r="R313"/>
  <c r="R447"/>
  <c r="P496"/>
  <c r="P495"/>
  <c i="4" r="BK269"/>
  <c r="J269"/>
  <c r="J99"/>
  <c r="P269"/>
  <c r="R299"/>
  <c r="T299"/>
  <c r="P455"/>
  <c r="T481"/>
  <c r="T480"/>
  <c i="5" r="R264"/>
  <c r="P272"/>
  <c r="T272"/>
  <c r="T286"/>
  <c r="T440"/>
  <c i="6" r="BK131"/>
  <c r="J131"/>
  <c r="J100"/>
  <c i="3" r="T129"/>
  <c r="BK366"/>
  <c r="J366"/>
  <c r="J102"/>
  <c r="R468"/>
  <c i="4" r="BK129"/>
  <c r="BK277"/>
  <c r="J277"/>
  <c r="J100"/>
  <c r="T277"/>
  <c r="T341"/>
  <c r="P444"/>
  <c r="BK481"/>
  <c r="J481"/>
  <c r="J107"/>
  <c i="5" r="R128"/>
  <c r="T335"/>
  <c r="P423"/>
  <c i="6" r="BK126"/>
  <c r="BK125"/>
  <c r="J125"/>
  <c r="J97"/>
  <c r="BK138"/>
  <c r="J138"/>
  <c r="J102"/>
  <c i="2" r="P190"/>
  <c r="T190"/>
  <c i="3" r="T280"/>
  <c r="R288"/>
  <c r="BK313"/>
  <c r="J313"/>
  <c r="J101"/>
  <c r="BK447"/>
  <c r="J447"/>
  <c r="J103"/>
  <c r="BK496"/>
  <c r="BK495"/>
  <c r="J495"/>
  <c r="J106"/>
  <c i="4" r="BK341"/>
  <c r="J341"/>
  <c r="J102"/>
  <c r="BK444"/>
  <c r="J444"/>
  <c r="J103"/>
  <c r="T444"/>
  <c i="5" r="T128"/>
  <c r="T127"/>
  <c r="T126"/>
  <c r="P335"/>
  <c r="BK440"/>
  <c r="J440"/>
  <c r="J104"/>
  <c i="6" r="P126"/>
  <c r="P125"/>
  <c r="P131"/>
  <c r="P130"/>
  <c r="P138"/>
  <c r="P137"/>
  <c i="2" r="R190"/>
  <c i="3" r="P129"/>
  <c r="P366"/>
  <c r="T468"/>
  <c i="4" r="R444"/>
  <c r="P481"/>
  <c r="P480"/>
  <c i="5" r="P128"/>
  <c r="P127"/>
  <c r="P126"/>
  <c i="1" r="AU98"/>
  <c i="5" r="BK335"/>
  <c r="J335"/>
  <c r="J102"/>
  <c r="R440"/>
  <c i="6" r="R126"/>
  <c r="R125"/>
  <c r="T131"/>
  <c r="T130"/>
  <c r="R138"/>
  <c r="R137"/>
  <c r="P157"/>
  <c r="P156"/>
  <c i="2" r="R125"/>
  <c r="R124"/>
  <c r="R123"/>
  <c r="R200"/>
  <c i="3" r="BK129"/>
  <c r="R366"/>
  <c r="P468"/>
  <c i="4" r="R129"/>
  <c r="R128"/>
  <c r="R127"/>
  <c r="T269"/>
  <c r="P299"/>
  <c i="5" r="BK264"/>
  <c r="J264"/>
  <c r="J99"/>
  <c r="R335"/>
  <c r="R423"/>
  <c i="6" r="T126"/>
  <c r="T125"/>
  <c r="R131"/>
  <c r="R130"/>
  <c r="T138"/>
  <c r="T137"/>
  <c r="BK157"/>
  <c r="J157"/>
  <c r="J104"/>
  <c r="R157"/>
  <c r="R156"/>
  <c r="T157"/>
  <c r="T156"/>
  <c i="2" r="BK195"/>
  <c r="J195"/>
  <c r="J100"/>
  <c r="BK225"/>
  <c r="J225"/>
  <c r="J103"/>
  <c i="5" r="BK463"/>
  <c r="J463"/>
  <c r="J106"/>
  <c i="2" r="BK223"/>
  <c r="J223"/>
  <c r="J102"/>
  <c i="3" r="BK493"/>
  <c r="J493"/>
  <c r="J105"/>
  <c i="4" r="BK478"/>
  <c r="J478"/>
  <c r="J105"/>
  <c i="5" r="BK461"/>
  <c r="J461"/>
  <c r="J105"/>
  <c i="6" r="BE136"/>
  <c r="BE146"/>
  <c r="BE147"/>
  <c r="BE148"/>
  <c r="BE150"/>
  <c i="5" r="BK127"/>
  <c r="J127"/>
  <c r="J97"/>
  <c i="6" r="E85"/>
  <c r="BE128"/>
  <c r="BE140"/>
  <c r="BE155"/>
  <c r="BE160"/>
  <c r="BE139"/>
  <c r="BE152"/>
  <c r="BE153"/>
  <c r="BE162"/>
  <c r="F121"/>
  <c r="J89"/>
  <c r="BE129"/>
  <c r="BE132"/>
  <c r="BE134"/>
  <c r="BE141"/>
  <c r="BE154"/>
  <c r="BE143"/>
  <c r="BE145"/>
  <c r="BE127"/>
  <c r="BE158"/>
  <c r="BE164"/>
  <c r="BE166"/>
  <c i="4" r="J129"/>
  <c r="J98"/>
  <c r="BK480"/>
  <c r="J480"/>
  <c r="J106"/>
  <c i="5" r="BE157"/>
  <c r="BE165"/>
  <c r="BE169"/>
  <c r="BE173"/>
  <c r="BE175"/>
  <c r="BE287"/>
  <c r="BE294"/>
  <c r="BE375"/>
  <c r="BE378"/>
  <c r="BE381"/>
  <c r="BE397"/>
  <c r="BE399"/>
  <c r="BE424"/>
  <c r="E85"/>
  <c r="BE142"/>
  <c r="BE149"/>
  <c r="BE250"/>
  <c r="BE262"/>
  <c r="BE270"/>
  <c r="BE273"/>
  <c r="BE276"/>
  <c r="BE282"/>
  <c r="BE341"/>
  <c r="BE342"/>
  <c r="BE344"/>
  <c r="BE345"/>
  <c r="BE346"/>
  <c r="BE354"/>
  <c r="BE371"/>
  <c r="BE395"/>
  <c r="BE401"/>
  <c r="BE414"/>
  <c r="BE453"/>
  <c r="BE457"/>
  <c r="F92"/>
  <c r="BE136"/>
  <c r="BE184"/>
  <c r="BE197"/>
  <c r="BE216"/>
  <c r="BE252"/>
  <c r="BE314"/>
  <c r="BE321"/>
  <c r="BE336"/>
  <c r="BE337"/>
  <c r="BE361"/>
  <c r="BE362"/>
  <c r="BE365"/>
  <c r="BE366"/>
  <c r="BE367"/>
  <c r="BE389"/>
  <c r="BE393"/>
  <c r="BE398"/>
  <c r="BE410"/>
  <c r="BE418"/>
  <c r="BE441"/>
  <c r="J120"/>
  <c r="BE182"/>
  <c r="BE210"/>
  <c r="BE338"/>
  <c r="BE339"/>
  <c r="BE340"/>
  <c r="BE349"/>
  <c r="BE350"/>
  <c r="BE353"/>
  <c r="BE368"/>
  <c r="BE369"/>
  <c r="BE370"/>
  <c r="BE386"/>
  <c r="BE387"/>
  <c r="BE402"/>
  <c r="BE403"/>
  <c r="BE407"/>
  <c r="BE408"/>
  <c r="BE409"/>
  <c r="BE420"/>
  <c r="BE436"/>
  <c r="BE448"/>
  <c r="BE373"/>
  <c r="BE376"/>
  <c r="BE392"/>
  <c r="BE394"/>
  <c r="BE404"/>
  <c r="BE412"/>
  <c r="BE129"/>
  <c r="BE372"/>
  <c r="BE385"/>
  <c r="BE391"/>
  <c r="BE416"/>
  <c r="BE417"/>
  <c r="BE419"/>
  <c r="BE451"/>
  <c r="BE222"/>
  <c r="BE229"/>
  <c r="BE244"/>
  <c r="BE256"/>
  <c r="BE260"/>
  <c r="BE300"/>
  <c r="BE307"/>
  <c r="BE343"/>
  <c r="BE347"/>
  <c r="BE348"/>
  <c r="BE382"/>
  <c r="BE383"/>
  <c r="BE384"/>
  <c r="BE396"/>
  <c r="BE405"/>
  <c r="BE462"/>
  <c r="BE177"/>
  <c r="BE217"/>
  <c r="BE225"/>
  <c r="BE239"/>
  <c r="BE265"/>
  <c r="BE328"/>
  <c r="BE357"/>
  <c r="BE358"/>
  <c r="BE377"/>
  <c r="BE379"/>
  <c r="BE380"/>
  <c r="BE400"/>
  <c r="BE406"/>
  <c r="BE413"/>
  <c r="BE428"/>
  <c r="BE432"/>
  <c r="BE464"/>
  <c i="3" r="J496"/>
  <c r="J107"/>
  <c i="4" r="E117"/>
  <c r="BE166"/>
  <c r="BE210"/>
  <c r="BE216"/>
  <c r="BE130"/>
  <c r="BE137"/>
  <c r="BE141"/>
  <c r="BE229"/>
  <c r="BE252"/>
  <c r="BE260"/>
  <c r="BE275"/>
  <c r="BE281"/>
  <c r="BE287"/>
  <c r="BE343"/>
  <c r="BE369"/>
  <c r="BE370"/>
  <c r="BE371"/>
  <c r="BE372"/>
  <c r="BE373"/>
  <c r="BE403"/>
  <c r="BE440"/>
  <c i="3" r="J129"/>
  <c r="J98"/>
  <c i="4" r="J121"/>
  <c r="BE144"/>
  <c r="BE148"/>
  <c r="BE153"/>
  <c r="BE158"/>
  <c r="BE162"/>
  <c r="BE168"/>
  <c r="BE170"/>
  <c r="BE182"/>
  <c r="BE239"/>
  <c r="BE288"/>
  <c r="BE342"/>
  <c r="BE375"/>
  <c r="BE376"/>
  <c r="BE377"/>
  <c r="BE378"/>
  <c r="BE399"/>
  <c r="BE408"/>
  <c r="BE427"/>
  <c r="BE429"/>
  <c r="BE464"/>
  <c r="BE467"/>
  <c r="BE469"/>
  <c r="BE482"/>
  <c r="F92"/>
  <c r="BE172"/>
  <c r="BE177"/>
  <c r="BE250"/>
  <c r="BE256"/>
  <c r="BE270"/>
  <c r="BE307"/>
  <c r="BE318"/>
  <c r="BE333"/>
  <c r="BE346"/>
  <c r="BE347"/>
  <c r="BE348"/>
  <c r="BE349"/>
  <c r="BE350"/>
  <c r="BE351"/>
  <c r="BE352"/>
  <c r="BE354"/>
  <c r="BE355"/>
  <c r="BE384"/>
  <c r="BE385"/>
  <c r="BE389"/>
  <c r="BE390"/>
  <c r="BE391"/>
  <c r="BE392"/>
  <c r="BE394"/>
  <c r="BE406"/>
  <c r="BE409"/>
  <c r="BE410"/>
  <c r="BE415"/>
  <c r="BE416"/>
  <c r="BE417"/>
  <c r="BE418"/>
  <c r="BE430"/>
  <c r="BE447"/>
  <c r="BE449"/>
  <c r="BE451"/>
  <c r="BE453"/>
  <c r="BE456"/>
  <c r="BE486"/>
  <c r="BE197"/>
  <c r="BE225"/>
  <c r="BE244"/>
  <c r="BE292"/>
  <c r="BE374"/>
  <c r="BE395"/>
  <c r="BE398"/>
  <c r="BE407"/>
  <c r="BE411"/>
  <c r="BE412"/>
  <c r="BE413"/>
  <c r="BE414"/>
  <c r="BE439"/>
  <c r="BE217"/>
  <c r="BE222"/>
  <c r="BE267"/>
  <c r="BE289"/>
  <c r="BE300"/>
  <c r="BE314"/>
  <c r="BE321"/>
  <c r="BE337"/>
  <c r="BE357"/>
  <c r="BE360"/>
  <c r="BE361"/>
  <c r="BE400"/>
  <c r="BE401"/>
  <c r="BE402"/>
  <c r="BE404"/>
  <c r="BE405"/>
  <c r="BE420"/>
  <c r="BE421"/>
  <c r="BE423"/>
  <c r="BE424"/>
  <c r="BE426"/>
  <c r="BE438"/>
  <c r="BE484"/>
  <c r="BE329"/>
  <c r="BE344"/>
  <c r="BE345"/>
  <c r="BE380"/>
  <c r="BE381"/>
  <c r="BE386"/>
  <c r="BE387"/>
  <c r="BE388"/>
  <c r="BE396"/>
  <c r="BE397"/>
  <c r="BE431"/>
  <c r="BE479"/>
  <c r="BE184"/>
  <c r="BE265"/>
  <c r="BE278"/>
  <c r="BE297"/>
  <c r="BE325"/>
  <c r="BE353"/>
  <c r="BE356"/>
  <c r="BE364"/>
  <c r="BE366"/>
  <c r="BE383"/>
  <c r="BE419"/>
  <c r="BE433"/>
  <c r="BE434"/>
  <c r="BE435"/>
  <c r="BE437"/>
  <c r="BE441"/>
  <c r="BE445"/>
  <c r="BE473"/>
  <c i="2" r="BK124"/>
  <c r="J124"/>
  <c r="J97"/>
  <c i="3" r="J89"/>
  <c r="BE226"/>
  <c r="BE227"/>
  <c r="BE267"/>
  <c r="BE299"/>
  <c r="BE355"/>
  <c r="BE362"/>
  <c r="BE367"/>
  <c r="BE368"/>
  <c r="BE370"/>
  <c r="BE380"/>
  <c r="BE385"/>
  <c r="BE394"/>
  <c r="BE396"/>
  <c r="BE404"/>
  <c r="BE405"/>
  <c r="BE408"/>
  <c r="BE410"/>
  <c r="BE427"/>
  <c r="E85"/>
  <c r="BE286"/>
  <c r="BE292"/>
  <c r="BE298"/>
  <c r="BE314"/>
  <c r="BE407"/>
  <c r="BE420"/>
  <c r="BE428"/>
  <c r="BE436"/>
  <c r="BE446"/>
  <c r="BE448"/>
  <c r="F124"/>
  <c r="BE130"/>
  <c r="BE154"/>
  <c r="BE171"/>
  <c r="BE177"/>
  <c r="BE276"/>
  <c r="BE281"/>
  <c r="BE371"/>
  <c r="BE375"/>
  <c r="BE387"/>
  <c r="BE390"/>
  <c r="BE417"/>
  <c r="BE418"/>
  <c r="BE422"/>
  <c r="BE430"/>
  <c r="BE432"/>
  <c r="BE456"/>
  <c r="BE460"/>
  <c r="BE464"/>
  <c r="BE216"/>
  <c r="BE219"/>
  <c r="BE225"/>
  <c r="BE250"/>
  <c r="BE255"/>
  <c r="BE271"/>
  <c r="BE302"/>
  <c r="BE333"/>
  <c r="BE372"/>
  <c r="BE378"/>
  <c r="BE384"/>
  <c r="BE409"/>
  <c r="BE494"/>
  <c r="BE134"/>
  <c r="BE167"/>
  <c r="BE215"/>
  <c r="BE228"/>
  <c r="BE240"/>
  <c r="BE300"/>
  <c r="BE369"/>
  <c r="BE386"/>
  <c r="BE389"/>
  <c r="BE400"/>
  <c r="BE401"/>
  <c r="BE406"/>
  <c r="BE411"/>
  <c r="BE413"/>
  <c r="BE421"/>
  <c r="BE438"/>
  <c r="BE439"/>
  <c r="BE440"/>
  <c r="BE442"/>
  <c r="BE452"/>
  <c r="BE481"/>
  <c r="BE483"/>
  <c r="BE489"/>
  <c r="BE497"/>
  <c r="BE159"/>
  <c r="BE175"/>
  <c r="BE182"/>
  <c r="BE187"/>
  <c r="BE202"/>
  <c r="BE236"/>
  <c r="BE278"/>
  <c r="BE329"/>
  <c r="BE374"/>
  <c r="BE415"/>
  <c r="BE431"/>
  <c r="BE435"/>
  <c r="BE441"/>
  <c r="BE501"/>
  <c r="BE147"/>
  <c r="BE189"/>
  <c r="BE233"/>
  <c r="BE261"/>
  <c r="BE263"/>
  <c r="BE301"/>
  <c r="BE311"/>
  <c r="BE325"/>
  <c r="BE347"/>
  <c r="BE383"/>
  <c r="BE398"/>
  <c r="BE399"/>
  <c r="BE414"/>
  <c r="BE416"/>
  <c r="BE424"/>
  <c r="BE425"/>
  <c r="BE434"/>
  <c r="BE443"/>
  <c r="BE466"/>
  <c r="BE499"/>
  <c r="BE503"/>
  <c r="BE140"/>
  <c r="BE150"/>
  <c r="BE289"/>
  <c r="BE306"/>
  <c r="BE318"/>
  <c r="BE322"/>
  <c r="BE340"/>
  <c r="BE373"/>
  <c r="BE388"/>
  <c r="BE391"/>
  <c r="BE392"/>
  <c r="BE393"/>
  <c r="BE402"/>
  <c r="BE403"/>
  <c r="BE412"/>
  <c r="BE423"/>
  <c r="BE469"/>
  <c r="BE478"/>
  <c i="1" r="BC95"/>
  <c r="BB95"/>
  <c r="AW95"/>
  <c i="2" r="E85"/>
  <c r="J89"/>
  <c r="F92"/>
  <c r="BE126"/>
  <c r="BE128"/>
  <c r="BE130"/>
  <c r="BE132"/>
  <c r="BE135"/>
  <c r="BE138"/>
  <c r="BE145"/>
  <c r="BE152"/>
  <c r="BE156"/>
  <c r="BE157"/>
  <c r="BE162"/>
  <c r="BE165"/>
  <c r="BE169"/>
  <c r="BE173"/>
  <c r="BE177"/>
  <c r="BE179"/>
  <c r="BE181"/>
  <c r="BE183"/>
  <c r="BE186"/>
  <c r="BE188"/>
  <c r="BE191"/>
  <c r="BE194"/>
  <c r="BE196"/>
  <c r="BE201"/>
  <c r="BE202"/>
  <c r="BE205"/>
  <c r="BE206"/>
  <c r="BE208"/>
  <c r="BE209"/>
  <c r="BE211"/>
  <c r="BE213"/>
  <c r="BE214"/>
  <c r="BE215"/>
  <c r="BE216"/>
  <c r="BE217"/>
  <c r="BE218"/>
  <c r="BE219"/>
  <c r="BE220"/>
  <c r="BE224"/>
  <c r="BE226"/>
  <c i="1" r="BA95"/>
  <c r="BD95"/>
  <c i="3" r="F34"/>
  <c i="1" r="BA96"/>
  <c i="5" r="F35"/>
  <c i="1" r="BB98"/>
  <c i="3" r="F36"/>
  <c i="1" r="BC96"/>
  <c i="4" r="F36"/>
  <c i="1" r="BC97"/>
  <c i="6" r="F35"/>
  <c i="1" r="BB99"/>
  <c i="6" r="F34"/>
  <c i="1" r="BA99"/>
  <c i="3" r="F35"/>
  <c i="1" r="BB96"/>
  <c i="5" r="F34"/>
  <c i="1" r="BA98"/>
  <c i="3" r="J34"/>
  <c i="1" r="AW96"/>
  <c i="6" r="F37"/>
  <c i="1" r="BD99"/>
  <c i="4" r="J34"/>
  <c i="1" r="AW97"/>
  <c i="4" r="F37"/>
  <c i="1" r="BD97"/>
  <c i="6" r="J34"/>
  <c i="1" r="AW99"/>
  <c i="6" r="F36"/>
  <c i="1" r="BC99"/>
  <c i="4" r="F35"/>
  <c i="1" r="BB97"/>
  <c i="5" r="F36"/>
  <c i="1" r="BC98"/>
  <c i="4" r="F34"/>
  <c i="1" r="BA97"/>
  <c i="5" r="F37"/>
  <c i="1" r="BD98"/>
  <c i="3" r="F37"/>
  <c i="1" r="BD96"/>
  <c i="5" r="J34"/>
  <c i="1" r="AW98"/>
  <c i="4" l="1" r="P128"/>
  <c r="P127"/>
  <c i="1" r="AU97"/>
  <c i="3" r="BK128"/>
  <c r="BK127"/>
  <c r="J127"/>
  <c r="J96"/>
  <c r="P128"/>
  <c r="P127"/>
  <c i="1" r="AU96"/>
  <c i="2" r="T124"/>
  <c r="T123"/>
  <c i="3" r="T128"/>
  <c r="T127"/>
  <c i="4" r="T128"/>
  <c r="T127"/>
  <c i="2" r="P124"/>
  <c r="P123"/>
  <c i="1" r="AU95"/>
  <c i="6" r="T124"/>
  <c r="P124"/>
  <c i="1" r="AU99"/>
  <c i="5" r="R127"/>
  <c r="R126"/>
  <c i="6" r="R124"/>
  <c i="4" r="BK128"/>
  <c r="J128"/>
  <c r="J97"/>
  <c i="3" r="R128"/>
  <c r="R127"/>
  <c i="6" r="J126"/>
  <c r="J98"/>
  <c r="BK130"/>
  <c r="J130"/>
  <c r="J99"/>
  <c r="BK137"/>
  <c r="J137"/>
  <c r="J101"/>
  <c r="BK156"/>
  <c r="J156"/>
  <c r="J103"/>
  <c i="5" r="BK126"/>
  <c r="J126"/>
  <c i="4" r="BK127"/>
  <c r="J127"/>
  <c i="2" r="BK123"/>
  <c r="J123"/>
  <c r="F33"/>
  <c i="1" r="AZ95"/>
  <c i="5" r="J30"/>
  <c i="1" r="AG98"/>
  <c i="6" r="F33"/>
  <c i="1" r="AZ99"/>
  <c r="BD94"/>
  <c r="W33"/>
  <c i="2" r="J33"/>
  <c i="1" r="AV95"/>
  <c r="AT95"/>
  <c r="BA94"/>
  <c r="W30"/>
  <c r="BB94"/>
  <c r="W31"/>
  <c i="6" r="J33"/>
  <c i="1" r="AV99"/>
  <c r="AT99"/>
  <c r="BC94"/>
  <c r="W32"/>
  <c i="3" r="F33"/>
  <c i="1" r="AZ96"/>
  <c i="4" r="J30"/>
  <c i="1" r="AG97"/>
  <c i="5" r="F33"/>
  <c i="1" r="AZ98"/>
  <c i="4" r="F33"/>
  <c i="1" r="AZ97"/>
  <c i="3" r="J33"/>
  <c i="1" r="AV96"/>
  <c r="AT96"/>
  <c i="4" r="J33"/>
  <c i="1" r="AV97"/>
  <c r="AT97"/>
  <c i="5" r="J33"/>
  <c i="1" r="AV98"/>
  <c r="AT98"/>
  <c i="2" r="J30"/>
  <c i="1" r="AG95"/>
  <c i="6" l="1" r="BK124"/>
  <c r="J124"/>
  <c r="J96"/>
  <c i="3" r="J128"/>
  <c r="J97"/>
  <c i="1" r="AN98"/>
  <c i="5" r="J96"/>
  <c i="1" r="AN97"/>
  <c i="4" r="J96"/>
  <c i="5" r="J39"/>
  <c i="4" r="J39"/>
  <c i="1" r="AN95"/>
  <c i="2" r="J96"/>
  <c r="J39"/>
  <c i="1" r="AU94"/>
  <c r="AY94"/>
  <c r="AW94"/>
  <c r="AK30"/>
  <c i="3" r="J30"/>
  <c i="1" r="AG96"/>
  <c r="AZ94"/>
  <c r="W29"/>
  <c r="AX94"/>
  <c i="3" l="1" r="J39"/>
  <c i="1" r="AN96"/>
  <c r="AV94"/>
  <c r="AK29"/>
  <c i="6" r="J30"/>
  <c i="1" r="AG99"/>
  <c r="AG94"/>
  <c r="AK26"/>
  <c i="6" l="1" r="J39"/>
  <c i="1" r="AN99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<sst xmlns="http://schemas.openxmlformats.org/spreadsheetml/2006/main">
  <si>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</si>
  <si>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</si>
  <si>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</si>
  <si>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</si>
  <si>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</si>
  <si>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{d1fe6845-1985-44d0-9cbb-c39239506764}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</si>
  <si>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</si>
  <si>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</si>
  <si>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</si>
  <si>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</si>
  <si>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</si>
  <si>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</si>
  <si>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</si>
  <si>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</si>
  <si>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M20/085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</si>
  <si>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</si>
  <si>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</si>
  <si>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Vodovod Rokytno</t>
  </si>
  <si>
    <t>KSO:</t>
  </si>
  <si>
    <t>CC-CZ:</t>
  </si>
  <si>
    <t>Místo:</t>
  </si>
  <si>
    <t>Rokytno</t>
  </si>
  <si>
    <t>Datum:</t>
  </si>
  <si>
    <t>9. 9. 2024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</si>
  <si>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</si>
  <si>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</si>
  <si>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</si>
  <si>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</si>
  <si>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</si>
  <si>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</si>
  <si>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</si>
  <si>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</si>
  <si>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</si>
  <si>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</si>
  <si>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</si>
  <si>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</si>
  <si>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</si>
  <si>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</si>
  <si>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Leona Šaldová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</si>
  <si>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</si>
  <si>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</si>
  <si>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</si>
  <si>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</si>
  <si>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</si>
  <si>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</si>
  <si>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</si>
  <si>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</si>
  <si>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</si>
  <si>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</si>
  <si>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</si>
  <si>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</si>
  <si>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</si>
  <si>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</si>
  <si>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</si>
  <si>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</si>
  <si>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</si>
  <si>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</si>
  <si>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</si>
  <si>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</si>
  <si>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</si>
  <si>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</si>
  <si>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</si>
  <si>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</si>
  <si>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</si>
  <si>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</si>
  <si>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</si>
  <si>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</si>
  <si>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</si>
  <si>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</si>
  <si>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</si>
  <si>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</si>
  <si>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</si>
  <si>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</si>
  <si>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</si>
  <si>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</si>
  <si>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</si>
  <si>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</si>
  <si>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</si>
  <si>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</si>
  <si>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</si>
  <si>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</si>
  <si>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</si>
  <si>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</si>
  <si>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</si>
  <si>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</si>
  <si>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</si>
  <si>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</si>
  <si>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Řad A</t>
  </si>
  <si>
    <t>STA</t>
  </si>
  <si>
    <t>1</t>
  </si>
  <si>
    <t>{d8568f84-f58f-4170-b4c1-ecaccdb62153}</t>
  </si>
  <si>
    <t>2</t>
  </si>
  <si>
    <t>02</t>
  </si>
  <si>
    <t>Řad B</t>
  </si>
  <si>
    <t>{b24ac5c9-abe1-4e46-8426-c3fe56588e05}</t>
  </si>
  <si>
    <t>03</t>
  </si>
  <si>
    <t>Řad C</t>
  </si>
  <si>
    <t>{7f843790-ad4c-4468-a659-cb477da8bb89}</t>
  </si>
  <si>
    <t>04</t>
  </si>
  <si>
    <t>Řad D</t>
  </si>
  <si>
    <t>{a926cdec-7327-4555-b779-1b9d04a48b3e}</t>
  </si>
  <si>
    <t>05</t>
  </si>
  <si>
    <t>Vedlejší a ostatní náklady</t>
  </si>
  <si>
    <t>{65f0b6c9-3ec9-40ca-b258-57d8f79f45c5}</t>
  </si>
  <si>
    <t>KRYCÍ LIST SOUPISU PRACÍ</t>
  </si>
  <si>
    <t>Objekt:</t>
  </si>
  <si>
    <t>01 - Řad 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</si>
  <si>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</si>
  <si>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</si>
  <si>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</si>
  <si>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</si>
  <si>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</si>
  <si>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</si>
  <si>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</si>
  <si>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</si>
  <si>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</si>
  <si>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</si>
  <si>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</si>
  <si>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</si>
  <si>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</si>
  <si>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</si>
  <si>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</si>
  <si>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</si>
  <si>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</si>
  <si>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</si>
  <si>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</si>
  <si>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</si>
  <si>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</si>
  <si>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</si>
  <si>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</si>
  <si>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</si>
  <si>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</si>
  <si>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</si>
  <si>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</si>
  <si>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</si>
  <si>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</si>
  <si>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</si>
  <si>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112152214-R</t>
  </si>
  <si>
    <t>Těžba mýtní úmyslná jehličnatých dřevin borovice, modřín surové kmeny v celých délkách, včetně předkacování a odvětvení průměrná hmotnatost přes 0,19 do 0,29 m3</t>
  </si>
  <si>
    <t>m2</t>
  </si>
  <si>
    <t>4</t>
  </si>
  <si>
    <t>1817686394</t>
  </si>
  <si>
    <t>VV</t>
  </si>
  <si>
    <t>300,0 "borovice"</t>
  </si>
  <si>
    <t>115101201</t>
  </si>
  <si>
    <t>Čerpání vody na dopravní výšku do 10 m s uvažovaným průměrným přítokem do 500 l/min</t>
  </si>
  <si>
    <t>hod</t>
  </si>
  <si>
    <t>CS ÚRS 2024 02</t>
  </si>
  <si>
    <t>151889185</t>
  </si>
  <si>
    <t>696,0/10,0*24</t>
  </si>
  <si>
    <t>3</t>
  </si>
  <si>
    <t>115101301</t>
  </si>
  <si>
    <t>Pohotovost záložní čerpací soupravy pro dopravní výšku do 10 m s uvažovaným průměrným přítokem do 500 l/min</t>
  </si>
  <si>
    <t>den</t>
  </si>
  <si>
    <t>-1976268464</t>
  </si>
  <si>
    <t>696,0/10,0</t>
  </si>
  <si>
    <t>121151123</t>
  </si>
  <si>
    <t>Sejmutí ornice strojně při souvislé ploše přes 500 m2, tl. vrstvy do 200 mm</t>
  </si>
  <si>
    <t>-2098449599</t>
  </si>
  <si>
    <t>D.1.b.4</t>
  </si>
  <si>
    <t>95,05*1,1</t>
  </si>
  <si>
    <t>5</t>
  </si>
  <si>
    <t>121151125</t>
  </si>
  <si>
    <t>Sejmutí ornice strojně při souvislé ploše přes 500 m2, tl. vrstvy přes 250 do 300 mm</t>
  </si>
  <si>
    <t>-1682554585</t>
  </si>
  <si>
    <t>600,95*6,0</t>
  </si>
  <si>
    <t>6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</si>
  <si>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</si>
  <si>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</si>
  <si>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m3</t>
  </si>
  <si>
    <t>489476272</t>
  </si>
  <si>
    <t>dle tabulky kubatur</t>
  </si>
  <si>
    <t>50% výkopu</t>
  </si>
  <si>
    <t>1166,85*0,5</t>
  </si>
  <si>
    <t>696,0*((0,2+0,1)/2*1,1)*0,5</t>
  </si>
  <si>
    <t>Součet</t>
  </si>
  <si>
    <t>7</t>
  </si>
  <si>
    <t>132354206</t>
  </si>
  <si>
    <t>Hloubení zapažených rýh šířky přes 800 do 2 000 mm strojně s urovnáním dna do předepsaného profilu a spádu v hornině třídy těžitelnosti II skupiny 4 přes 1 000 do 5 000 m3</t>
  </si>
  <si>
    <t>-602885669</t>
  </si>
  <si>
    <t>8</t>
  </si>
  <si>
    <t>151811131</t>
  </si>
  <si>
    <t>Zřízení pažicích boxů pro pažení a rozepření stěn rýh podzemního vedení hloubka výkopu do 4 m, šířka do 1,2 m</t>
  </si>
  <si>
    <t>-804190785</t>
  </si>
  <si>
    <t>2520,13</t>
  </si>
  <si>
    <t>9</t>
  </si>
  <si>
    <t>151811231</t>
  </si>
  <si>
    <t>Odstranění pažicích boxů pro pažení a rozepření stěn rýh podzemního vedení hloubka výkopu do 4 m, šířka do 1,2 m</t>
  </si>
  <si>
    <t>690336753</t>
  </si>
  <si>
    <t>10</t>
  </si>
  <si>
    <t>162751116</t>
  </si>
  <si>
    <t>Vodorovné přemístění výkopku nebo sypaniny po suchu na obvyklém dopravním prostředku, bez naložení výkopku, avšak se složením bez rozhrnutí z horniny třídy těžitelnosti I skupiny 1 až 3 na vzdálenost přes 8 000 do 9 000 m</t>
  </si>
  <si>
    <t>-735353641</t>
  </si>
  <si>
    <t>přebytečná zemina</t>
  </si>
  <si>
    <t>640,845 "výkop</t>
  </si>
  <si>
    <t>-619,44 "zpětný zásyp</t>
  </si>
  <si>
    <t>11</t>
  </si>
  <si>
    <t>162751136</t>
  </si>
  <si>
    <t>Vodorovné přemístění výkopku nebo sypaniny po suchu na obvyklém dopravním prostředku, bez naložení výkopku, avšak se složením bez rozhrnutí z horniny třídy těžitelnosti II skupiny 4 a 5 na vzdálenost přes 8 000 do 9 000 m</t>
  </si>
  <si>
    <t>-2020990972</t>
  </si>
  <si>
    <t>640,845</t>
  </si>
  <si>
    <t>12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</si>
  <si>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</si>
  <si>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</si>
  <si>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</si>
  <si>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</si>
  <si>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1288038641</t>
  </si>
  <si>
    <t>21,405*1,8</t>
  </si>
  <si>
    <t>640,845*1,8</t>
  </si>
  <si>
    <t>13</t>
  </si>
  <si>
    <t>174151101</t>
  </si>
  <si>
    <t>Zásyp sypaninou z jakékoliv horniny strojně s uložením výkopku ve vrstvách se zhutněním jam, šachet, rýh nebo kolem objektů v těchto vykopávkách</t>
  </si>
  <si>
    <t>678001967</t>
  </si>
  <si>
    <t>619,44 "zemina z výkopu</t>
  </si>
  <si>
    <t>14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</si>
  <si>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</si>
  <si>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</si>
  <si>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1596556482</t>
  </si>
  <si>
    <t>416,6</t>
  </si>
  <si>
    <t>M</t>
  </si>
  <si>
    <t>58331200</t>
  </si>
  <si>
    <t>štěrkopísek netříděný</t>
  </si>
  <si>
    <t>-1928283606</t>
  </si>
  <si>
    <t>416,6*2 'Přepočtené koeficientem množství</t>
  </si>
  <si>
    <t>16</t>
  </si>
  <si>
    <t>181151331</t>
  </si>
  <si>
    <t>Plošná úprava terénu v zemině skupiny 1 až 4 s urovnáním povrchu bez doplnění ornice souvislé plochy přes 500 m2 při nerovnostech terénu přes 150 do 200 mm v rovině nebo na svahu do 1:5</t>
  </si>
  <si>
    <t>-1591861696</t>
  </si>
  <si>
    <t>95,05*2,0</t>
  </si>
  <si>
    <t>17</t>
  </si>
  <si>
    <t>181351113</t>
  </si>
  <si>
    <t>Rozprostření a urovnání ornice v rovině nebo ve svahu sklonu do 1:5 strojně při souvislé ploše přes 500 m2, tl. vrstvy do 200 mm</t>
  </si>
  <si>
    <t>1083685922</t>
  </si>
  <si>
    <t>18</t>
  </si>
  <si>
    <t>181351115</t>
  </si>
  <si>
    <t>Rozprostření a urovnání ornice v rovině nebo ve svahu sklonu do 1:5 strojně při souvislé ploše přes 500 m2, tl. vrstvy přes 250 do 300 mm</t>
  </si>
  <si>
    <t>-1557381816</t>
  </si>
  <si>
    <t>19</t>
  </si>
  <si>
    <t>181411121</t>
  </si>
  <si>
    <t>Založení trávníku na půdě předem připravené plochy do 1000 m2 výsevem včetně utažení lučního v rovině nebo na svahu do 1:5</t>
  </si>
  <si>
    <t>427262351</t>
  </si>
  <si>
    <t>190,0+104,555</t>
  </si>
  <si>
    <t>20</t>
  </si>
  <si>
    <t>00572472</t>
  </si>
  <si>
    <t>osivo směs travní krajinná-rovinná</t>
  </si>
  <si>
    <t>kg</t>
  </si>
  <si>
    <t>-1383819035</t>
  </si>
  <si>
    <t>294,555*0,02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</si>
  <si>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</si>
  <si>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</si>
  <si>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</si>
  <si>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-387506121</t>
  </si>
  <si>
    <t>696,0*((0,2+0,1)/2*1,1)</t>
  </si>
  <si>
    <t>22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</si>
  <si>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</si>
  <si>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</si>
  <si>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m</t>
  </si>
  <si>
    <t>1554551672</t>
  </si>
  <si>
    <t>Vodorovné konstrukce</t>
  </si>
  <si>
    <t>23</t>
  </si>
  <si>
    <t>451573111</t>
  </si>
  <si>
    <t>Lože pod potrubí, stoky a drobné objekty v otevřeném výkopu z písku a štěrkopísku do 63 mm</t>
  </si>
  <si>
    <t>1531220785</t>
  </si>
  <si>
    <t>76,56</t>
  </si>
  <si>
    <t>Trubní vedení</t>
  </si>
  <si>
    <t>24</t>
  </si>
  <si>
    <t>871371211</t>
  </si>
  <si>
    <t>Montáž vodovodního potrubí z polyetylenu PE100 RC v otevřeném výkopu svařovaných elektrotvarovkou SDR 11/PN16 d 315 x 28,6 mm</t>
  </si>
  <si>
    <t>-187963736</t>
  </si>
  <si>
    <t>25</t>
  </si>
  <si>
    <t>28613566r</t>
  </si>
  <si>
    <t xml:space="preserve">potrubí PE100 RC SDR11 315x28,6 </t>
  </si>
  <si>
    <t>612816964</t>
  </si>
  <si>
    <t>P</t>
  </si>
  <si>
    <t>Poznámka k položce:_x000d_
ztratné 1,5%</t>
  </si>
  <si>
    <t>696*1,015 'Přepočtené koeficientem množství</t>
  </si>
  <si>
    <t>26</t>
  </si>
  <si>
    <t>877351110</t>
  </si>
  <si>
    <t>Montáž tvarovek na vodovodním plastovém potrubí z polyetylenu PE 100 elektrotvarovek SDR 11/PN16 kolen 45° d 200</t>
  </si>
  <si>
    <t>kus</t>
  </si>
  <si>
    <t>-1165296391</t>
  </si>
  <si>
    <t>27</t>
  </si>
  <si>
    <t>55.FF485853W</t>
  </si>
  <si>
    <t>Elektrokoleno 11° 315</t>
  </si>
  <si>
    <t>-800216035</t>
  </si>
  <si>
    <t>Poznámka k položce:_x000d_
PE100 elektrotvarovka, barva černá - Elektrokoleno 45° 250</t>
  </si>
  <si>
    <t>28</t>
  </si>
  <si>
    <t>877351112-R1</t>
  </si>
  <si>
    <t>Montáž tvarovek na vodovodním plastovém potrubí z polyetylenu PE 100 elektrotvarovek SDR 11/PN16 kolen 90° d 315</t>
  </si>
  <si>
    <t>-404716243</t>
  </si>
  <si>
    <t>29</t>
  </si>
  <si>
    <t>55.FF485859W</t>
  </si>
  <si>
    <t>Elektrokoleno 90° 315</t>
  </si>
  <si>
    <t>760937716</t>
  </si>
  <si>
    <t>Poznámka k položce:_x000d_
PE100 elektrotvarovka, barva černá - Elektrokoleno 90° 250</t>
  </si>
  <si>
    <t>30</t>
  </si>
  <si>
    <t>877371101</t>
  </si>
  <si>
    <t>Montáž tvarovek na vodovodním plastovém potrubí z polyetylenu PE 100 elektrotvarovek SDR 11/PN16 spojek, oblouků nebo redukcí d 315</t>
  </si>
  <si>
    <t>1220872084</t>
  </si>
  <si>
    <t>116+3+2</t>
  </si>
  <si>
    <t>31</t>
  </si>
  <si>
    <t>28615984</t>
  </si>
  <si>
    <t>elektrospojka SDR11 PE 100 PN16 D 315mm</t>
  </si>
  <si>
    <t>-1003411404</t>
  </si>
  <si>
    <t>32</t>
  </si>
  <si>
    <t>55.473035111</t>
  </si>
  <si>
    <t xml:space="preserve"> lemový nákružek s integrovanou přírubou d355/DN300, PE100, SDR11, PN16,</t>
  </si>
  <si>
    <t>1400940160</t>
  </si>
  <si>
    <t>33</t>
  </si>
  <si>
    <t>892372111</t>
  </si>
  <si>
    <t>Tlakové zkoušky vodou zabezpečení konců potrubí při tlakových zkouškách DN do 300</t>
  </si>
  <si>
    <t>-1344117157</t>
  </si>
  <si>
    <t>34</t>
  </si>
  <si>
    <t>892381111</t>
  </si>
  <si>
    <t>Tlakové zkoušky vodou na potrubí DN 250, 300 nebo 350</t>
  </si>
  <si>
    <t>1397615502</t>
  </si>
  <si>
    <t>35</t>
  </si>
  <si>
    <t>892383122</t>
  </si>
  <si>
    <t>Proplach a dezinfekce vodovodního potrubí DN 250, 300 nebo 350</t>
  </si>
  <si>
    <t>-1107417431</t>
  </si>
  <si>
    <t>36</t>
  </si>
  <si>
    <t>899721112</t>
  </si>
  <si>
    <t>Signalizační vodič na potrubí DN nad 150 mm</t>
  </si>
  <si>
    <t>-284941796</t>
  </si>
  <si>
    <t>37</t>
  </si>
  <si>
    <t>899722113</t>
  </si>
  <si>
    <t>Krytí potrubí z plastů výstražnou fólií z PVC šířky přes 25 do 34 cm</t>
  </si>
  <si>
    <t>-1262623796</t>
  </si>
  <si>
    <t>38</t>
  </si>
  <si>
    <t>899913103-R</t>
  </si>
  <si>
    <t>Příplatek za nerezové šrouby a bandáže přírubových spojů</t>
  </si>
  <si>
    <t>2096532388</t>
  </si>
  <si>
    <t>včetně materiálu</t>
  </si>
  <si>
    <t>998</t>
  </si>
  <si>
    <t>Přesun hmot</t>
  </si>
  <si>
    <t>39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</si>
  <si>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</si>
  <si>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</si>
  <si>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92518439</t>
  </si>
  <si>
    <t>OST</t>
  </si>
  <si>
    <t>Ostatní</t>
  </si>
  <si>
    <t>40</t>
  </si>
  <si>
    <t>OST001</t>
  </si>
  <si>
    <t>Provizorní suchovod</t>
  </si>
  <si>
    <t>kpl</t>
  </si>
  <si>
    <t>512</t>
  </si>
  <si>
    <t>-369730666</t>
  </si>
  <si>
    <t>délka 700 m potrubí d200</t>
  </si>
  <si>
    <t>montáž a demontáž</t>
  </si>
  <si>
    <t>včetně rozboru vody</t>
  </si>
  <si>
    <t>02 - Řad B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</si>
  <si>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</si>
  <si>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</si>
  <si>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</si>
  <si>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</si>
  <si>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</si>
  <si>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</si>
  <si>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</si>
  <si>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763643205</t>
  </si>
  <si>
    <t>délky dle tabulky kubatur</t>
  </si>
  <si>
    <t>8,73*1,1 "místní asf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</si>
  <si>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</si>
  <si>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</si>
  <si>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34563916</t>
  </si>
  <si>
    <t>provizorní povrch</t>
  </si>
  <si>
    <t>přípojky</t>
  </si>
  <si>
    <t>10,0*1,5 "SUS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</si>
  <si>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</si>
  <si>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</si>
  <si>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1170974690</t>
  </si>
  <si>
    <t>10,0*1,9 "SUS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</si>
  <si>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</si>
  <si>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</si>
  <si>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-1430286751</t>
  </si>
  <si>
    <t>10,0*2,3 "SUS</t>
  </si>
  <si>
    <t>113154524</t>
  </si>
  <si>
    <t>Frézování živičného podkladu nebo krytu s naložením hmot na dopravní prostředek plochy do 500 m2 pruhu šířky přes 0,5 m, tloušťky vrstvy 60 mm</t>
  </si>
  <si>
    <t>1156659175</t>
  </si>
  <si>
    <t>Poznámka k položce:_x000d_
hmotnost sutě 0,139 t/m2</t>
  </si>
  <si>
    <t>10,0*2,7 "SUS</t>
  </si>
  <si>
    <t>113154525</t>
  </si>
  <si>
    <t>Frézování živičného podkladu nebo krytu s naložením hmot na dopravní prostředek plochy do 500 m2 pruhu šířky přes 0,5 m, tloušťky vrstvy 70 mm</t>
  </si>
  <si>
    <t>-1721041563</t>
  </si>
  <si>
    <t>Poznámka k položce:_x000d_
hmotnost sutě 0,256 t/m2</t>
  </si>
  <si>
    <t>113154522</t>
  </si>
  <si>
    <t>Frézování živičného podkladu nebo krytu s naložením hmot na dopravní prostředek plochy do 500 m2 pruhu šířky přes 0,5 m, tloušťky vrstvy 40 mm</t>
  </si>
  <si>
    <t>-291072708</t>
  </si>
  <si>
    <t>Poznámka k položce:_x000d_
hmotnost sutě 0,092 t/m2</t>
  </si>
  <si>
    <t>8,73*1,5 "místní asf</t>
  </si>
  <si>
    <t>10,0*3,7 "SUS</t>
  </si>
  <si>
    <t>-1647681050</t>
  </si>
  <si>
    <t>387,0/10,0*24</t>
  </si>
  <si>
    <t>19,0/10,0*24</t>
  </si>
  <si>
    <t>907119170</t>
  </si>
  <si>
    <t>387,0/10,0</t>
  </si>
  <si>
    <t>19,0/10,0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</si>
  <si>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</si>
  <si>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</si>
  <si>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517023027</t>
  </si>
  <si>
    <t>3*1,1</t>
  </si>
  <si>
    <t>2130060932</t>
  </si>
  <si>
    <t>11,22*1,1 "řad</t>
  </si>
  <si>
    <t>6,0*1,1 "přípojky</t>
  </si>
  <si>
    <t>-2091180144</t>
  </si>
  <si>
    <t>367,05*6,0 "řad</t>
  </si>
  <si>
    <t>3,0*6,0 "přípojky</t>
  </si>
  <si>
    <t>130001101</t>
  </si>
  <si>
    <t>Příplatek k cenám hloubených vykopávek za ztížení vykopávky v blízkosti podzemního vedení nebo výbušnin pro jakoukoliv třídu horniny</t>
  </si>
  <si>
    <t>2021212240</t>
  </si>
  <si>
    <t>(3)*2*0,5*1,1*(1,78+0,15)</t>
  </si>
  <si>
    <t>489070165</t>
  </si>
  <si>
    <t>řad</t>
  </si>
  <si>
    <t>651,04*0,5</t>
  </si>
  <si>
    <t>387,0*((0,2+0,1)/2*1,1)*0,5</t>
  </si>
  <si>
    <t>Mezisoučet</t>
  </si>
  <si>
    <t>29,81*0,5</t>
  </si>
  <si>
    <t>19,0*((0,2+0,1)/2*1,1)*0,5</t>
  </si>
  <si>
    <t>-1065762087</t>
  </si>
  <si>
    <t>141721223</t>
  </si>
  <si>
    <t>Řízený zemní protlak délky protlaku do 50 m v hornině třídy těžitelnosti I a II, skupiny 1 až 4 včetně zatažení trub v hloubce do 6 m průměru vrtu přes 450 do 500 mm</t>
  </si>
  <si>
    <t>-119781263</t>
  </si>
  <si>
    <t>28613188r</t>
  </si>
  <si>
    <t xml:space="preserve">trubka  PE100 RC SDR11 500x45,4mm</t>
  </si>
  <si>
    <t>2081775041</t>
  </si>
  <si>
    <t>50*1,015 'Přepočtené koeficientem množství</t>
  </si>
  <si>
    <t>2137110714</t>
  </si>
  <si>
    <t>1288,11</t>
  </si>
  <si>
    <t>68,4</t>
  </si>
  <si>
    <t>151811132</t>
  </si>
  <si>
    <t>Zřízení pažicích boxů pro pažení a rozepření stěn rýh podzemního vedení hloubka výkopu do 4 m, šířka přes 1,2 do 2,5 m</t>
  </si>
  <si>
    <t>-893952004</t>
  </si>
  <si>
    <t>1863769757</t>
  </si>
  <si>
    <t>151811232</t>
  </si>
  <si>
    <t>Odstranění pažicích boxů pro pažení a rozepření stěn rýh podzemního vedení hloubka výkopu do 4 m, šířka přes 1,2 do 2,5 m</t>
  </si>
  <si>
    <t>72117681</t>
  </si>
  <si>
    <t>-1978994664</t>
  </si>
  <si>
    <t>373,921 "výkop</t>
  </si>
  <si>
    <t>-(326,23+10,46) "zpětný zásyp</t>
  </si>
  <si>
    <t>1715114421</t>
  </si>
  <si>
    <t>373,921</t>
  </si>
  <si>
    <t>-1152324063</t>
  </si>
  <si>
    <t>37,231*1,8</t>
  </si>
  <si>
    <t>373,921*1,8</t>
  </si>
  <si>
    <t>-374379595</t>
  </si>
  <si>
    <t>326,26 "zemina z výkopu</t>
  </si>
  <si>
    <t>4,92 "náhrada výkopku</t>
  </si>
  <si>
    <t>10,46 "zemina z výkopu</t>
  </si>
  <si>
    <t>8,69 "náhrada výkopku</t>
  </si>
  <si>
    <t>58331202r</t>
  </si>
  <si>
    <t>štěrkodrť netříděná do 100mm</t>
  </si>
  <si>
    <t>-12395887</t>
  </si>
  <si>
    <t>Poznámka k položce:_x000d_
Hmotnost 2 t/m3</t>
  </si>
  <si>
    <t>4,92*2,0</t>
  </si>
  <si>
    <t>8,69*2,0</t>
  </si>
  <si>
    <t>-1583769059</t>
  </si>
  <si>
    <t>235,73</t>
  </si>
  <si>
    <t>8,39</t>
  </si>
  <si>
    <t>-1895313163</t>
  </si>
  <si>
    <t>244,12*2 'Přepočtené koeficientem množství</t>
  </si>
  <si>
    <t>220330335</t>
  </si>
  <si>
    <t>11,22*2,0</t>
  </si>
  <si>
    <t>6,0*2,0</t>
  </si>
  <si>
    <t>1860814222</t>
  </si>
  <si>
    <t>11,22*1,1</t>
  </si>
  <si>
    <t>6,0*1,1</t>
  </si>
  <si>
    <t>-390306352</t>
  </si>
  <si>
    <t>367,05*6,0</t>
  </si>
  <si>
    <t>3,0*6,0</t>
  </si>
  <si>
    <t>565705287</t>
  </si>
  <si>
    <t>34,44+18,942</t>
  </si>
  <si>
    <t>747176997</t>
  </si>
  <si>
    <t>53,382*0,02</t>
  </si>
  <si>
    <t>-1841747288</t>
  </si>
  <si>
    <t>D.1.01.16</t>
  </si>
  <si>
    <t>387,0*((0,2+0,1)/2*1,1)</t>
  </si>
  <si>
    <t>19,0*((0,2+0,1)/2*1,1)</t>
  </si>
  <si>
    <t>606286579</t>
  </si>
  <si>
    <t>387,0+19,0</t>
  </si>
  <si>
    <t>451541111</t>
  </si>
  <si>
    <t>Lože pod potrubí, stoky a drobné objekty v otevřeném výkopu ze štěrkodrtě 0-63 mm</t>
  </si>
  <si>
    <t>1827952654</t>
  </si>
  <si>
    <t>hydrantová drenáž</t>
  </si>
  <si>
    <t>2*0,5</t>
  </si>
  <si>
    <t>543350844</t>
  </si>
  <si>
    <t>43,18</t>
  </si>
  <si>
    <t>2,09</t>
  </si>
  <si>
    <t>452112112</t>
  </si>
  <si>
    <t>Osazení betonových dílců prstenců nebo rámů pod poklopy a mříže, výšky do 100 mm</t>
  </si>
  <si>
    <t>2048953933</t>
  </si>
  <si>
    <t>59224185</t>
  </si>
  <si>
    <t>prstenec šachtový vyrovnávací betonový 625x120x60mm</t>
  </si>
  <si>
    <t>-1685271262</t>
  </si>
  <si>
    <t>452112122</t>
  </si>
  <si>
    <t>Osazení betonových dílců prstenců nebo rámů pod poklopy a mříže, výšky přes 100 do 200 mm</t>
  </si>
  <si>
    <t>-1195084326</t>
  </si>
  <si>
    <t>41</t>
  </si>
  <si>
    <t>59224188</t>
  </si>
  <si>
    <t>prstenec šachtový vyrovnávací betonový 625x120x120mm</t>
  </si>
  <si>
    <t>1620055413</t>
  </si>
  <si>
    <t>42</t>
  </si>
  <si>
    <t>452311141</t>
  </si>
  <si>
    <t>Podkladní a zajišťovací konstrukce z betonu prostého v otevřeném výkopu bez zvýšených nároků na prostředí desky pod potrubí, stoky a drobné objekty z betonu tř. C 16/20</t>
  </si>
  <si>
    <t>-326601312</t>
  </si>
  <si>
    <t>2*1,6*1,6*0,1</t>
  </si>
  <si>
    <t>1*2,0*2,0*0,1</t>
  </si>
  <si>
    <t>43</t>
  </si>
  <si>
    <t>452313141</t>
  </si>
  <si>
    <t>Podkladní a zajišťovací konstrukce z betonu prostého v otevřeném výkopu bez zvýšených nároků na prostředí bloky pro potrubí z betonu tř. C 16/20</t>
  </si>
  <si>
    <t>-1771135013</t>
  </si>
  <si>
    <t>1*0,3*0,4*0,55 "OB1</t>
  </si>
  <si>
    <t>2*0,25*0,3*0,3 "OB2</t>
  </si>
  <si>
    <t>1*0,3*0,3*0,3 "OB3</t>
  </si>
  <si>
    <t>44</t>
  </si>
  <si>
    <t>452353111</t>
  </si>
  <si>
    <t>Bednění podkladních a zajišťovacích konstrukcí v otevřeném výkopu bloků pro potrubí zřízení</t>
  </si>
  <si>
    <t>1843395858</t>
  </si>
  <si>
    <t>4*0,3*0,3</t>
  </si>
  <si>
    <t>Komunikace pozemní</t>
  </si>
  <si>
    <t>45</t>
  </si>
  <si>
    <t>564861111</t>
  </si>
  <si>
    <t>Podklad ze štěrkodrti ŠD s rozprostřením a zhutněním plochy přes 100 m2, po zhutnění tl. 200 mm</t>
  </si>
  <si>
    <t>830545657</t>
  </si>
  <si>
    <t>46</t>
  </si>
  <si>
    <t>564861113</t>
  </si>
  <si>
    <t>Podklad ze štěrkodrti ŠD s rozprostřením a zhutněním plochy přes 100 m2, po zhutnění tl. 220 mm</t>
  </si>
  <si>
    <t>-1604068335</t>
  </si>
  <si>
    <t>47</t>
  </si>
  <si>
    <t>564861115</t>
  </si>
  <si>
    <t>Podklad ze štěrkodrti ŠD s rozprostřením a zhutněním plochy přes 100 m2, po zhutnění tl. 240 mm</t>
  </si>
  <si>
    <t>740294771</t>
  </si>
  <si>
    <t>48</t>
  </si>
  <si>
    <t>565135111</t>
  </si>
  <si>
    <t>Asfaltový beton vrstva podkladní ACP 16 (obalované kamenivo střednězrnné - OKS) s rozprostřením a zhutněním v pruhu šířky přes 1,5 do 3 m, po zhutnění tl. 50 mm</t>
  </si>
  <si>
    <t>1774491529</t>
  </si>
  <si>
    <t>49</t>
  </si>
  <si>
    <t>565155111</t>
  </si>
  <si>
    <t>Asfaltový beton vrstva podkladní ACP 16 (obalované kamenivo střednězrnné - OKS) s rozprostřením a zhutněním v pruhu šířky přes 1,5 do 3 m, po zhutnění tl. 70 mm</t>
  </si>
  <si>
    <t>-1712067780</t>
  </si>
  <si>
    <t>50</t>
  </si>
  <si>
    <t>567122112</t>
  </si>
  <si>
    <t>Podklad ze směsi stmelené cementem SC bez dilatačních spár, s rozprostřením a zhutněním SC C 8/10 (KSC I), po zhutnění tl. 130 mm</t>
  </si>
  <si>
    <t>923798481</t>
  </si>
  <si>
    <t>51</t>
  </si>
  <si>
    <t>573111112</t>
  </si>
  <si>
    <t>Postřik infiltrační PI z asfaltu silničního s posypem kamenivem, v množství 1,00 kg/m2</t>
  </si>
  <si>
    <t>-357986724</t>
  </si>
  <si>
    <t>52</t>
  </si>
  <si>
    <t>573211109</t>
  </si>
  <si>
    <t>Postřik spojovací PS bez posypu kamenivem z asfaltu silničního, v množství 0,50 kg/m2</t>
  </si>
  <si>
    <t>-1276039912</t>
  </si>
  <si>
    <t>8,73*1,5</t>
  </si>
  <si>
    <t>53</t>
  </si>
  <si>
    <t>577134111</t>
  </si>
  <si>
    <t>Asfaltový beton vrstva obrusná ACO 11 (ABS) s rozprostřením a se zhutněním z nemodifikovaného asfaltu v pruhu šířky do 3 m tř. I (ACO 11+), po zhutnění tl. 40 mm</t>
  </si>
  <si>
    <t>825206592</t>
  </si>
  <si>
    <t>54</t>
  </si>
  <si>
    <t>577155112</t>
  </si>
  <si>
    <t>Asfaltový beton vrstva ložní ACL 16 (ABH) s rozprostřením a zhutněním z nemodifikovaného asfaltu v pruhu šířky do 3 m, po zhutnění tl. 60 mm</t>
  </si>
  <si>
    <t>-1897340986</t>
  </si>
  <si>
    <t>55</t>
  </si>
  <si>
    <t>857242122</t>
  </si>
  <si>
    <t>Montáž litinových tvarovek na potrubí litinovém tlakovém jednoosých na potrubí z trub přírubových v otevřeném výkopu, kanálu nebo v šachtě DN 80</t>
  </si>
  <si>
    <t>-1302107852</t>
  </si>
  <si>
    <t>56</t>
  </si>
  <si>
    <t>55.505008020016</t>
  </si>
  <si>
    <t>KOLENO PATNÍ PŘÍRUBOVÉ DLOUHÉ 80</t>
  </si>
  <si>
    <t>-306208430</t>
  </si>
  <si>
    <t>57</t>
  </si>
  <si>
    <t>55253243</t>
  </si>
  <si>
    <t>tvarovka přírubová litinová vodovodní FF-kus PN10/16 DN 80 dl 600mm</t>
  </si>
  <si>
    <t>-555867979</t>
  </si>
  <si>
    <t>58</t>
  </si>
  <si>
    <t>857261141</t>
  </si>
  <si>
    <t>Montáž litinových tvarovek na potrubí litinovém tlakovém jednoosých na potrubí z trub hrdlových v otevřeném výkopu, kanálu nebo v šachtě s těsnícím nebo zámkovým spojem vnějšího průměru DN/OD 110</t>
  </si>
  <si>
    <t>-1284412488</t>
  </si>
  <si>
    <t>59</t>
  </si>
  <si>
    <t>55.797410000016</t>
  </si>
  <si>
    <t>SPOJKA WAGA PŘÍMÁ LT DN 100/ PVC d110</t>
  </si>
  <si>
    <t>959608631</t>
  </si>
  <si>
    <t>60</t>
  </si>
  <si>
    <t>857374122</t>
  </si>
  <si>
    <t>Montáž litinových tvarovek na potrubí litinovém tlakovém odbočných na potrubí z trub přírubových v otevřeném výkopu, kanálu nebo v šachtě DN 300</t>
  </si>
  <si>
    <t>2022749544</t>
  </si>
  <si>
    <t>61</t>
  </si>
  <si>
    <t>55253546</t>
  </si>
  <si>
    <t>tvarovka přírubová litinová s přírubovou odbočkou,práškový epoxid tl 250µm T-kus DN 300/100</t>
  </si>
  <si>
    <t>2025512162</t>
  </si>
  <si>
    <t>62</t>
  </si>
  <si>
    <t>871251211</t>
  </si>
  <si>
    <t>Montáž vodovodního potrubí z polyetylenu PE100 RC v otevřeném výkopu svařovaných elektrotvarovkou SDR 11/PN16 d 110 x 10,0 mm</t>
  </si>
  <si>
    <t>-635579387</t>
  </si>
  <si>
    <t>63</t>
  </si>
  <si>
    <t>28613557r</t>
  </si>
  <si>
    <t xml:space="preserve">potrubí  PE100 RC SDR11 110x10,0 </t>
  </si>
  <si>
    <t>-798498713</t>
  </si>
  <si>
    <t>19*1,015 'Přepočtené koeficientem množství</t>
  </si>
  <si>
    <t>64</t>
  </si>
  <si>
    <t>1127618295</t>
  </si>
  <si>
    <t>427,0</t>
  </si>
  <si>
    <t>65</t>
  </si>
  <si>
    <t>-1671332165</t>
  </si>
  <si>
    <t>427*1,015 'Přepočtené koeficientem množství</t>
  </si>
  <si>
    <t>66</t>
  </si>
  <si>
    <t>877241101</t>
  </si>
  <si>
    <t>Montáž tvarovek na vodovodním plastovém potrubí z polyetylenu PE 100 elektrotvarovek SDR 11/PN16 spojek, oblouků nebo redukcí d 90</t>
  </si>
  <si>
    <t>-1945512063</t>
  </si>
  <si>
    <t>67</t>
  </si>
  <si>
    <t>55.470811111</t>
  </si>
  <si>
    <t xml:space="preserve"> lemový nákružek s integrovanou přírubou d110/DN80, PE100, SDR11</t>
  </si>
  <si>
    <t>-1715502098</t>
  </si>
  <si>
    <t>68</t>
  </si>
  <si>
    <t>877261101</t>
  </si>
  <si>
    <t>Montáž tvarovek na vodovodním plastovém potrubí z polyetylenu PE 100 elektrotvarovek SDR 11/PN16 spojek, oblouků nebo redukcí d 110</t>
  </si>
  <si>
    <t>-2107108416</t>
  </si>
  <si>
    <t>69</t>
  </si>
  <si>
    <t>28615975</t>
  </si>
  <si>
    <t>elektrospojka SDR11 PE 100 PN16 D 110mm</t>
  </si>
  <si>
    <t>1058317536</t>
  </si>
  <si>
    <t>70</t>
  </si>
  <si>
    <t>28614978</t>
  </si>
  <si>
    <t>elektroredukce PE 100 PN16 D 110-90mm</t>
  </si>
  <si>
    <t>-1136765274</t>
  </si>
  <si>
    <t>71</t>
  </si>
  <si>
    <t>55.471014111</t>
  </si>
  <si>
    <t>lemový nákružek s integrovanou přírubou d140/DN100, PE100, SDR11, PN16</t>
  </si>
  <si>
    <t>1946070606</t>
  </si>
  <si>
    <t>72</t>
  </si>
  <si>
    <t>877321116-R</t>
  </si>
  <si>
    <t>Montáž tvarovek na vodovodním plastovém potrubí z polyetylenu PE 100 elektrotvarovek SDR 11/PN16 T-kusů redukovaných d 315/110</t>
  </si>
  <si>
    <t>945159623</t>
  </si>
  <si>
    <t>73</t>
  </si>
  <si>
    <t>55.FF201051W</t>
  </si>
  <si>
    <t>Redukovaný T-kus SDR11 315/110</t>
  </si>
  <si>
    <t>-1414376114</t>
  </si>
  <si>
    <t>74</t>
  </si>
  <si>
    <t>877351110-R</t>
  </si>
  <si>
    <t>Montáž tvarovek na vodovodním plastovém potrubí z polyetylenu PE 100 elektrotvarovek SDR 11/PN16 kolen 45° d 315</t>
  </si>
  <si>
    <t>478849340</t>
  </si>
  <si>
    <t>75</t>
  </si>
  <si>
    <t>1972310749</t>
  </si>
  <si>
    <t>76</t>
  </si>
  <si>
    <t>1280565782</t>
  </si>
  <si>
    <t>77</t>
  </si>
  <si>
    <t>-433561222</t>
  </si>
  <si>
    <t>78</t>
  </si>
  <si>
    <t>453744458</t>
  </si>
  <si>
    <t>72+5+4</t>
  </si>
  <si>
    <t>79</t>
  </si>
  <si>
    <t>1854826628</t>
  </si>
  <si>
    <t>80</t>
  </si>
  <si>
    <t>-1913092748</t>
  </si>
  <si>
    <t>81</t>
  </si>
  <si>
    <t>891241222</t>
  </si>
  <si>
    <t>Montáž vodovodních armatur na potrubí šoupátek nebo klapek uzavíracích v šachtách s ručním kolečkem DN 80</t>
  </si>
  <si>
    <t>-1614986293</t>
  </si>
  <si>
    <t>82</t>
  </si>
  <si>
    <t>42221303</t>
  </si>
  <si>
    <t>šoupátko pitná voda litina GGG 50 krátká stavební dl PN10/16 DN 80x180mm</t>
  </si>
  <si>
    <t>498825769</t>
  </si>
  <si>
    <t>83</t>
  </si>
  <si>
    <t>55.780008000000</t>
  </si>
  <si>
    <t>KOLO RUČNÍ 65-80</t>
  </si>
  <si>
    <t>-1595135555</t>
  </si>
  <si>
    <t>84</t>
  </si>
  <si>
    <t>891243321</t>
  </si>
  <si>
    <t>Montáž vodovodních armatur na potrubí ventilů odvzdušňovacích nebo zavzdušňovacích mechanických a plovákových přírubových na venkovních řadech DN 80</t>
  </si>
  <si>
    <t>861456009</t>
  </si>
  <si>
    <t>85</t>
  </si>
  <si>
    <t>42212308</t>
  </si>
  <si>
    <t>ventil odvzdušňovací/zavzdušňovací dvojstupňový PN 16, s pracovním ventilem DN 80</t>
  </si>
  <si>
    <t>-886196019</t>
  </si>
  <si>
    <t>86</t>
  </si>
  <si>
    <t>891247111</t>
  </si>
  <si>
    <t>Montáž vodovodních armatur na potrubí hydrantů podzemních (bez osazení poklopů) DN 80</t>
  </si>
  <si>
    <t>899263640</t>
  </si>
  <si>
    <t>87</t>
  </si>
  <si>
    <t>42273593</t>
  </si>
  <si>
    <t>hydrant podzemní DN 80 PN 16 dvojitý uzávěr s koulí krycí v 1250mm</t>
  </si>
  <si>
    <t>268811753</t>
  </si>
  <si>
    <t>88</t>
  </si>
  <si>
    <t>891261112</t>
  </si>
  <si>
    <t>Montáž vodovodních armatur na potrubí šoupátek nebo klapek uzavíracích v otevřeném výkopu nebo v šachtách s osazením zemní soupravy (bez poklopů) DN 100</t>
  </si>
  <si>
    <t>504979445</t>
  </si>
  <si>
    <t>89</t>
  </si>
  <si>
    <t>42221304</t>
  </si>
  <si>
    <t>šoupátko pitná voda litina GGG 50 krátká stavební dl PN10/16 DN 100x190mm</t>
  </si>
  <si>
    <t>91749631</t>
  </si>
  <si>
    <t>90</t>
  </si>
  <si>
    <t>55.950110000003</t>
  </si>
  <si>
    <t>SOUPRAVA ZEMNÍ TELESKOPICKÁ E1/A-1,3 -1,8 100 (1,3-1,8m)</t>
  </si>
  <si>
    <t>-2042479727</t>
  </si>
  <si>
    <t>91</t>
  </si>
  <si>
    <t>891371112</t>
  </si>
  <si>
    <t>Montáž vodovodních armatur na potrubí šoupátek nebo klapek uzavíracích v otevřeném výkopu nebo v šachtách s osazením zemní soupravy (bez poklopů) DN 300</t>
  </si>
  <si>
    <t>1142045491</t>
  </si>
  <si>
    <t>92</t>
  </si>
  <si>
    <t>42221309</t>
  </si>
  <si>
    <t>šoupátko pitná voda litina GGG 50 krátká stavební dl PN10/16 DN 300x270mm</t>
  </si>
  <si>
    <t>1070660915</t>
  </si>
  <si>
    <t>93</t>
  </si>
  <si>
    <t>55.950125030003</t>
  </si>
  <si>
    <t>SOUPRAVA ZEMNÍ TELESKOPICKÁ E1 1,4-1,8 250-300 (1,4-1,8m)</t>
  </si>
  <si>
    <t>-1963795111</t>
  </si>
  <si>
    <t>94</t>
  </si>
  <si>
    <t>1294524226</t>
  </si>
  <si>
    <t>95</t>
  </si>
  <si>
    <t>-26001875</t>
  </si>
  <si>
    <t>96</t>
  </si>
  <si>
    <t>-129332983</t>
  </si>
  <si>
    <t>97</t>
  </si>
  <si>
    <t>894411311</t>
  </si>
  <si>
    <t>Osazení betonových nebo železobetonových dílců pro šachty skruží rovných</t>
  </si>
  <si>
    <t>-1481747658</t>
  </si>
  <si>
    <t>98</t>
  </si>
  <si>
    <t>59224160</t>
  </si>
  <si>
    <t>skruž betonová kanalizační se stupadly 100x25x12cm</t>
  </si>
  <si>
    <t>-201081407</t>
  </si>
  <si>
    <t>99</t>
  </si>
  <si>
    <t>55.1122313</t>
  </si>
  <si>
    <t xml:space="preserve">Skruž čtvercováTZS-Q 150/50 </t>
  </si>
  <si>
    <t>-358002485</t>
  </si>
  <si>
    <t>Poznámka k položce:_x000d_
1500/1800/500</t>
  </si>
  <si>
    <t>100</t>
  </si>
  <si>
    <t>894412411</t>
  </si>
  <si>
    <t>Osazení betonových nebo železobetonových dílců pro šachty skruží přechodových</t>
  </si>
  <si>
    <t>-2123361434</t>
  </si>
  <si>
    <t>101</t>
  </si>
  <si>
    <t>59224168</t>
  </si>
  <si>
    <t>skruž betonová přechodová 62,5/100x60x12cm stupadla poplastovaná kapsová</t>
  </si>
  <si>
    <t>-2141149358</t>
  </si>
  <si>
    <t>102</t>
  </si>
  <si>
    <t>59224348</t>
  </si>
  <si>
    <t>těsnění elastomerové pro spojení šachetních dílů DN 1000</t>
  </si>
  <si>
    <t>-161162130</t>
  </si>
  <si>
    <t>103</t>
  </si>
  <si>
    <t>894414111</t>
  </si>
  <si>
    <t>Osazení betonových nebo železobetonových dílců pro šachty skruží základových (dno)</t>
  </si>
  <si>
    <t>-1269607529</t>
  </si>
  <si>
    <t>104</t>
  </si>
  <si>
    <t>59224337</t>
  </si>
  <si>
    <t>dno betonové šachty DN 1000 kanalizační výšky 60cm</t>
  </si>
  <si>
    <t>-1537541306</t>
  </si>
  <si>
    <t>105</t>
  </si>
  <si>
    <t>55.1126002</t>
  </si>
  <si>
    <t>Dno čtvercové - TZZ-Q 150/110</t>
  </si>
  <si>
    <t>-355321708</t>
  </si>
  <si>
    <t>Poznámka k položce:_x000d_
1500/1800/1400</t>
  </si>
  <si>
    <t>106</t>
  </si>
  <si>
    <t>894414211</t>
  </si>
  <si>
    <t>Osazení betonových nebo železobetonových dílců pro šachty desek zákrytových</t>
  </si>
  <si>
    <t>-171297007</t>
  </si>
  <si>
    <t>107</t>
  </si>
  <si>
    <t>55.1121811</t>
  </si>
  <si>
    <t>Deska zákrytováTZK-Q 150-63/18 ZDC</t>
  </si>
  <si>
    <t>385600056</t>
  </si>
  <si>
    <t>Poznámka k položce:_x000d_
1500/1800/625</t>
  </si>
  <si>
    <t>108</t>
  </si>
  <si>
    <t>899104112</t>
  </si>
  <si>
    <t>Osazení poklopů šachtových litinových, ocelových nebo železobetonových včetně rámů pro třídu zatížení D400, E600</t>
  </si>
  <si>
    <t>1484231286</t>
  </si>
  <si>
    <t>109</t>
  </si>
  <si>
    <t>28661935r</t>
  </si>
  <si>
    <t xml:space="preserve">poklop šachtový litinový  DN 600 pro třídu zatížení D400, bez odvětrání, uzamykatelný</t>
  </si>
  <si>
    <t>63552208</t>
  </si>
  <si>
    <t>110</t>
  </si>
  <si>
    <t>899401112</t>
  </si>
  <si>
    <t>Osazení poklopů uličních s pevným rámem litinových šoupátkových</t>
  </si>
  <si>
    <t>-246813967</t>
  </si>
  <si>
    <t>111</t>
  </si>
  <si>
    <t>42291352r</t>
  </si>
  <si>
    <t>poklop litinový šoupátkový pro zemní soupravy osazení do terénu a do vozovky výškově stavitelný</t>
  </si>
  <si>
    <t>-881781921</t>
  </si>
  <si>
    <t>112</t>
  </si>
  <si>
    <t>348100000000</t>
  </si>
  <si>
    <t xml:space="preserve">PODKLAD. DESKA  UNI UNI</t>
  </si>
  <si>
    <t>-564312502</t>
  </si>
  <si>
    <t>113</t>
  </si>
  <si>
    <t>899401113</t>
  </si>
  <si>
    <t>Osazení poklopů uličních s pevným rámem litinových hydrantových</t>
  </si>
  <si>
    <t>1671113558</t>
  </si>
  <si>
    <t>114</t>
  </si>
  <si>
    <t>42291452r</t>
  </si>
  <si>
    <t>poklop litinový hydrantový DN 80 výškově stavitelný</t>
  </si>
  <si>
    <t>380027627</t>
  </si>
  <si>
    <t>115</t>
  </si>
  <si>
    <t>348200000000</t>
  </si>
  <si>
    <t xml:space="preserve">PODKLAD. DESKA  POD HYDRANT.POKLOP</t>
  </si>
  <si>
    <t>1337462201</t>
  </si>
  <si>
    <t>116</t>
  </si>
  <si>
    <t>1022920324</t>
  </si>
  <si>
    <t>117</t>
  </si>
  <si>
    <t>2018705057</t>
  </si>
  <si>
    <t>118</t>
  </si>
  <si>
    <t>899911235</t>
  </si>
  <si>
    <t>Kluzné objímky (pojízdná sedla) pro zasunutí potrubí do chráničky výšky 25 mm vnějšího průměru potrubí přes 291 do 328 mm</t>
  </si>
  <si>
    <t>1189484659</t>
  </si>
  <si>
    <t>119</t>
  </si>
  <si>
    <t>-203561660</t>
  </si>
  <si>
    <t>120</t>
  </si>
  <si>
    <t>899913165</t>
  </si>
  <si>
    <t>Koncové uzavírací manžety chrániček DN potrubí x DN chráničky DN 300 x 500</t>
  </si>
  <si>
    <t>-802450420</t>
  </si>
  <si>
    <t>Ostatní konstrukce a práce, bourání</t>
  </si>
  <si>
    <t>121</t>
  </si>
  <si>
    <t>919112233</t>
  </si>
  <si>
    <t>Řezání dilatačních spár v živičném krytu vytvoření komůrky pro těsnící zálivku šířky 20 mm, hloubky 40 mm</t>
  </si>
  <si>
    <t>-1186961809</t>
  </si>
  <si>
    <t>8,73*2</t>
  </si>
  <si>
    <t>10,0*2</t>
  </si>
  <si>
    <t>122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</si>
  <si>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</si>
  <si>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</si>
  <si>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-631296862</t>
  </si>
  <si>
    <t>123</t>
  </si>
  <si>
    <t>919731122</t>
  </si>
  <si>
    <t>Zarovnání styčné plochy podkladu nebo krytu podél vybourané části komunikace nebo zpevněné plochy živičné tl. přes 50 do 100 mm</t>
  </si>
  <si>
    <t>597973163</t>
  </si>
  <si>
    <t>124</t>
  </si>
  <si>
    <t>919735112</t>
  </si>
  <si>
    <t>Řezání stávajícího živičného krytu nebo podkladu hloubky přes 50 do 100 mm</t>
  </si>
  <si>
    <t>419485365</t>
  </si>
  <si>
    <t>125</t>
  </si>
  <si>
    <t>977151126</t>
  </si>
  <si>
    <t>Jádrové vrty diamantovými korunkami do stavebních materiálů (železobetonu, betonu, cihel, obkladů, dlažeb, kamene) průměru přes 200 do 225 mm</t>
  </si>
  <si>
    <t>851011419</t>
  </si>
  <si>
    <t>4*0,15</t>
  </si>
  <si>
    <t>126</t>
  </si>
  <si>
    <t>977151131</t>
  </si>
  <si>
    <t>Jádrové vrty diamantovými korunkami do stavebních materiálů (železobetonu, betonu, cihel, obkladů, dlažeb, kamene) průměru přes 350 do 400 mm</t>
  </si>
  <si>
    <t>-1562822447</t>
  </si>
  <si>
    <t>2*0,15</t>
  </si>
  <si>
    <t>997</t>
  </si>
  <si>
    <t>Přesun sutě</t>
  </si>
  <si>
    <t>127</t>
  </si>
  <si>
    <t>997221551</t>
  </si>
  <si>
    <t>Vodorovná doprava suti bez naložení, ale se složením a s hrubým urovnáním ze sypkých materiálů, na vzdálenost do 1 km</t>
  </si>
  <si>
    <t>1719464089</t>
  </si>
  <si>
    <t>9,603*0,29 "dle položky odstranění podkladu z kameniva tl. 200 mm</t>
  </si>
  <si>
    <t>24,603*0,44 "dle položky odstranění podkladu z kameniva tl. 300 mm</t>
  </si>
  <si>
    <t>28,603*0,325 "dle položky odstranění podkladu z betonu tl. 150 mm</t>
  </si>
  <si>
    <t>23,0*0,098 "dle položky odstranění podkladu živičného tl. 50 mm</t>
  </si>
  <si>
    <t>50,095*0,103 "dle položky frézování tl. 40 mm</t>
  </si>
  <si>
    <t>9,603*0,256 "dle položky frézování tl. 70 mm</t>
  </si>
  <si>
    <t>27,0*0,139*0,256 "dle položky frézování tl. 60 mm</t>
  </si>
  <si>
    <t>128</t>
  </si>
  <si>
    <t>997221559</t>
  </si>
  <si>
    <t>Vodorovná doprava suti bez naložení, ale se složením a s hrubým urovnáním Příplatek k ceně za každý další započatý 1 km přes 1 km</t>
  </si>
  <si>
    <t>1568713036</t>
  </si>
  <si>
    <t>8 příplatků</t>
  </si>
  <si>
    <t>8*33,739</t>
  </si>
  <si>
    <t>129</t>
  </si>
  <si>
    <t>997221615</t>
  </si>
  <si>
    <t>Poplatek za uložení stavebního odpadu na skládce (skládkovné) z prostého betonu zatříděného do Katalogu odpadů pod kódem 17 01 01</t>
  </si>
  <si>
    <t>-794727582</t>
  </si>
  <si>
    <t>130</t>
  </si>
  <si>
    <t>997221645</t>
  </si>
  <si>
    <t>Poplatek za uložení stavebního odpadu na skládce (skládkovné) asfaltového bez obsahu dehtu zatříděného do Katalogu odpadů pod kódem 17 03 02</t>
  </si>
  <si>
    <t>1534382157</t>
  </si>
  <si>
    <t>131</t>
  </si>
  <si>
    <t>997221655</t>
  </si>
  <si>
    <t>-829223940</t>
  </si>
  <si>
    <t>132</t>
  </si>
  <si>
    <t>-1911700790</t>
  </si>
  <si>
    <t>PSV</t>
  </si>
  <si>
    <t>Práce a dodávky PSV</t>
  </si>
  <si>
    <t>711</t>
  </si>
  <si>
    <t>Izolace proti vodě, vlhkosti a plynům</t>
  </si>
  <si>
    <t>133</t>
  </si>
  <si>
    <t>711786166-R</t>
  </si>
  <si>
    <t>Izolace proti vodě těsnění trubních prostupů do 500 mm prostupovým těsněním</t>
  </si>
  <si>
    <t>1217640605</t>
  </si>
  <si>
    <t>2+4</t>
  </si>
  <si>
    <t>134</t>
  </si>
  <si>
    <t>27322510034r</t>
  </si>
  <si>
    <t>Prostupové těsnění do otvorů DN 225</t>
  </si>
  <si>
    <t>-361204746</t>
  </si>
  <si>
    <t>135</t>
  </si>
  <si>
    <t>27322510035r</t>
  </si>
  <si>
    <t>Prostupové těsnění do otvorů DN 400</t>
  </si>
  <si>
    <t>210405091</t>
  </si>
  <si>
    <t>136</t>
  </si>
  <si>
    <t>998711101</t>
  </si>
  <si>
    <t>Přesun hmot pro izolace proti vodě, vlhkosti a plynům stanovený z hmotnosti přesunovaného materiálu vodorovná dopravní vzdálenost do 50 m základní v objektech výšky do 6 m</t>
  </si>
  <si>
    <t>-608522877</t>
  </si>
  <si>
    <t>03 - Řad C</t>
  </si>
  <si>
    <t>113107164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</si>
  <si>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</si>
  <si>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-1643200827</t>
  </si>
  <si>
    <t>68,34*1,1 "štěrk</t>
  </si>
  <si>
    <t>3,0*1,1</t>
  </si>
  <si>
    <t>1757803421</t>
  </si>
  <si>
    <t>7,0*1,1 "místní asf</t>
  </si>
  <si>
    <t>-1932626302</t>
  </si>
  <si>
    <t>716888829</t>
  </si>
  <si>
    <t>905775964</t>
  </si>
  <si>
    <t>7,0*1,5 "místní asf</t>
  </si>
  <si>
    <t>378200317</t>
  </si>
  <si>
    <t>1834066810</t>
  </si>
  <si>
    <t>237,0/10,0*24</t>
  </si>
  <si>
    <t>6,0/10,0*24</t>
  </si>
  <si>
    <t>-1486942095</t>
  </si>
  <si>
    <t>237,0/10,0</t>
  </si>
  <si>
    <t>6,0/10,0</t>
  </si>
  <si>
    <t>-550841180</t>
  </si>
  <si>
    <t>119001407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</si>
  <si>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500 do 700 mm</t>
  </si>
  <si>
    <t>1980045197</t>
  </si>
  <si>
    <t>1*1,1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</si>
  <si>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</si>
  <si>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</si>
  <si>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-333222569</t>
  </si>
  <si>
    <t>-201159299</t>
  </si>
  <si>
    <t>128,29*1,1 "řad</t>
  </si>
  <si>
    <t>1,0*1,1 "přípojky</t>
  </si>
  <si>
    <t>-1132978825</t>
  </si>
  <si>
    <t>33,37*6,0 "řad</t>
  </si>
  <si>
    <t>2,0*6,0 "přípojky</t>
  </si>
  <si>
    <t>1270581364</t>
  </si>
  <si>
    <t>(3+1+3)*2*0,5*1,1*(1,82+0,15)</t>
  </si>
  <si>
    <t>1799851741</t>
  </si>
  <si>
    <t>413,83*0,5</t>
  </si>
  <si>
    <t>237,0*((0,2+0,1)/2*1,1)*0,5</t>
  </si>
  <si>
    <t>9,84*0,5</t>
  </si>
  <si>
    <t>6,0*((0,2+0,1)/2*1,1)*0,5</t>
  </si>
  <si>
    <t>1854325743</t>
  </si>
  <si>
    <t>-1802400668</t>
  </si>
  <si>
    <t>861,62</t>
  </si>
  <si>
    <t>21,6</t>
  </si>
  <si>
    <t>1611120405</t>
  </si>
  <si>
    <t>1347011349</t>
  </si>
  <si>
    <t>231,883 "výkop</t>
  </si>
  <si>
    <t>-(153,81+4,93) "zpětný zásyp</t>
  </si>
  <si>
    <t>-173942070</t>
  </si>
  <si>
    <t>231,883</t>
  </si>
  <si>
    <t>757837405</t>
  </si>
  <si>
    <t>73,143*1,8</t>
  </si>
  <si>
    <t>231,883*1,8</t>
  </si>
  <si>
    <t>-1288001401</t>
  </si>
  <si>
    <t>153,81 "zemina z výkopu</t>
  </si>
  <si>
    <t>68,8 "náhrada výkopku</t>
  </si>
  <si>
    <t>4,93 "zemina z výkopu</t>
  </si>
  <si>
    <t>1,55 "náhrada výkopku</t>
  </si>
  <si>
    <t>842236300</t>
  </si>
  <si>
    <t>68,8*2,0</t>
  </si>
  <si>
    <t>1,55*2,0</t>
  </si>
  <si>
    <t>1143887186</t>
  </si>
  <si>
    <t>140,89</t>
  </si>
  <si>
    <t>2,65</t>
  </si>
  <si>
    <t>658132319</t>
  </si>
  <si>
    <t>143,54*2 'Přepočtené koeficientem množství</t>
  </si>
  <si>
    <t>-1069767456</t>
  </si>
  <si>
    <t>128,29*2,0</t>
  </si>
  <si>
    <t>1,0*2,0</t>
  </si>
  <si>
    <t>1081497939</t>
  </si>
  <si>
    <t>128,29*1,1</t>
  </si>
  <si>
    <t>1,0*1,1</t>
  </si>
  <si>
    <t>-1851130769</t>
  </si>
  <si>
    <t>33,37*6,0</t>
  </si>
  <si>
    <t>2,0*6,0</t>
  </si>
  <si>
    <t>-1921468018</t>
  </si>
  <si>
    <t>258,58+142,219</t>
  </si>
  <si>
    <t>-1910263124</t>
  </si>
  <si>
    <t>400,799*0,02</t>
  </si>
  <si>
    <t>1488440089</t>
  </si>
  <si>
    <t>237,0*((0,2+0,1)/2*1,1)</t>
  </si>
  <si>
    <t>6,0*((0,2+0,1)/2*1,1)</t>
  </si>
  <si>
    <t>2140903258</t>
  </si>
  <si>
    <t>237,0+6,0</t>
  </si>
  <si>
    <t>-637788002</t>
  </si>
  <si>
    <t>1*0,5</t>
  </si>
  <si>
    <t>-112744071</t>
  </si>
  <si>
    <t>25,89</t>
  </si>
  <si>
    <t>0,66</t>
  </si>
  <si>
    <t>-25550021</t>
  </si>
  <si>
    <t>-1188821719</t>
  </si>
  <si>
    <t>-1024184145</t>
  </si>
  <si>
    <t>1263809366</t>
  </si>
  <si>
    <t>2*0,3*0,4*0,55 "OB1</t>
  </si>
  <si>
    <t>1*0,25*0,3*0,3 "OB2</t>
  </si>
  <si>
    <t>-200720052</t>
  </si>
  <si>
    <t>564762111</t>
  </si>
  <si>
    <t>Podklad nebo kryt z vibrovaného štěrku VŠ s rozprostřením, vlhčením a zhutněním, po zhutnění tl. 200 mm</t>
  </si>
  <si>
    <t>-527115996</t>
  </si>
  <si>
    <t>564851111</t>
  </si>
  <si>
    <t>Podklad ze štěrkodrti ŠD s rozprostřením a zhutněním plochy přes 100 m2, po zhutnění tl. 150 mm</t>
  </si>
  <si>
    <t>326899547</t>
  </si>
  <si>
    <t>-2101773469</t>
  </si>
  <si>
    <t>-501413913</t>
  </si>
  <si>
    <t>-1769799213</t>
  </si>
  <si>
    <t>-640476792</t>
  </si>
  <si>
    <t>516745970</t>
  </si>
  <si>
    <t>642491745</t>
  </si>
  <si>
    <t>7,0*1,5</t>
  </si>
  <si>
    <t>199476517</t>
  </si>
  <si>
    <t>173184789</t>
  </si>
  <si>
    <t>-821412156</t>
  </si>
  <si>
    <t>618857399</t>
  </si>
  <si>
    <t>-1070644990</t>
  </si>
  <si>
    <t>857311141</t>
  </si>
  <si>
    <t>Montáž litinových tvarovek na potrubí litinovém tlakovém jednoosých na potrubí z trub hrdlových v otevřeném výkopu, kanálu nebo v šachtě s těsnícím nebo zámkovým spojem vnějšího průměru DN/OD 160</t>
  </si>
  <si>
    <t>1783438939</t>
  </si>
  <si>
    <t>55.797415000016</t>
  </si>
  <si>
    <t>SPOJKA WAGA PŘÍMÁ LT DN 150/ PVC d160</t>
  </si>
  <si>
    <t>343296324</t>
  </si>
  <si>
    <t>857312122</t>
  </si>
  <si>
    <t>Montáž litinových tvarovek na potrubí litinovém tlakovém jednoosých na potrubí z trub přírubových v otevřeném výkopu, kanálu nebo v šachtě DN 150</t>
  </si>
  <si>
    <t>-909701515</t>
  </si>
  <si>
    <t>55253617</t>
  </si>
  <si>
    <t>přechod přírubový litinový PN10/16 FFR-kus dl 200mm DN 150/100</t>
  </si>
  <si>
    <t>286011960</t>
  </si>
  <si>
    <t>857314122</t>
  </si>
  <si>
    <t>Montáž litinových tvarovek na potrubí litinovém tlakovém odbočných na potrubí z trub přírubových v otevřeném výkopu, kanálu nebo v šachtě DN 150</t>
  </si>
  <si>
    <t>1986172123</t>
  </si>
  <si>
    <t>55253530</t>
  </si>
  <si>
    <t>tvarovka přírubová litinová vodovodní s přírubovou odbočkou PN10/16 T-kus DN 150/150</t>
  </si>
  <si>
    <t>-1111404148</t>
  </si>
  <si>
    <t>857372122</t>
  </si>
  <si>
    <t>Montáž litinových tvarovek na potrubí litinovém tlakovém jednoosých na potrubí z trub přírubových v otevřeném výkopu, kanálu nebo v šachtě DN 300</t>
  </si>
  <si>
    <t>-1879893283</t>
  </si>
  <si>
    <t>55253629</t>
  </si>
  <si>
    <t>přechod přírubový,práškový epoxid tl 250µm FFR-kus litinový DN 300/150</t>
  </si>
  <si>
    <t>-1565092431</t>
  </si>
  <si>
    <t>-762673067</t>
  </si>
  <si>
    <t>-1526835617</t>
  </si>
  <si>
    <t>871161211</t>
  </si>
  <si>
    <t>Montáž vodovodního potrubí z polyetylenu PE100 RC v otevřeném výkopu svařovaných elektrotvarovkou SDR 11/PN16 d 32 x 3,0 mm</t>
  </si>
  <si>
    <t>1374646614</t>
  </si>
  <si>
    <t>28613170r</t>
  </si>
  <si>
    <t>trubka vodovodní PE100 RC SDR11 se signalizační vrstvou 32x3,0mm</t>
  </si>
  <si>
    <t>1382765327</t>
  </si>
  <si>
    <t>5*1,015 'Přepočtené koeficientem množství</t>
  </si>
  <si>
    <t>-238624789</t>
  </si>
  <si>
    <t>485457052</t>
  </si>
  <si>
    <t>1*1,015 'Přepočtené koeficientem množství</t>
  </si>
  <si>
    <t>-1121070245</t>
  </si>
  <si>
    <t>237,0</t>
  </si>
  <si>
    <t>1133664465</t>
  </si>
  <si>
    <t>237*1,015 'Přepočtené koeficientem množství</t>
  </si>
  <si>
    <t>877211101</t>
  </si>
  <si>
    <t>Montáž tvarovek na vodovodním plastovém potrubí z polyetylenu PE 100 elektrotvarovek SDR 11/PN16 spojek, oblouků nebo redukcí d 63</t>
  </si>
  <si>
    <t>1388835969</t>
  </si>
  <si>
    <t>28614974</t>
  </si>
  <si>
    <t>elektroredukce PE 100 PN16 D 63-32mm</t>
  </si>
  <si>
    <t>-145540647</t>
  </si>
  <si>
    <t>25344435</t>
  </si>
  <si>
    <t>1696233982</t>
  </si>
  <si>
    <t>1634069398</t>
  </si>
  <si>
    <t>1055783069</t>
  </si>
  <si>
    <t>-123798764</t>
  </si>
  <si>
    <t>-874863340</t>
  </si>
  <si>
    <t>877261110</t>
  </si>
  <si>
    <t>Montáž tvarovek na vodovodním plastovém potrubí z polyetylenu PE 100 elektrotvarovek SDR 11/PN16 kolen 45° d 110</t>
  </si>
  <si>
    <t>90280817</t>
  </si>
  <si>
    <t>51.FF485621W</t>
  </si>
  <si>
    <t>Elektrokoleno 11° 110</t>
  </si>
  <si>
    <t>-894133080</t>
  </si>
  <si>
    <t>Poznámka k položce:_x000d_
PE100 elektrotvarovka, barva černá - Elektrokoleno 45° 110</t>
  </si>
  <si>
    <t>877321116</t>
  </si>
  <si>
    <t>Montáž tvarovek na vodovodním plastovém potrubí z polyetylenu PE 100 elektrotvarovek SDR 11/PN16 T-kusů redukovaných d 160/110</t>
  </si>
  <si>
    <t>-1729598752</t>
  </si>
  <si>
    <t>55.FF488544W</t>
  </si>
  <si>
    <t>navrtávací T-KUS odbočkový s uzavíracím ventilem d160/63 (elektrotvarovka)</t>
  </si>
  <si>
    <t>1497590421</t>
  </si>
  <si>
    <t>Poznámka k položce:_x000d_
PE100 eletrotvarovka, barva černá - Navrtávací T-kus s ventilem 160-32</t>
  </si>
  <si>
    <t>55.960113018004</t>
  </si>
  <si>
    <t>SOUPRAVA ZEMNÍ TELESKOPICKÁ DOM. ŠOUPÁTKA-1,3-1,8 3/4"-2" (1,3-1,8m)</t>
  </si>
  <si>
    <t>-1566003128</t>
  </si>
  <si>
    <t>1741885040</t>
  </si>
  <si>
    <t>1516391378</t>
  </si>
  <si>
    <t>-1496613505</t>
  </si>
  <si>
    <t>1135085599</t>
  </si>
  <si>
    <t>53.FF485853W</t>
  </si>
  <si>
    <t>Elektrokoleno 30° 315</t>
  </si>
  <si>
    <t>-89860816</t>
  </si>
  <si>
    <t>52.FF485853W</t>
  </si>
  <si>
    <t>Elektrokoleno 22° 315</t>
  </si>
  <si>
    <t>-525993921</t>
  </si>
  <si>
    <t>1292475328</t>
  </si>
  <si>
    <t>1836866644</t>
  </si>
  <si>
    <t>-133299887</t>
  </si>
  <si>
    <t>46+6+4</t>
  </si>
  <si>
    <t>-2014223573</t>
  </si>
  <si>
    <t>426487052</t>
  </si>
  <si>
    <t>891173111-R</t>
  </si>
  <si>
    <t>Montáž vodovodních armatur na potrubí ventilů hlavních pro přípojky DN 32</t>
  </si>
  <si>
    <t>-1485002062</t>
  </si>
  <si>
    <t>55.2110132</t>
  </si>
  <si>
    <t>Isiflo spojka přímá opravná, typ 101, rozměr 32x32</t>
  </si>
  <si>
    <t>-1427220812</t>
  </si>
  <si>
    <t>891241112</t>
  </si>
  <si>
    <t>Montáž vodovodních armatur na potrubí šoupátek nebo klapek uzavíracích v otevřeném výkopu nebo v šachtách s osazením zemní soupravy (bez poklopů) DN 80</t>
  </si>
  <si>
    <t>-572696506</t>
  </si>
  <si>
    <t>-862386937</t>
  </si>
  <si>
    <t>55.950108000003</t>
  </si>
  <si>
    <t>SOUPRAVA ZEMNÍ TELESKOPICKÁ E1/A-1,3 -1,8 65-80 E1/80 A (1,3-1,8m)</t>
  </si>
  <si>
    <t>1947107416</t>
  </si>
  <si>
    <t>1172490656</t>
  </si>
  <si>
    <t>-1370787760</t>
  </si>
  <si>
    <t>-1392174688</t>
  </si>
  <si>
    <t>-1580454597</t>
  </si>
  <si>
    <t>-980364327</t>
  </si>
  <si>
    <t>1780683613</t>
  </si>
  <si>
    <t>879935170</t>
  </si>
  <si>
    <t>-427711444</t>
  </si>
  <si>
    <t>-1491246255</t>
  </si>
  <si>
    <t>-643673339</t>
  </si>
  <si>
    <t>891311112</t>
  </si>
  <si>
    <t>Montáž vodovodních armatur na potrubí šoupátek nebo klapek uzavíracích v otevřeném výkopu nebo v šachtách s osazením zemní soupravy (bez poklopů) DN 150</t>
  </si>
  <si>
    <t>-2008087367</t>
  </si>
  <si>
    <t>42221306</t>
  </si>
  <si>
    <t>šoupátko pitná voda litina GGG 50 krátká stavební dl PN10/16 DN 150x210mm</t>
  </si>
  <si>
    <t>1389495807</t>
  </si>
  <si>
    <t>55.950112515003</t>
  </si>
  <si>
    <t>SOUPRAVA ZEMNÍ TELESKOPICKÁ E1/A-1,3 -1,8 125-150 (1,3-1,8m)</t>
  </si>
  <si>
    <t>-1693796766</t>
  </si>
  <si>
    <t>961659393</t>
  </si>
  <si>
    <t>-122125745</t>
  </si>
  <si>
    <t>2014997841</t>
  </si>
  <si>
    <t>14110397</t>
  </si>
  <si>
    <t>290726719</t>
  </si>
  <si>
    <t>1777751475</t>
  </si>
  <si>
    <t>-1073489222</t>
  </si>
  <si>
    <t>-1597195765</t>
  </si>
  <si>
    <t>-824075201</t>
  </si>
  <si>
    <t>976019282</t>
  </si>
  <si>
    <t>148290891</t>
  </si>
  <si>
    <t>-385064317</t>
  </si>
  <si>
    <t>634026425</t>
  </si>
  <si>
    <t>-424899639</t>
  </si>
  <si>
    <t>-1322432462</t>
  </si>
  <si>
    <t>5+3</t>
  </si>
  <si>
    <t>-286436272</t>
  </si>
  <si>
    <t>-1093263936</t>
  </si>
  <si>
    <t>-103659598</t>
  </si>
  <si>
    <t>-108183574</t>
  </si>
  <si>
    <t>-214844691</t>
  </si>
  <si>
    <t>-1083861672</t>
  </si>
  <si>
    <t>-8448774</t>
  </si>
  <si>
    <t>201056687</t>
  </si>
  <si>
    <t>-487724816</t>
  </si>
  <si>
    <t>7,0*2</t>
  </si>
  <si>
    <t>-1625607970</t>
  </si>
  <si>
    <t>-359609107</t>
  </si>
  <si>
    <t>137</t>
  </si>
  <si>
    <t>-1103199640</t>
  </si>
  <si>
    <t>138</t>
  </si>
  <si>
    <t>1910671183</t>
  </si>
  <si>
    <t>139</t>
  </si>
  <si>
    <t>805617694</t>
  </si>
  <si>
    <t>7,7*0,29 "dle položky odstranění podkladu z kameniva tl. 200 mm</t>
  </si>
  <si>
    <t>7,7*0,44 "dle položky odstranění podkladu z kameniva tl. 300 mm</t>
  </si>
  <si>
    <t>78,474*0,58 "dle položky odstranění podkladu z kameniva tl. 400 mm</t>
  </si>
  <si>
    <t>7,7*0,325 "dle položky odstranění podkladu z betonu tl. 150 mm</t>
  </si>
  <si>
    <t>10,5*0,103 "dle položky frézování tl. 40 mm</t>
  </si>
  <si>
    <t>7,7*0,256 "dle položky frézování tl. 70 mm</t>
  </si>
  <si>
    <t>140</t>
  </si>
  <si>
    <t>-740310441</t>
  </si>
  <si>
    <t>8*56,692</t>
  </si>
  <si>
    <t>141</t>
  </si>
  <si>
    <t>2108402150</t>
  </si>
  <si>
    <t>142</t>
  </si>
  <si>
    <t>-373398253</t>
  </si>
  <si>
    <t>143</t>
  </si>
  <si>
    <t>-270343363</t>
  </si>
  <si>
    <t>144</t>
  </si>
  <si>
    <t>-1441970076</t>
  </si>
  <si>
    <t>145</t>
  </si>
  <si>
    <t>-1621210340</t>
  </si>
  <si>
    <t>146</t>
  </si>
  <si>
    <t>-343427093</t>
  </si>
  <si>
    <t>147</t>
  </si>
  <si>
    <t>-116514837</t>
  </si>
  <si>
    <t>04 - Řad D</t>
  </si>
  <si>
    <t>-707312124</t>
  </si>
  <si>
    <t>553,8*1,1 "místní asf</t>
  </si>
  <si>
    <t xml:space="preserve">přípojky </t>
  </si>
  <si>
    <t>43,0*1,1</t>
  </si>
  <si>
    <t>-1249724977</t>
  </si>
  <si>
    <t>652353694</t>
  </si>
  <si>
    <t>1872794884</t>
  </si>
  <si>
    <t>553,8*1,5 "místní asf</t>
  </si>
  <si>
    <t>43,0*1,5</t>
  </si>
  <si>
    <t>-3267587</t>
  </si>
  <si>
    <t>341280484</t>
  </si>
  <si>
    <t>609,0/10,0*24</t>
  </si>
  <si>
    <t>53,0/10,0*24</t>
  </si>
  <si>
    <t>584344949</t>
  </si>
  <si>
    <t>609,0/10,0</t>
  </si>
  <si>
    <t>53,0/10,0</t>
  </si>
  <si>
    <t>-1265477208</t>
  </si>
  <si>
    <t>-95552128</t>
  </si>
  <si>
    <t>10*1,1</t>
  </si>
  <si>
    <t>-2143136664</t>
  </si>
  <si>
    <t>55,2*1,1 "řad</t>
  </si>
  <si>
    <t>10,0*1,1 "přípojky</t>
  </si>
  <si>
    <t>-877471947</t>
  </si>
  <si>
    <t>(3+10)*2*0,5*1,1*(1,62+0,15)</t>
  </si>
  <si>
    <t>1011759446</t>
  </si>
  <si>
    <t>807,76*0,5</t>
  </si>
  <si>
    <t>609,0*((0,2+0,1)/2*1,1)*0,5</t>
  </si>
  <si>
    <t>81,93*0,5</t>
  </si>
  <si>
    <t>53,0*((0,2+0,1)/2*1,1)*0,5</t>
  </si>
  <si>
    <t>-2117834760</t>
  </si>
  <si>
    <t>1925868842</t>
  </si>
  <si>
    <t>1978,08</t>
  </si>
  <si>
    <t>190,8</t>
  </si>
  <si>
    <t>-113225718</t>
  </si>
  <si>
    <t>-614147328</t>
  </si>
  <si>
    <t>499,461 "výkop</t>
  </si>
  <si>
    <t>-(55,05+11,99) "zpětný zásyp</t>
  </si>
  <si>
    <t>167223614</t>
  </si>
  <si>
    <t>499,61</t>
  </si>
  <si>
    <t>-632909700</t>
  </si>
  <si>
    <t>432,421*1,8</t>
  </si>
  <si>
    <t>499,61*1,8</t>
  </si>
  <si>
    <t>1870051697</t>
  </si>
  <si>
    <t>55,05 "zemina z výkopu</t>
  </si>
  <si>
    <t>377,56 "náhrada výkopku</t>
  </si>
  <si>
    <t>11,99 "zemina z výkopu</t>
  </si>
  <si>
    <t>40,2 "náhrada výkopku</t>
  </si>
  <si>
    <t>1791519189</t>
  </si>
  <si>
    <t>377,56*2,0</t>
  </si>
  <si>
    <t>40,2*2,0</t>
  </si>
  <si>
    <t>-1631610352</t>
  </si>
  <si>
    <t>295,91</t>
  </si>
  <si>
    <t>23,4</t>
  </si>
  <si>
    <t>-1941052061</t>
  </si>
  <si>
    <t>319,31*2 'Přepočtené koeficientem množství</t>
  </si>
  <si>
    <t>922706907</t>
  </si>
  <si>
    <t>55,2*2,0</t>
  </si>
  <si>
    <t>10,0*2,0</t>
  </si>
  <si>
    <t>659216375</t>
  </si>
  <si>
    <t>55,2*1,1</t>
  </si>
  <si>
    <t>10,0*1,1</t>
  </si>
  <si>
    <t>-833968077</t>
  </si>
  <si>
    <t>130,4+71,72</t>
  </si>
  <si>
    <t>1287424478</t>
  </si>
  <si>
    <t>202,12*0,02</t>
  </si>
  <si>
    <t>-803671814</t>
  </si>
  <si>
    <t>609,0*((0,2+0,1)/2*1,1)</t>
  </si>
  <si>
    <t>53,0*((0,2+0,1)/2*1,1)</t>
  </si>
  <si>
    <t>-1904307651</t>
  </si>
  <si>
    <t>609,0+53,0</t>
  </si>
  <si>
    <t>-56015975</t>
  </si>
  <si>
    <t>6*0,5</t>
  </si>
  <si>
    <t>-1959889305</t>
  </si>
  <si>
    <t>66,99</t>
  </si>
  <si>
    <t>-390326257</t>
  </si>
  <si>
    <t>4*0,3*0,4*0,55 "OB1</t>
  </si>
  <si>
    <t>6*0,25*0,3*0,3 "OB2</t>
  </si>
  <si>
    <t>-1151571607</t>
  </si>
  <si>
    <t>-2139517976</t>
  </si>
  <si>
    <t>2128764165</t>
  </si>
  <si>
    <t>-828436904</t>
  </si>
  <si>
    <t>2055317589</t>
  </si>
  <si>
    <t>-1910416208</t>
  </si>
  <si>
    <t>553,8*1,5</t>
  </si>
  <si>
    <t>546492402</t>
  </si>
  <si>
    <t>984130527</t>
  </si>
  <si>
    <t>-101021853</t>
  </si>
  <si>
    <t>3572953</t>
  </si>
  <si>
    <t>-776612859</t>
  </si>
  <si>
    <t>857261151</t>
  </si>
  <si>
    <t>Montáž litinových tvarovek na potrubí litinovém tlakovém jednoosých na potrubí z trub hrdlových v otevřeném výkopu, kanálu nebo v šachtě s přírubovým koncem vnějšího průměru DN/OD 110</t>
  </si>
  <si>
    <t>-1452096410</t>
  </si>
  <si>
    <t>55.799410000016</t>
  </si>
  <si>
    <t>SPOJKA WAGA S PŘÍRUBOU LT DN 100/ PVC d110</t>
  </si>
  <si>
    <t>-1216849861</t>
  </si>
  <si>
    <t>857311151</t>
  </si>
  <si>
    <t>Montáž litinových tvarovek na potrubí litinovém tlakovém jednoosých na potrubí z trub hrdlových v otevřeném výkopu, kanálu nebo v šachtě s přírubovým koncem vnějšího průměru DN/OD 160</t>
  </si>
  <si>
    <t>-2036868360</t>
  </si>
  <si>
    <t>55.799415000016</t>
  </si>
  <si>
    <t>SPOJKA WAGA S PŘÍRUBOU LT DN 150/ PVC d160</t>
  </si>
  <si>
    <t>455331912</t>
  </si>
  <si>
    <t>-133569118</t>
  </si>
  <si>
    <t>1924168881</t>
  </si>
  <si>
    <t>1092599528</t>
  </si>
  <si>
    <t>-1769631297</t>
  </si>
  <si>
    <t>55253528</t>
  </si>
  <si>
    <t>tvarovka přírubová litinová s přírubovou odbočkou,práškový epoxid tl 250µm T-kus DN 150/100</t>
  </si>
  <si>
    <t>492340558</t>
  </si>
  <si>
    <t>-751243770</t>
  </si>
  <si>
    <t>-350468617</t>
  </si>
  <si>
    <t>871171211</t>
  </si>
  <si>
    <t>Montáž vodovodního potrubí z polyetylenu PE100 RC v otevřeném výkopu svařovaných elektrotvarovkou SDR 11/PN16 d 40 x 3,7 mm</t>
  </si>
  <si>
    <t>44665473</t>
  </si>
  <si>
    <t>28613171r</t>
  </si>
  <si>
    <t>trubka vodovodní PE100 RC SDR11 40x3,7mm</t>
  </si>
  <si>
    <t>-1987649933</t>
  </si>
  <si>
    <t>-1795974777</t>
  </si>
  <si>
    <t>-389321105</t>
  </si>
  <si>
    <t>2*1,015 'Přepočtené koeficientem množství</t>
  </si>
  <si>
    <t>871321211</t>
  </si>
  <si>
    <t>Montáž vodovodního potrubí z polyetylenu PE100 RC v otevřeném výkopu svařovaných elektrotvarovkou SDR 11/PN16 d 160 x 14,6 mm</t>
  </si>
  <si>
    <t>1683336729</t>
  </si>
  <si>
    <t>28613560r</t>
  </si>
  <si>
    <t xml:space="preserve">potrubí  PE100 RC SDR11 160x14,6 </t>
  </si>
  <si>
    <t>-1245745957</t>
  </si>
  <si>
    <t>609*1,015 'Přepočtené koeficientem množství</t>
  </si>
  <si>
    <t>-141603622</t>
  </si>
  <si>
    <t>-299532252</t>
  </si>
  <si>
    <t>28614975</t>
  </si>
  <si>
    <t>elektroredukce PE 100 PN16 D 63-40mm</t>
  </si>
  <si>
    <t>1590314072</t>
  </si>
  <si>
    <t>-1102761598</t>
  </si>
  <si>
    <t>-1702558515</t>
  </si>
  <si>
    <t>745057386</t>
  </si>
  <si>
    <t>-872597438</t>
  </si>
  <si>
    <t>-834285511</t>
  </si>
  <si>
    <t>877321101</t>
  </si>
  <si>
    <t>Montáž tvarovek na vodovodním plastovém potrubí z polyetylenu PE 100 elektrotvarovek SDR 11/PN16 spojek, oblouků nebo redukcí d 160</t>
  </si>
  <si>
    <t>-38799794</t>
  </si>
  <si>
    <t>102+10+5</t>
  </si>
  <si>
    <t>28615978</t>
  </si>
  <si>
    <t>elektrospojka SDR11 PE 100 PN16 D 160mm</t>
  </si>
  <si>
    <t>3008754</t>
  </si>
  <si>
    <t>55.471520111</t>
  </si>
  <si>
    <t xml:space="preserve"> lemový nákružek s integrovanou přírubou d200/DN150, PE100, SDR1</t>
  </si>
  <si>
    <t>-418956493</t>
  </si>
  <si>
    <t>877321110</t>
  </si>
  <si>
    <t>Montáž tvarovek na vodovodním plastovém potrubí z polyetylenu PE 100 elektrotvarovek SDR 11/PN16 kolen 45° d 160</t>
  </si>
  <si>
    <t>1352688880</t>
  </si>
  <si>
    <t>28614951</t>
  </si>
  <si>
    <t>elektrokoleno 45° PE 100 PN16 D 160mm</t>
  </si>
  <si>
    <t>-1061619323</t>
  </si>
  <si>
    <t>28614951r1</t>
  </si>
  <si>
    <t>elektrokoleno 11° PE 100 PN16 D 160mm</t>
  </si>
  <si>
    <t>1373919484</t>
  </si>
  <si>
    <t>28614951r2</t>
  </si>
  <si>
    <t>elektrokoleno 22° PE 100 PN16 D 160mm</t>
  </si>
  <si>
    <t>229463343</t>
  </si>
  <si>
    <t>28614951r3</t>
  </si>
  <si>
    <t>elektrokoleno 30° PE 100 PN16 D 160mm</t>
  </si>
  <si>
    <t>-258902226</t>
  </si>
  <si>
    <t>877321112</t>
  </si>
  <si>
    <t>Montáž tvarovek na vodovodním plastovém potrubí z polyetylenu PE 100 elektrotvarovek SDR 11/PN16 kolen 90° d 160</t>
  </si>
  <si>
    <t>-206960409</t>
  </si>
  <si>
    <t>28614939</t>
  </si>
  <si>
    <t>elektrokoleno 90° PE 100 PN16 D 160mm</t>
  </si>
  <si>
    <t>-353739818</t>
  </si>
  <si>
    <t>877321115</t>
  </si>
  <si>
    <t>Montáž tvarovek na vodovodním plastovém potrubí z polyetylenu PE 100 elektrotvarovek SDR 11/PN16 T-kusů redukovaných d 160/90</t>
  </si>
  <si>
    <t>379553777</t>
  </si>
  <si>
    <t>28614969</t>
  </si>
  <si>
    <t>elektrotvarovka T-kus redukovaný PE 100 PN16 D 160-90mm</t>
  </si>
  <si>
    <t>-1401685282</t>
  </si>
  <si>
    <t>877321116-R01</t>
  </si>
  <si>
    <t>Montáž tvarovek na vodovodním plastovém potrubí z polyetylenu PE 100 elektrotvarovek SDR 11/PN16 T-kusů redukovaných d 160</t>
  </si>
  <si>
    <t>-2122971015</t>
  </si>
  <si>
    <t>53.FF488544W</t>
  </si>
  <si>
    <t>navrtávací T-KUS odbočkový s uzavíracím ventilem d160/32 (elektrotvarovka)</t>
  </si>
  <si>
    <t>-523007234</t>
  </si>
  <si>
    <t>54.FF488388W</t>
  </si>
  <si>
    <t>Navrtávací T-kus s ventilem 160-40</t>
  </si>
  <si>
    <t>-299577601</t>
  </si>
  <si>
    <t>Poznámka k položce:_x000d_
PE100 eletrotvarovka, barva černá - Navrtávací T-kus s ventilem 160-40</t>
  </si>
  <si>
    <t>-1136207971</t>
  </si>
  <si>
    <t>1957180993</t>
  </si>
  <si>
    <t>831234934</t>
  </si>
  <si>
    <t>891183111-R</t>
  </si>
  <si>
    <t>Montáž vodovodních armatur na potrubí ventilů hlavních pro přípojky DN 40</t>
  </si>
  <si>
    <t>-1592026805</t>
  </si>
  <si>
    <t>55.2110140</t>
  </si>
  <si>
    <t>Isiflo spojka přímá opravná, typ 101, rozměr 40x40</t>
  </si>
  <si>
    <t>-88202657</t>
  </si>
  <si>
    <t>1056037301</t>
  </si>
  <si>
    <t>-995948784</t>
  </si>
  <si>
    <t>-2048942009</t>
  </si>
  <si>
    <t>998980503</t>
  </si>
  <si>
    <t>-1074737811</t>
  </si>
  <si>
    <t>-1864039128</t>
  </si>
  <si>
    <t>-375256100</t>
  </si>
  <si>
    <t>-426583419</t>
  </si>
  <si>
    <t>-769897669</t>
  </si>
  <si>
    <t>-1113589046</t>
  </si>
  <si>
    <t>1507058229</t>
  </si>
  <si>
    <t>892351111</t>
  </si>
  <si>
    <t>Tlakové zkoušky vodou na potrubí DN 150 nebo 200</t>
  </si>
  <si>
    <t>1371262932</t>
  </si>
  <si>
    <t>892353122</t>
  </si>
  <si>
    <t>Proplach a dezinfekce vodovodního potrubí DN 150 nebo 200</t>
  </si>
  <si>
    <t>-2118047303</t>
  </si>
  <si>
    <t>-464101685</t>
  </si>
  <si>
    <t>1314189969</t>
  </si>
  <si>
    <t>16+26</t>
  </si>
  <si>
    <t>962354180</t>
  </si>
  <si>
    <t>-1357462663</t>
  </si>
  <si>
    <t>-118266198</t>
  </si>
  <si>
    <t>-117980888</t>
  </si>
  <si>
    <t>1233654628</t>
  </si>
  <si>
    <t>481108338</t>
  </si>
  <si>
    <t>1051931398</t>
  </si>
  <si>
    <t>605021678</t>
  </si>
  <si>
    <t>1315211894</t>
  </si>
  <si>
    <t>553,8*2</t>
  </si>
  <si>
    <t>43,0*2</t>
  </si>
  <si>
    <t>1225537572</t>
  </si>
  <si>
    <t>1943578227</t>
  </si>
  <si>
    <t>-348852924</t>
  </si>
  <si>
    <t>1201202067</t>
  </si>
  <si>
    <t>656,48*0,29 "dle položky odstranění podkladu z kameniva tl. 200 mm</t>
  </si>
  <si>
    <t>656,48*0,44 "dle položky odstranění podkladu z kameniva tl. 300 mm</t>
  </si>
  <si>
    <t>656,48*0,325 "dle položky odstranění podkladu z betonu tl. 150 mm</t>
  </si>
  <si>
    <t>895,2*0,103 "dle položky frézování tl. 40 mm</t>
  </si>
  <si>
    <t>656,48*0,256 "dle položky frézování tl. 70 mm</t>
  </si>
  <si>
    <t>-1327706947</t>
  </si>
  <si>
    <t>8*952,851</t>
  </si>
  <si>
    <t>-1671441894</t>
  </si>
  <si>
    <t>-394847918</t>
  </si>
  <si>
    <t>-1147206009</t>
  </si>
  <si>
    <t>1418566885</t>
  </si>
  <si>
    <t>OST002</t>
  </si>
  <si>
    <t>-357938173</t>
  </si>
  <si>
    <t>délka 240 m potrubí d90</t>
  </si>
  <si>
    <t>05 -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</si>
  <si>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</si>
  <si>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</si>
  <si>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</si>
  <si>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</si>
  <si>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</si>
  <si>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</si>
  <si>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</si>
  <si>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</si>
  <si>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</si>
  <si>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</si>
  <si>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</si>
  <si>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</si>
  <si>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</si>
  <si>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</si>
  <si>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</si>
  <si>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</si>
  <si>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</si>
  <si>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</si>
  <si>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</si>
  <si>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</si>
  <si>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</si>
  <si>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</si>
  <si>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</si>
  <si>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</si>
  <si>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</si>
  <si>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</si>
  <si>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</si>
  <si>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</si>
  <si>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</si>
  <si>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</si>
  <si>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</si>
  <si>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X10</t>
  </si>
  <si>
    <t>Činnost geodeta ve výstavbě</t>
  </si>
  <si>
    <t>Poznámka k položce:_x000d_
doměření stavby pro účely výstavby (doměření polohopisu, vytyčování kanalizačních šachet a objektů na stokové síti v případě změny jejich umístění oproti projektu, vč. ČOV a ostatních objektů)</t>
  </si>
  <si>
    <t>X11</t>
  </si>
  <si>
    <t>Činnost geologa - při výstavbě, zde součinnost se statikem</t>
  </si>
  <si>
    <t xml:space="preserve">Poznámka k položce:_x000d_
při výstavbě, zde součinoost se statikem (sledování vlivů stavby  na okolní objekty)</t>
  </si>
  <si>
    <t>X14</t>
  </si>
  <si>
    <t>Náklady na náhrady za zemědělské plodiny na dotčených pozemcích.</t>
  </si>
  <si>
    <t>X15</t>
  </si>
  <si>
    <t>Zajištění provozu dalšího subjektu nutného při přeložkách nebo poškození stávajících podzemních sítí - nutné uzavření úseků, zajištění návhradního zásobení</t>
  </si>
  <si>
    <t>X16</t>
  </si>
  <si>
    <t>Kompletační činnost zhotovitele</t>
  </si>
  <si>
    <t>X17</t>
  </si>
  <si>
    <t>Oprava, znovuzřízení objektů (oplocení, zídky, potrubí apod) poškozené, nebo zbořené během výstavby</t>
  </si>
  <si>
    <t>Poznámka k položce:_x000d_
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</si>
  <si>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</si>
  <si>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</si>
  <si>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obsažených v dokladové části: např. kácení zeleně, dopravní trasy, zvláštní užívání komunikací, správní poplatky, ohlášení stavby</t>
  </si>
  <si>
    <t>X21</t>
  </si>
  <si>
    <t>Ohlášení, příprava staveniště, záchranné práce, zabezpečení archeologických nálezů na místě</t>
  </si>
  <si>
    <t>X22</t>
  </si>
  <si>
    <t>Zaměření hladin ve studních, jejich monitorování po dobu výstavby včetně případných náhrad za nutný náhradní odběr.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</si>
  <si>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</si>
  <si>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</si>
  <si>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X26</t>
  </si>
  <si>
    <t>Rozbor vody</t>
  </si>
  <si>
    <t>D5</t>
  </si>
  <si>
    <t>VON 4: Předání a převzetí díla - náklady jinde neuvedené</t>
  </si>
  <si>
    <t>X27</t>
  </si>
  <si>
    <t>Návrhy Provozních, Havarijních, Povodňových, Požárních a jiných řádů a předpisů nutných pro realizaci a předání díla.</t>
  </si>
  <si>
    <t xml:space="preserve">Poznámka k položce:_x000d_
Návrhy Provozních, Havarijních, Povodňových, Požárních a jiných řádů a předpisů a jejich odsouhlasení s pracovníky  správními orgány - pro trvalý provoz (se zapracováním připomínek)</t>
  </si>
  <si>
    <t>X28</t>
  </si>
  <si>
    <t>Komplexní a technologické zkoušky dle příslušných ČSN</t>
  </si>
  <si>
    <t>Poznámka k položce:_x000d_
dle obecných podmínek technických specifikací a zápisů ve stavebních denících ( např. výchozí revize, revizní knihy, , zkoušky hutnění, apd.) Neuvedené v jiných částech výkazů výměr.</t>
  </si>
  <si>
    <t>X30</t>
  </si>
  <si>
    <t>Vyhotovení  geodetického zaměření skutečného provedení stavby</t>
  </si>
  <si>
    <t>Poznámka k položce:_x000d_
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</si>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</sst>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5" borderId="22" xfId="0" applyFont="1" applyFill="1" applyBorder="1" applyAlignment="1" applyProtection="1">
      <alignment horizontal="center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55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56</v>
      </c>
      <c r="AI60" s="43"/>
      <c r="AJ60" s="43"/>
      <c r="AK60" s="43"/>
      <c r="AL60" s="43"/>
      <c r="AM60" s="65" t="s">
        <v>57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58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59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56</v>
      </c>
      <c r="AI75" s="43"/>
      <c r="AJ75" s="43"/>
      <c r="AK75" s="43"/>
      <c r="AL75" s="43"/>
      <c r="AM75" s="65" t="s">
        <v>57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M20/085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Vodovod Rokytno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Rokytno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9. 9. 2024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Vodovody a kanalizace Pardubice,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Multiaqua s.r.o.</v>
      </c>
      <c r="AN89" s="72"/>
      <c r="AO89" s="72"/>
      <c r="AP89" s="72"/>
      <c r="AQ89" s="41"/>
      <c r="AR89" s="45"/>
      <c r="AS89" s="82" t="s">
        <v>61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Leona Šaldová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62</v>
      </c>
      <c r="D92" s="95"/>
      <c r="E92" s="95"/>
      <c r="F92" s="95"/>
      <c r="G92" s="95"/>
      <c r="H92" s="96"/>
      <c r="I92" s="97" t="s">
        <v>63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64</v>
      </c>
      <c r="AH92" s="95"/>
      <c r="AI92" s="95"/>
      <c r="AJ92" s="95"/>
      <c r="AK92" s="95"/>
      <c r="AL92" s="95"/>
      <c r="AM92" s="95"/>
      <c r="AN92" s="97" t="s">
        <v>65</v>
      </c>
      <c r="AO92" s="95"/>
      <c r="AP92" s="99"/>
      <c r="AQ92" s="100" t="s">
        <v>66</v>
      </c>
      <c r="AR92" s="45"/>
      <c r="AS92" s="101" t="s">
        <v>67</v>
      </c>
      <c r="AT92" s="102" t="s">
        <v>68</v>
      </c>
      <c r="AU92" s="102" t="s">
        <v>69</v>
      </c>
      <c r="AV92" s="102" t="s">
        <v>70</v>
      </c>
      <c r="AW92" s="102" t="s">
        <v>71</v>
      </c>
      <c r="AX92" s="102" t="s">
        <v>72</v>
      </c>
      <c r="AY92" s="102" t="s">
        <v>73</v>
      </c>
      <c r="AZ92" s="102" t="s">
        <v>74</v>
      </c>
      <c r="BA92" s="102" t="s">
        <v>75</v>
      </c>
      <c r="BB92" s="102" t="s">
        <v>76</v>
      </c>
      <c r="BC92" s="102" t="s">
        <v>77</v>
      </c>
      <c r="BD92" s="103" t="s">
        <v>78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79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80</v>
      </c>
      <c r="BT94" s="118" t="s">
        <v>81</v>
      </c>
      <c r="BU94" s="119" t="s">
        <v>82</v>
      </c>
      <c r="BV94" s="118" t="s">
        <v>83</v>
      </c>
      <c r="BW94" s="118" t="s">
        <v>5</v>
      </c>
      <c r="BX94" s="118" t="s">
        <v>84</v>
      </c>
      <c r="CL94" s="118" t="s">
        <v>1</v>
      </c>
    </row>
    <row r="95" s="7" customFormat="1" ht="16.5" customHeight="1">
      <c r="A95" s="120" t="s">
        <v>85</v>
      </c>
      <c r="B95" s="121"/>
      <c r="C95" s="122"/>
      <c r="D95" s="123" t="s">
        <v>86</v>
      </c>
      <c r="E95" s="123"/>
      <c r="F95" s="123"/>
      <c r="G95" s="123"/>
      <c r="H95" s="123"/>
      <c r="I95" s="124"/>
      <c r="J95" s="123" t="s">
        <v>87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Řad A'!J30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88</v>
      </c>
      <c r="AR95" s="127"/>
      <c r="AS95" s="128">
        <v>0</v>
      </c>
      <c r="AT95" s="129">
        <f>ROUND(SUM(AV95:AW95),2)</f>
        <v>0</v>
      </c>
      <c r="AU95" s="130">
        <f>'01 - Řad A'!P123</f>
        <v>0</v>
      </c>
      <c r="AV95" s="129">
        <f>'01 - Řad A'!J33</f>
        <v>0</v>
      </c>
      <c r="AW95" s="129">
        <f>'01 - Řad A'!J34</f>
        <v>0</v>
      </c>
      <c r="AX95" s="129">
        <f>'01 - Řad A'!J35</f>
        <v>0</v>
      </c>
      <c r="AY95" s="129">
        <f>'01 - Řad A'!J36</f>
        <v>0</v>
      </c>
      <c r="AZ95" s="129">
        <f>'01 - Řad A'!F33</f>
        <v>0</v>
      </c>
      <c r="BA95" s="129">
        <f>'01 - Řad A'!F34</f>
        <v>0</v>
      </c>
      <c r="BB95" s="129">
        <f>'01 - Řad A'!F35</f>
        <v>0</v>
      </c>
      <c r="BC95" s="129">
        <f>'01 - Řad A'!F36</f>
        <v>0</v>
      </c>
      <c r="BD95" s="131">
        <f>'01 - Řad A'!F37</f>
        <v>0</v>
      </c>
      <c r="BE95" s="7"/>
      <c r="BT95" s="132" t="s">
        <v>89</v>
      </c>
      <c r="BV95" s="132" t="s">
        <v>83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7" customFormat="1" ht="16.5" customHeight="1">
      <c r="A96" s="120" t="s">
        <v>85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Řad B'!J30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88</v>
      </c>
      <c r="AR96" s="127"/>
      <c r="AS96" s="128">
        <v>0</v>
      </c>
      <c r="AT96" s="129">
        <f>ROUND(SUM(AV96:AW96),2)</f>
        <v>0</v>
      </c>
      <c r="AU96" s="130">
        <f>'02 - Řad B'!P127</f>
        <v>0</v>
      </c>
      <c r="AV96" s="129">
        <f>'02 - Řad B'!J33</f>
        <v>0</v>
      </c>
      <c r="AW96" s="129">
        <f>'02 - Řad B'!J34</f>
        <v>0</v>
      </c>
      <c r="AX96" s="129">
        <f>'02 - Řad B'!J35</f>
        <v>0</v>
      </c>
      <c r="AY96" s="129">
        <f>'02 - Řad B'!J36</f>
        <v>0</v>
      </c>
      <c r="AZ96" s="129">
        <f>'02 - Řad B'!F33</f>
        <v>0</v>
      </c>
      <c r="BA96" s="129">
        <f>'02 - Řad B'!F34</f>
        <v>0</v>
      </c>
      <c r="BB96" s="129">
        <f>'02 - Řad B'!F35</f>
        <v>0</v>
      </c>
      <c r="BC96" s="129">
        <f>'02 - Řad B'!F36</f>
        <v>0</v>
      </c>
      <c r="BD96" s="131">
        <f>'02 - Řad B'!F37</f>
        <v>0</v>
      </c>
      <c r="BE96" s="7"/>
      <c r="BT96" s="132" t="s">
        <v>89</v>
      </c>
      <c r="BV96" s="132" t="s">
        <v>83</v>
      </c>
      <c r="BW96" s="132" t="s">
        <v>94</v>
      </c>
      <c r="BX96" s="132" t="s">
        <v>5</v>
      </c>
      <c r="CL96" s="132" t="s">
        <v>1</v>
      </c>
      <c r="CM96" s="132" t="s">
        <v>91</v>
      </c>
    </row>
    <row r="97" s="7" customFormat="1" ht="16.5" customHeight="1">
      <c r="A97" s="120" t="s">
        <v>85</v>
      </c>
      <c r="B97" s="121"/>
      <c r="C97" s="122"/>
      <c r="D97" s="123" t="s">
        <v>95</v>
      </c>
      <c r="E97" s="123"/>
      <c r="F97" s="123"/>
      <c r="G97" s="123"/>
      <c r="H97" s="123"/>
      <c r="I97" s="124"/>
      <c r="J97" s="123" t="s">
        <v>96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Řad C'!J30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88</v>
      </c>
      <c r="AR97" s="127"/>
      <c r="AS97" s="128">
        <v>0</v>
      </c>
      <c r="AT97" s="129">
        <f>ROUND(SUM(AV97:AW97),2)</f>
        <v>0</v>
      </c>
      <c r="AU97" s="130">
        <f>'03 - Řad C'!P127</f>
        <v>0</v>
      </c>
      <c r="AV97" s="129">
        <f>'03 - Řad C'!J33</f>
        <v>0</v>
      </c>
      <c r="AW97" s="129">
        <f>'03 - Řad C'!J34</f>
        <v>0</v>
      </c>
      <c r="AX97" s="129">
        <f>'03 - Řad C'!J35</f>
        <v>0</v>
      </c>
      <c r="AY97" s="129">
        <f>'03 - Řad C'!J36</f>
        <v>0</v>
      </c>
      <c r="AZ97" s="129">
        <f>'03 - Řad C'!F33</f>
        <v>0</v>
      </c>
      <c r="BA97" s="129">
        <f>'03 - Řad C'!F34</f>
        <v>0</v>
      </c>
      <c r="BB97" s="129">
        <f>'03 - Řad C'!F35</f>
        <v>0</v>
      </c>
      <c r="BC97" s="129">
        <f>'03 - Řad C'!F36</f>
        <v>0</v>
      </c>
      <c r="BD97" s="131">
        <f>'03 - Řad C'!F37</f>
        <v>0</v>
      </c>
      <c r="BE97" s="7"/>
      <c r="BT97" s="132" t="s">
        <v>89</v>
      </c>
      <c r="BV97" s="132" t="s">
        <v>83</v>
      </c>
      <c r="BW97" s="132" t="s">
        <v>97</v>
      </c>
      <c r="BX97" s="132" t="s">
        <v>5</v>
      </c>
      <c r="CL97" s="132" t="s">
        <v>1</v>
      </c>
      <c r="CM97" s="132" t="s">
        <v>91</v>
      </c>
    </row>
    <row r="98" s="7" customFormat="1" ht="16.5" customHeight="1">
      <c r="A98" s="120" t="s">
        <v>85</v>
      </c>
      <c r="B98" s="121"/>
      <c r="C98" s="122"/>
      <c r="D98" s="123" t="s">
        <v>98</v>
      </c>
      <c r="E98" s="123"/>
      <c r="F98" s="123"/>
      <c r="G98" s="123"/>
      <c r="H98" s="123"/>
      <c r="I98" s="124"/>
      <c r="J98" s="123" t="s">
        <v>99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'04 - Řad D'!J30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88</v>
      </c>
      <c r="AR98" s="127"/>
      <c r="AS98" s="128">
        <v>0</v>
      </c>
      <c r="AT98" s="129">
        <f>ROUND(SUM(AV98:AW98),2)</f>
        <v>0</v>
      </c>
      <c r="AU98" s="130">
        <f>'04 - Řad D'!P126</f>
        <v>0</v>
      </c>
      <c r="AV98" s="129">
        <f>'04 - Řad D'!J33</f>
        <v>0</v>
      </c>
      <c r="AW98" s="129">
        <f>'04 - Řad D'!J34</f>
        <v>0</v>
      </c>
      <c r="AX98" s="129">
        <f>'04 - Řad D'!J35</f>
        <v>0</v>
      </c>
      <c r="AY98" s="129">
        <f>'04 - Řad D'!J36</f>
        <v>0</v>
      </c>
      <c r="AZ98" s="129">
        <f>'04 - Řad D'!F33</f>
        <v>0</v>
      </c>
      <c r="BA98" s="129">
        <f>'04 - Řad D'!F34</f>
        <v>0</v>
      </c>
      <c r="BB98" s="129">
        <f>'04 - Řad D'!F35</f>
        <v>0</v>
      </c>
      <c r="BC98" s="129">
        <f>'04 - Řad D'!F36</f>
        <v>0</v>
      </c>
      <c r="BD98" s="131">
        <f>'04 - Řad D'!F37</f>
        <v>0</v>
      </c>
      <c r="BE98" s="7"/>
      <c r="BT98" s="132" t="s">
        <v>89</v>
      </c>
      <c r="BV98" s="132" t="s">
        <v>83</v>
      </c>
      <c r="BW98" s="132" t="s">
        <v>100</v>
      </c>
      <c r="BX98" s="132" t="s">
        <v>5</v>
      </c>
      <c r="CL98" s="132" t="s">
        <v>1</v>
      </c>
      <c r="CM98" s="132" t="s">
        <v>91</v>
      </c>
    </row>
    <row r="99" s="7" customFormat="1" ht="16.5" customHeight="1">
      <c r="A99" s="120" t="s">
        <v>85</v>
      </c>
      <c r="B99" s="121"/>
      <c r="C99" s="122"/>
      <c r="D99" s="123" t="s">
        <v>101</v>
      </c>
      <c r="E99" s="123"/>
      <c r="F99" s="123"/>
      <c r="G99" s="123"/>
      <c r="H99" s="123"/>
      <c r="I99" s="124"/>
      <c r="J99" s="123" t="s">
        <v>102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'05 - Vedlejší a ostatní n...'!J30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88</v>
      </c>
      <c r="AR99" s="127"/>
      <c r="AS99" s="133">
        <v>0</v>
      </c>
      <c r="AT99" s="134">
        <f>ROUND(SUM(AV99:AW99),2)</f>
        <v>0</v>
      </c>
      <c r="AU99" s="135">
        <f>'05 - Vedlejší a ostatní n...'!P124</f>
        <v>0</v>
      </c>
      <c r="AV99" s="134">
        <f>'05 - Vedlejší a ostatní n...'!J33</f>
        <v>0</v>
      </c>
      <c r="AW99" s="134">
        <f>'05 - Vedlejší a ostatní n...'!J34</f>
        <v>0</v>
      </c>
      <c r="AX99" s="134">
        <f>'05 - Vedlejší a ostatní n...'!J35</f>
        <v>0</v>
      </c>
      <c r="AY99" s="134">
        <f>'05 - Vedlejší a ostatní n...'!J36</f>
        <v>0</v>
      </c>
      <c r="AZ99" s="134">
        <f>'05 - Vedlejší a ostatní n...'!F33</f>
        <v>0</v>
      </c>
      <c r="BA99" s="134">
        <f>'05 - Vedlejší a ostatní n...'!F34</f>
        <v>0</v>
      </c>
      <c r="BB99" s="134">
        <f>'05 - Vedlejší a ostatní n...'!F35</f>
        <v>0</v>
      </c>
      <c r="BC99" s="134">
        <f>'05 - Vedlejší a ostatní n...'!F36</f>
        <v>0</v>
      </c>
      <c r="BD99" s="136">
        <f>'05 - Vedlejší a ostatní n...'!F37</f>
        <v>0</v>
      </c>
      <c r="BE99" s="7"/>
      <c r="BT99" s="132" t="s">
        <v>89</v>
      </c>
      <c r="BV99" s="132" t="s">
        <v>83</v>
      </c>
      <c r="BW99" s="132" t="s">
        <v>103</v>
      </c>
      <c r="BX99" s="132" t="s">
        <v>5</v>
      </c>
      <c r="CL99" s="132" t="s">
        <v>1</v>
      </c>
      <c r="CM99" s="132" t="s">
        <v>91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Qci2eWLrnpBlkM+ZoeQELu7Q+fd0KdKDYv754IaUyZxircE2GOWOLYk/1m8u0SFli6NPeUzK2PwzuQgcRniOXQ==" hashValue="te83JK9ouY/F75aSFB4WK1RUaHCy6v0zBQzCpNW6+NotnIvA/edOV7j1npT4nw7GtiZd9XamX8bTqXLJlmuZV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Řad A'!C2" display="/"/>
    <hyperlink ref="A96" location="'02 - Řad B'!C2" display="/"/>
    <hyperlink ref="A97" location="'03 - Řad C'!C2" display="/"/>
    <hyperlink ref="A98" location="'04 - Řad D'!C2" display="/"/>
    <hyperlink ref="A99" location="'05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Vodovod Rokytno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9. 9. 2024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ROUND((SUM(BE123:BE231)),  2)</f>
        <v>0</v>
      </c>
      <c r="G33" s="39"/>
      <c r="H33" s="39"/>
      <c r="I33" s="156">
        <v>0.20999999999999999</v>
      </c>
      <c r="J33" s="155">
        <f>ROUND(((SUM(BE123:BE231))*I33),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ROUND((SUM(BF123:BF231)),  2)</f>
        <v>0</v>
      </c>
      <c r="G34" s="39"/>
      <c r="H34" s="39"/>
      <c r="I34" s="156">
        <v>0.14999999999999999</v>
      </c>
      <c r="J34" s="155">
        <f>ROUND(((SUM(BF123:BF231))*I34),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ROUND((SUM(BG123:BG231)),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ROUND((SUM(BH123:BH231)),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ROUND((SUM(BI123:BI231)),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Vodovod Rokytno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Řad 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Rokytno</v>
      </c>
      <c r="G89" s="41"/>
      <c r="H89" s="41"/>
      <c r="I89" s="33" t="s">
        <v>22</v>
      </c>
      <c r="J89" s="80" t="str">
        <f>IF(J12="","",J12)</f>
        <v>9. 9. 2024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112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113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114</v>
      </c>
      <c r="E99" s="189"/>
      <c r="F99" s="189"/>
      <c r="G99" s="189"/>
      <c r="H99" s="189"/>
      <c r="I99" s="189"/>
      <c r="J99" s="190">
        <f>J190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115</v>
      </c>
      <c r="E100" s="189"/>
      <c r="F100" s="189"/>
      <c r="G100" s="189"/>
      <c r="H100" s="189"/>
      <c r="I100" s="189"/>
      <c r="J100" s="190">
        <f>J195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116</v>
      </c>
      <c r="E101" s="189"/>
      <c r="F101" s="189"/>
      <c r="G101" s="189"/>
      <c r="H101" s="189"/>
      <c r="I101" s="189"/>
      <c r="J101" s="190">
        <f>J200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117</v>
      </c>
      <c r="E102" s="189"/>
      <c r="F102" s="189"/>
      <c r="G102" s="189"/>
      <c r="H102" s="189"/>
      <c r="I102" s="189"/>
      <c r="J102" s="190">
        <f>J223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118</v>
      </c>
      <c r="E103" s="183"/>
      <c r="F103" s="183"/>
      <c r="G103" s="183"/>
      <c r="H103" s="183"/>
      <c r="I103" s="183"/>
      <c r="J103" s="184">
        <f>J225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119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Vodovod Rokytno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01 - Řad A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Rokytno</v>
      </c>
      <c r="G117" s="41"/>
      <c r="H117" s="41"/>
      <c r="I117" s="33" t="s">
        <v>22</v>
      </c>
      <c r="J117" s="80" t="str">
        <f>IF(J12="","",J12)</f>
        <v>9. 9. 2024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Vodovody a kanalizace Pardubice, a.s.</v>
      </c>
      <c r="G119" s="41"/>
      <c r="H119" s="41"/>
      <c r="I119" s="33" t="s">
        <v>32</v>
      </c>
      <c r="J119" s="37" t="str">
        <f>E21</f>
        <v>Multiaqua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37</v>
      </c>
      <c r="J120" s="37" t="str">
        <f>E24</f>
        <v>Leona Šaldová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120</v>
      </c>
      <c r="D122" s="195" t="s">
        <v>66</v>
      </c>
      <c r="E122" s="195" t="s">
        <v>62</v>
      </c>
      <c r="F122" s="195" t="s">
        <v>63</v>
      </c>
      <c r="G122" s="195" t="s">
        <v>121</v>
      </c>
      <c r="H122" s="195" t="s">
        <v>122</v>
      </c>
      <c r="I122" s="195" t="s">
        <v>123</v>
      </c>
      <c r="J122" s="195" t="s">
        <v>109</v>
      </c>
      <c r="K122" s="196" t="s">
        <v>124</v>
      </c>
      <c r="L122" s="197"/>
      <c r="M122" s="101" t="s">
        <v>1</v>
      </c>
      <c r="N122" s="102" t="s">
        <v>45</v>
      </c>
      <c r="O122" s="102" t="s">
        <v>125</v>
      </c>
      <c r="P122" s="102" t="s">
        <v>126</v>
      </c>
      <c r="Q122" s="102" t="s">
        <v>127</v>
      </c>
      <c r="R122" s="102" t="s">
        <v>128</v>
      </c>
      <c r="S122" s="102" t="s">
        <v>129</v>
      </c>
      <c r="T122" s="103" t="s">
        <v>130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131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P124+P225</f>
        <v>0</v>
      </c>
      <c r="Q123" s="105"/>
      <c r="R123" s="200">
        <f>R124+R225</f>
        <v>1216.3608683704001</v>
      </c>
      <c r="S123" s="105"/>
      <c r="T123" s="201">
        <f>T124+T225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80</v>
      </c>
      <c r="AU123" s="18" t="s">
        <v>111</v>
      </c>
      <c r="BK123" s="202">
        <f>BK124+BK225</f>
        <v>0</v>
      </c>
    </row>
    <row r="124" s="12" customFormat="1" ht="25.92" customHeight="1">
      <c r="A124" s="12"/>
      <c r="B124" s="203"/>
      <c r="C124" s="204"/>
      <c r="D124" s="205" t="s">
        <v>80</v>
      </c>
      <c r="E124" s="206" t="s">
        <v>132</v>
      </c>
      <c r="F124" s="206" t="s">
        <v>133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P125+P190+P195+P200+P223</f>
        <v>0</v>
      </c>
      <c r="Q124" s="211"/>
      <c r="R124" s="212">
        <f>R125+R190+R195+R200+R223</f>
        <v>1216.3608683704001</v>
      </c>
      <c r="S124" s="211"/>
      <c r="T124" s="213">
        <f>T125+T190+T195+T200+T223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89</v>
      </c>
      <c r="AT124" s="215" t="s">
        <v>80</v>
      </c>
      <c r="AU124" s="215" t="s">
        <v>81</v>
      </c>
      <c r="AY124" s="214" t="s">
        <v>134</v>
      </c>
      <c r="BK124" s="216">
        <f>BK125+BK190+BK195+BK200+BK223</f>
        <v>0</v>
      </c>
    </row>
    <row r="125" s="12" customFormat="1" ht="22.8" customHeight="1">
      <c r="A125" s="12"/>
      <c r="B125" s="203"/>
      <c r="C125" s="204"/>
      <c r="D125" s="205" t="s">
        <v>80</v>
      </c>
      <c r="E125" s="217" t="s">
        <v>89</v>
      </c>
      <c r="F125" s="217" t="s">
        <v>135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SUM(P126:P189)</f>
        <v>0</v>
      </c>
      <c r="Q125" s="211"/>
      <c r="R125" s="212">
        <f>SUM(R126:R189)</f>
        <v>834.72550561040009</v>
      </c>
      <c r="S125" s="211"/>
      <c r="T125" s="213">
        <f>SUM(T126:T189)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89</v>
      </c>
      <c r="AT125" s="215" t="s">
        <v>80</v>
      </c>
      <c r="AU125" s="215" t="s">
        <v>89</v>
      </c>
      <c r="AY125" s="214" t="s">
        <v>134</v>
      </c>
      <c r="BK125" s="216">
        <f>SUM(BK126:BK189)</f>
        <v>0</v>
      </c>
    </row>
    <row r="126" s="2" customFormat="1" ht="49.05" customHeight="1">
      <c r="A126" s="39"/>
      <c r="B126" s="40"/>
      <c r="C126" s="219" t="s">
        <v>89</v>
      </c>
      <c r="D126" s="219" t="s">
        <v>136</v>
      </c>
      <c r="E126" s="220" t="s">
        <v>137</v>
      </c>
      <c r="F126" s="221" t="s">
        <v>138</v>
      </c>
      <c r="G126" s="222" t="s">
        <v>139</v>
      </c>
      <c r="H126" s="223">
        <v>300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46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140</v>
      </c>
      <c r="AT126" s="230" t="s">
        <v>136</v>
      </c>
      <c r="AU126" s="230" t="s">
        <v>91</v>
      </c>
      <c r="AY126" s="18" t="s">
        <v>134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89</v>
      </c>
      <c r="BK126" s="231">
        <f>ROUND(I126*H126,2)</f>
        <v>0</v>
      </c>
      <c r="BL126" s="18" t="s">
        <v>140</v>
      </c>
      <c r="BM126" s="230" t="s">
        <v>141</v>
      </c>
    </row>
    <row r="127" s="13" customFormat="1">
      <c r="A127" s="13"/>
      <c r="B127" s="232"/>
      <c r="C127" s="233"/>
      <c r="D127" s="234" t="s">
        <v>142</v>
      </c>
      <c r="E127" s="235" t="s">
        <v>1</v>
      </c>
      <c r="F127" s="236" t="s">
        <v>143</v>
      </c>
      <c r="G127" s="233"/>
      <c r="H127" s="237">
        <v>300</v>
      </c>
      <c r="I127" s="238"/>
      <c r="J127" s="233"/>
      <c r="K127" s="233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142</v>
      </c>
      <c r="AU127" s="243" t="s">
        <v>91</v>
      </c>
      <c r="AV127" s="13" t="s">
        <v>91</v>
      </c>
      <c r="AW127" s="13" t="s">
        <v>36</v>
      </c>
      <c r="AX127" s="13" t="s">
        <v>89</v>
      </c>
      <c r="AY127" s="243" t="s">
        <v>134</v>
      </c>
    </row>
    <row r="128" s="2" customFormat="1" ht="24.15" customHeight="1">
      <c r="A128" s="39"/>
      <c r="B128" s="40"/>
      <c r="C128" s="219" t="s">
        <v>91</v>
      </c>
      <c r="D128" s="219" t="s">
        <v>136</v>
      </c>
      <c r="E128" s="220" t="s">
        <v>144</v>
      </c>
      <c r="F128" s="221" t="s">
        <v>145</v>
      </c>
      <c r="G128" s="222" t="s">
        <v>146</v>
      </c>
      <c r="H128" s="223">
        <v>1670.4000000000001</v>
      </c>
      <c r="I128" s="224"/>
      <c r="J128" s="225">
        <f>ROUND(I128*H128,2)</f>
        <v>0</v>
      </c>
      <c r="K128" s="221" t="s">
        <v>147</v>
      </c>
      <c r="L128" s="45"/>
      <c r="M128" s="226" t="s">
        <v>1</v>
      </c>
      <c r="N128" s="227" t="s">
        <v>46</v>
      </c>
      <c r="O128" s="92"/>
      <c r="P128" s="228">
        <f>O128*H128</f>
        <v>0</v>
      </c>
      <c r="Q128" s="228">
        <v>3.2634E-05</v>
      </c>
      <c r="R128" s="228">
        <f>Q128*H128</f>
        <v>0.054511833600000004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140</v>
      </c>
      <c r="AT128" s="230" t="s">
        <v>136</v>
      </c>
      <c r="AU128" s="230" t="s">
        <v>91</v>
      </c>
      <c r="AY128" s="18" t="s">
        <v>134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89</v>
      </c>
      <c r="BK128" s="231">
        <f>ROUND(I128*H128,2)</f>
        <v>0</v>
      </c>
      <c r="BL128" s="18" t="s">
        <v>140</v>
      </c>
      <c r="BM128" s="230" t="s">
        <v>148</v>
      </c>
    </row>
    <row r="129" s="13" customFormat="1">
      <c r="A129" s="13"/>
      <c r="B129" s="232"/>
      <c r="C129" s="233"/>
      <c r="D129" s="234" t="s">
        <v>142</v>
      </c>
      <c r="E129" s="235" t="s">
        <v>1</v>
      </c>
      <c r="F129" s="236" t="s">
        <v>149</v>
      </c>
      <c r="G129" s="233"/>
      <c r="H129" s="237">
        <v>1670.4000000000001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142</v>
      </c>
      <c r="AU129" s="243" t="s">
        <v>91</v>
      </c>
      <c r="AV129" s="13" t="s">
        <v>91</v>
      </c>
      <c r="AW129" s="13" t="s">
        <v>36</v>
      </c>
      <c r="AX129" s="13" t="s">
        <v>89</v>
      </c>
      <c r="AY129" s="243" t="s">
        <v>134</v>
      </c>
    </row>
    <row r="130" s="2" customFormat="1" ht="37.8" customHeight="1">
      <c r="A130" s="39"/>
      <c r="B130" s="40"/>
      <c r="C130" s="219" t="s">
        <v>150</v>
      </c>
      <c r="D130" s="219" t="s">
        <v>136</v>
      </c>
      <c r="E130" s="220" t="s">
        <v>151</v>
      </c>
      <c r="F130" s="221" t="s">
        <v>152</v>
      </c>
      <c r="G130" s="222" t="s">
        <v>153</v>
      </c>
      <c r="H130" s="223">
        <v>69.599999999999994</v>
      </c>
      <c r="I130" s="224"/>
      <c r="J130" s="225">
        <f>ROUND(I130*H130,2)</f>
        <v>0</v>
      </c>
      <c r="K130" s="221" t="s">
        <v>147</v>
      </c>
      <c r="L130" s="45"/>
      <c r="M130" s="226" t="s">
        <v>1</v>
      </c>
      <c r="N130" s="227" t="s">
        <v>46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140</v>
      </c>
      <c r="AT130" s="230" t="s">
        <v>136</v>
      </c>
      <c r="AU130" s="230" t="s">
        <v>91</v>
      </c>
      <c r="AY130" s="18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89</v>
      </c>
      <c r="BK130" s="231">
        <f>ROUND(I130*H130,2)</f>
        <v>0</v>
      </c>
      <c r="BL130" s="18" t="s">
        <v>140</v>
      </c>
      <c r="BM130" s="230" t="s">
        <v>154</v>
      </c>
    </row>
    <row r="131" s="13" customFormat="1">
      <c r="A131" s="13"/>
      <c r="B131" s="232"/>
      <c r="C131" s="233"/>
      <c r="D131" s="234" t="s">
        <v>142</v>
      </c>
      <c r="E131" s="235" t="s">
        <v>1</v>
      </c>
      <c r="F131" s="236" t="s">
        <v>155</v>
      </c>
      <c r="G131" s="233"/>
      <c r="H131" s="237">
        <v>69.599999999999994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142</v>
      </c>
      <c r="AU131" s="243" t="s">
        <v>91</v>
      </c>
      <c r="AV131" s="13" t="s">
        <v>91</v>
      </c>
      <c r="AW131" s="13" t="s">
        <v>36</v>
      </c>
      <c r="AX131" s="13" t="s">
        <v>89</v>
      </c>
      <c r="AY131" s="243" t="s">
        <v>134</v>
      </c>
    </row>
    <row r="132" s="2" customFormat="1" ht="24.15" customHeight="1">
      <c r="A132" s="39"/>
      <c r="B132" s="40"/>
      <c r="C132" s="219" t="s">
        <v>140</v>
      </c>
      <c r="D132" s="219" t="s">
        <v>136</v>
      </c>
      <c r="E132" s="220" t="s">
        <v>156</v>
      </c>
      <c r="F132" s="221" t="s">
        <v>157</v>
      </c>
      <c r="G132" s="222" t="s">
        <v>139</v>
      </c>
      <c r="H132" s="223">
        <v>104.55500000000001</v>
      </c>
      <c r="I132" s="224"/>
      <c r="J132" s="225">
        <f>ROUND(I132*H132,2)</f>
        <v>0</v>
      </c>
      <c r="K132" s="221" t="s">
        <v>147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140</v>
      </c>
      <c r="AT132" s="230" t="s">
        <v>136</v>
      </c>
      <c r="AU132" s="230" t="s">
        <v>91</v>
      </c>
      <c r="AY132" s="18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89</v>
      </c>
      <c r="BK132" s="231">
        <f>ROUND(I132*H132,2)</f>
        <v>0</v>
      </c>
      <c r="BL132" s="18" t="s">
        <v>140</v>
      </c>
      <c r="BM132" s="230" t="s">
        <v>158</v>
      </c>
    </row>
    <row r="133" s="14" customFormat="1">
      <c r="A133" s="14"/>
      <c r="B133" s="244"/>
      <c r="C133" s="245"/>
      <c r="D133" s="234" t="s">
        <v>142</v>
      </c>
      <c r="E133" s="246" t="s">
        <v>1</v>
      </c>
      <c r="F133" s="247" t="s">
        <v>159</v>
      </c>
      <c r="G133" s="245"/>
      <c r="H133" s="246" t="s">
        <v>1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142</v>
      </c>
      <c r="AU133" s="253" t="s">
        <v>91</v>
      </c>
      <c r="AV133" s="14" t="s">
        <v>89</v>
      </c>
      <c r="AW133" s="14" t="s">
        <v>36</v>
      </c>
      <c r="AX133" s="14" t="s">
        <v>81</v>
      </c>
      <c r="AY133" s="253" t="s">
        <v>134</v>
      </c>
    </row>
    <row r="134" s="13" customFormat="1">
      <c r="A134" s="13"/>
      <c r="B134" s="232"/>
      <c r="C134" s="233"/>
      <c r="D134" s="234" t="s">
        <v>142</v>
      </c>
      <c r="E134" s="235" t="s">
        <v>1</v>
      </c>
      <c r="F134" s="236" t="s">
        <v>160</v>
      </c>
      <c r="G134" s="233"/>
      <c r="H134" s="237">
        <v>104.55500000000001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142</v>
      </c>
      <c r="AU134" s="243" t="s">
        <v>91</v>
      </c>
      <c r="AV134" s="13" t="s">
        <v>91</v>
      </c>
      <c r="AW134" s="13" t="s">
        <v>36</v>
      </c>
      <c r="AX134" s="13" t="s">
        <v>89</v>
      </c>
      <c r="AY134" s="243" t="s">
        <v>134</v>
      </c>
    </row>
    <row r="135" s="2" customFormat="1" ht="24.15" customHeight="1">
      <c r="A135" s="39"/>
      <c r="B135" s="40"/>
      <c r="C135" s="219" t="s">
        <v>161</v>
      </c>
      <c r="D135" s="219" t="s">
        <v>136</v>
      </c>
      <c r="E135" s="220" t="s">
        <v>162</v>
      </c>
      <c r="F135" s="221" t="s">
        <v>163</v>
      </c>
      <c r="G135" s="222" t="s">
        <v>139</v>
      </c>
      <c r="H135" s="223">
        <v>3605.6999999999998</v>
      </c>
      <c r="I135" s="224"/>
      <c r="J135" s="225">
        <f>ROUND(I135*H135,2)</f>
        <v>0</v>
      </c>
      <c r="K135" s="221" t="s">
        <v>147</v>
      </c>
      <c r="L135" s="45"/>
      <c r="M135" s="226" t="s">
        <v>1</v>
      </c>
      <c r="N135" s="227" t="s">
        <v>46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140</v>
      </c>
      <c r="AT135" s="230" t="s">
        <v>136</v>
      </c>
      <c r="AU135" s="230" t="s">
        <v>91</v>
      </c>
      <c r="AY135" s="18" t="s">
        <v>134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89</v>
      </c>
      <c r="BK135" s="231">
        <f>ROUND(I135*H135,2)</f>
        <v>0</v>
      </c>
      <c r="BL135" s="18" t="s">
        <v>140</v>
      </c>
      <c r="BM135" s="230" t="s">
        <v>164</v>
      </c>
    </row>
    <row r="136" s="14" customFormat="1">
      <c r="A136" s="14"/>
      <c r="B136" s="244"/>
      <c r="C136" s="245"/>
      <c r="D136" s="234" t="s">
        <v>142</v>
      </c>
      <c r="E136" s="246" t="s">
        <v>1</v>
      </c>
      <c r="F136" s="247" t="s">
        <v>159</v>
      </c>
      <c r="G136" s="245"/>
      <c r="H136" s="246" t="s">
        <v>1</v>
      </c>
      <c r="I136" s="248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142</v>
      </c>
      <c r="AU136" s="253" t="s">
        <v>91</v>
      </c>
      <c r="AV136" s="14" t="s">
        <v>89</v>
      </c>
      <c r="AW136" s="14" t="s">
        <v>36</v>
      </c>
      <c r="AX136" s="14" t="s">
        <v>81</v>
      </c>
      <c r="AY136" s="253" t="s">
        <v>134</v>
      </c>
    </row>
    <row r="137" s="13" customFormat="1">
      <c r="A137" s="13"/>
      <c r="B137" s="232"/>
      <c r="C137" s="233"/>
      <c r="D137" s="234" t="s">
        <v>142</v>
      </c>
      <c r="E137" s="235" t="s">
        <v>1</v>
      </c>
      <c r="F137" s="236" t="s">
        <v>165</v>
      </c>
      <c r="G137" s="233"/>
      <c r="H137" s="237">
        <v>3605.6999999999998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142</v>
      </c>
      <c r="AU137" s="243" t="s">
        <v>91</v>
      </c>
      <c r="AV137" s="13" t="s">
        <v>91</v>
      </c>
      <c r="AW137" s="13" t="s">
        <v>36</v>
      </c>
      <c r="AX137" s="13" t="s">
        <v>89</v>
      </c>
      <c r="AY137" s="243" t="s">
        <v>134</v>
      </c>
    </row>
    <row r="138" s="2" customFormat="1" ht="55.5" customHeight="1">
      <c r="A138" s="39"/>
      <c r="B138" s="40"/>
      <c r="C138" s="219" t="s">
        <v>166</v>
      </c>
      <c r="D138" s="219" t="s">
        <v>136</v>
      </c>
      <c r="E138" s="220" t="s">
        <v>167</v>
      </c>
      <c r="F138" s="221" t="s">
        <v>168</v>
      </c>
      <c r="G138" s="222" t="s">
        <v>169</v>
      </c>
      <c r="H138" s="223">
        <v>640.84500000000003</v>
      </c>
      <c r="I138" s="224"/>
      <c r="J138" s="225">
        <f>ROUND(I138*H138,2)</f>
        <v>0</v>
      </c>
      <c r="K138" s="221" t="s">
        <v>147</v>
      </c>
      <c r="L138" s="45"/>
      <c r="M138" s="226" t="s">
        <v>1</v>
      </c>
      <c r="N138" s="227" t="s">
        <v>46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140</v>
      </c>
      <c r="AT138" s="230" t="s">
        <v>136</v>
      </c>
      <c r="AU138" s="230" t="s">
        <v>91</v>
      </c>
      <c r="AY138" s="18" t="s">
        <v>134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89</v>
      </c>
      <c r="BK138" s="231">
        <f>ROUND(I138*H138,2)</f>
        <v>0</v>
      </c>
      <c r="BL138" s="18" t="s">
        <v>140</v>
      </c>
      <c r="BM138" s="230" t="s">
        <v>170</v>
      </c>
    </row>
    <row r="139" s="14" customFormat="1">
      <c r="A139" s="14"/>
      <c r="B139" s="244"/>
      <c r="C139" s="245"/>
      <c r="D139" s="234" t="s">
        <v>142</v>
      </c>
      <c r="E139" s="246" t="s">
        <v>1</v>
      </c>
      <c r="F139" s="247" t="s">
        <v>159</v>
      </c>
      <c r="G139" s="245"/>
      <c r="H139" s="246" t="s">
        <v>1</v>
      </c>
      <c r="I139" s="248"/>
      <c r="J139" s="245"/>
      <c r="K139" s="245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142</v>
      </c>
      <c r="AU139" s="253" t="s">
        <v>91</v>
      </c>
      <c r="AV139" s="14" t="s">
        <v>89</v>
      </c>
      <c r="AW139" s="14" t="s">
        <v>36</v>
      </c>
      <c r="AX139" s="14" t="s">
        <v>81</v>
      </c>
      <c r="AY139" s="253" t="s">
        <v>134</v>
      </c>
    </row>
    <row r="140" s="14" customFormat="1">
      <c r="A140" s="14"/>
      <c r="B140" s="244"/>
      <c r="C140" s="245"/>
      <c r="D140" s="234" t="s">
        <v>142</v>
      </c>
      <c r="E140" s="246" t="s">
        <v>1</v>
      </c>
      <c r="F140" s="247" t="s">
        <v>171</v>
      </c>
      <c r="G140" s="245"/>
      <c r="H140" s="246" t="s">
        <v>1</v>
      </c>
      <c r="I140" s="248"/>
      <c r="J140" s="245"/>
      <c r="K140" s="245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142</v>
      </c>
      <c r="AU140" s="253" t="s">
        <v>91</v>
      </c>
      <c r="AV140" s="14" t="s">
        <v>89</v>
      </c>
      <c r="AW140" s="14" t="s">
        <v>36</v>
      </c>
      <c r="AX140" s="14" t="s">
        <v>81</v>
      </c>
      <c r="AY140" s="253" t="s">
        <v>134</v>
      </c>
    </row>
    <row r="141" s="14" customFormat="1">
      <c r="A141" s="14"/>
      <c r="B141" s="244"/>
      <c r="C141" s="245"/>
      <c r="D141" s="234" t="s">
        <v>142</v>
      </c>
      <c r="E141" s="246" t="s">
        <v>1</v>
      </c>
      <c r="F141" s="247" t="s">
        <v>172</v>
      </c>
      <c r="G141" s="245"/>
      <c r="H141" s="246" t="s">
        <v>1</v>
      </c>
      <c r="I141" s="248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142</v>
      </c>
      <c r="AU141" s="253" t="s">
        <v>91</v>
      </c>
      <c r="AV141" s="14" t="s">
        <v>89</v>
      </c>
      <c r="AW141" s="14" t="s">
        <v>36</v>
      </c>
      <c r="AX141" s="14" t="s">
        <v>81</v>
      </c>
      <c r="AY141" s="253" t="s">
        <v>134</v>
      </c>
    </row>
    <row r="142" s="13" customFormat="1">
      <c r="A142" s="13"/>
      <c r="B142" s="232"/>
      <c r="C142" s="233"/>
      <c r="D142" s="234" t="s">
        <v>142</v>
      </c>
      <c r="E142" s="235" t="s">
        <v>1</v>
      </c>
      <c r="F142" s="236" t="s">
        <v>173</v>
      </c>
      <c r="G142" s="233"/>
      <c r="H142" s="237">
        <v>583.42499999999995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142</v>
      </c>
      <c r="AU142" s="243" t="s">
        <v>91</v>
      </c>
      <c r="AV142" s="13" t="s">
        <v>91</v>
      </c>
      <c r="AW142" s="13" t="s">
        <v>36</v>
      </c>
      <c r="AX142" s="13" t="s">
        <v>81</v>
      </c>
      <c r="AY142" s="243" t="s">
        <v>134</v>
      </c>
    </row>
    <row r="143" s="13" customFormat="1">
      <c r="A143" s="13"/>
      <c r="B143" s="232"/>
      <c r="C143" s="233"/>
      <c r="D143" s="234" t="s">
        <v>142</v>
      </c>
      <c r="E143" s="235" t="s">
        <v>1</v>
      </c>
      <c r="F143" s="236" t="s">
        <v>174</v>
      </c>
      <c r="G143" s="233"/>
      <c r="H143" s="237">
        <v>57.420000000000002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142</v>
      </c>
      <c r="AU143" s="243" t="s">
        <v>91</v>
      </c>
      <c r="AV143" s="13" t="s">
        <v>91</v>
      </c>
      <c r="AW143" s="13" t="s">
        <v>36</v>
      </c>
      <c r="AX143" s="13" t="s">
        <v>81</v>
      </c>
      <c r="AY143" s="243" t="s">
        <v>134</v>
      </c>
    </row>
    <row r="144" s="15" customFormat="1">
      <c r="A144" s="15"/>
      <c r="B144" s="254"/>
      <c r="C144" s="255"/>
      <c r="D144" s="234" t="s">
        <v>142</v>
      </c>
      <c r="E144" s="256" t="s">
        <v>1</v>
      </c>
      <c r="F144" s="257" t="s">
        <v>175</v>
      </c>
      <c r="G144" s="255"/>
      <c r="H144" s="258">
        <v>640.84500000000003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142</v>
      </c>
      <c r="AU144" s="264" t="s">
        <v>91</v>
      </c>
      <c r="AV144" s="15" t="s">
        <v>140</v>
      </c>
      <c r="AW144" s="15" t="s">
        <v>36</v>
      </c>
      <c r="AX144" s="15" t="s">
        <v>89</v>
      </c>
      <c r="AY144" s="264" t="s">
        <v>134</v>
      </c>
    </row>
    <row r="145" s="2" customFormat="1" ht="55.5" customHeight="1">
      <c r="A145" s="39"/>
      <c r="B145" s="40"/>
      <c r="C145" s="219" t="s">
        <v>176</v>
      </c>
      <c r="D145" s="219" t="s">
        <v>136</v>
      </c>
      <c r="E145" s="220" t="s">
        <v>177</v>
      </c>
      <c r="F145" s="221" t="s">
        <v>178</v>
      </c>
      <c r="G145" s="222" t="s">
        <v>169</v>
      </c>
      <c r="H145" s="223">
        <v>640.84500000000003</v>
      </c>
      <c r="I145" s="224"/>
      <c r="J145" s="225">
        <f>ROUND(I145*H145,2)</f>
        <v>0</v>
      </c>
      <c r="K145" s="221" t="s">
        <v>147</v>
      </c>
      <c r="L145" s="45"/>
      <c r="M145" s="226" t="s">
        <v>1</v>
      </c>
      <c r="N145" s="227" t="s">
        <v>46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140</v>
      </c>
      <c r="AT145" s="230" t="s">
        <v>136</v>
      </c>
      <c r="AU145" s="230" t="s">
        <v>91</v>
      </c>
      <c r="AY145" s="18" t="s">
        <v>134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89</v>
      </c>
      <c r="BK145" s="231">
        <f>ROUND(I145*H145,2)</f>
        <v>0</v>
      </c>
      <c r="BL145" s="18" t="s">
        <v>140</v>
      </c>
      <c r="BM145" s="230" t="s">
        <v>179</v>
      </c>
    </row>
    <row r="146" s="14" customFormat="1">
      <c r="A146" s="14"/>
      <c r="B146" s="244"/>
      <c r="C146" s="245"/>
      <c r="D146" s="234" t="s">
        <v>142</v>
      </c>
      <c r="E146" s="246" t="s">
        <v>1</v>
      </c>
      <c r="F146" s="247" t="s">
        <v>159</v>
      </c>
      <c r="G146" s="245"/>
      <c r="H146" s="246" t="s">
        <v>1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142</v>
      </c>
      <c r="AU146" s="253" t="s">
        <v>91</v>
      </c>
      <c r="AV146" s="14" t="s">
        <v>89</v>
      </c>
      <c r="AW146" s="14" t="s">
        <v>36</v>
      </c>
      <c r="AX146" s="14" t="s">
        <v>81</v>
      </c>
      <c r="AY146" s="253" t="s">
        <v>134</v>
      </c>
    </row>
    <row r="147" s="14" customFormat="1">
      <c r="A147" s="14"/>
      <c r="B147" s="244"/>
      <c r="C147" s="245"/>
      <c r="D147" s="234" t="s">
        <v>142</v>
      </c>
      <c r="E147" s="246" t="s">
        <v>1</v>
      </c>
      <c r="F147" s="247" t="s">
        <v>171</v>
      </c>
      <c r="G147" s="245"/>
      <c r="H147" s="246" t="s">
        <v>1</v>
      </c>
      <c r="I147" s="248"/>
      <c r="J147" s="245"/>
      <c r="K147" s="245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142</v>
      </c>
      <c r="AU147" s="253" t="s">
        <v>91</v>
      </c>
      <c r="AV147" s="14" t="s">
        <v>89</v>
      </c>
      <c r="AW147" s="14" t="s">
        <v>36</v>
      </c>
      <c r="AX147" s="14" t="s">
        <v>81</v>
      </c>
      <c r="AY147" s="253" t="s">
        <v>134</v>
      </c>
    </row>
    <row r="148" s="14" customFormat="1">
      <c r="A148" s="14"/>
      <c r="B148" s="244"/>
      <c r="C148" s="245"/>
      <c r="D148" s="234" t="s">
        <v>142</v>
      </c>
      <c r="E148" s="246" t="s">
        <v>1</v>
      </c>
      <c r="F148" s="247" t="s">
        <v>172</v>
      </c>
      <c r="G148" s="245"/>
      <c r="H148" s="246" t="s">
        <v>1</v>
      </c>
      <c r="I148" s="248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142</v>
      </c>
      <c r="AU148" s="253" t="s">
        <v>91</v>
      </c>
      <c r="AV148" s="14" t="s">
        <v>89</v>
      </c>
      <c r="AW148" s="14" t="s">
        <v>36</v>
      </c>
      <c r="AX148" s="14" t="s">
        <v>81</v>
      </c>
      <c r="AY148" s="253" t="s">
        <v>134</v>
      </c>
    </row>
    <row r="149" s="13" customFormat="1">
      <c r="A149" s="13"/>
      <c r="B149" s="232"/>
      <c r="C149" s="233"/>
      <c r="D149" s="234" t="s">
        <v>142</v>
      </c>
      <c r="E149" s="235" t="s">
        <v>1</v>
      </c>
      <c r="F149" s="236" t="s">
        <v>173</v>
      </c>
      <c r="G149" s="233"/>
      <c r="H149" s="237">
        <v>583.42499999999995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142</v>
      </c>
      <c r="AU149" s="243" t="s">
        <v>91</v>
      </c>
      <c r="AV149" s="13" t="s">
        <v>91</v>
      </c>
      <c r="AW149" s="13" t="s">
        <v>36</v>
      </c>
      <c r="AX149" s="13" t="s">
        <v>81</v>
      </c>
      <c r="AY149" s="243" t="s">
        <v>134</v>
      </c>
    </row>
    <row r="150" s="13" customFormat="1">
      <c r="A150" s="13"/>
      <c r="B150" s="232"/>
      <c r="C150" s="233"/>
      <c r="D150" s="234" t="s">
        <v>142</v>
      </c>
      <c r="E150" s="235" t="s">
        <v>1</v>
      </c>
      <c r="F150" s="236" t="s">
        <v>174</v>
      </c>
      <c r="G150" s="233"/>
      <c r="H150" s="237">
        <v>57.420000000000002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142</v>
      </c>
      <c r="AU150" s="243" t="s">
        <v>91</v>
      </c>
      <c r="AV150" s="13" t="s">
        <v>91</v>
      </c>
      <c r="AW150" s="13" t="s">
        <v>36</v>
      </c>
      <c r="AX150" s="13" t="s">
        <v>81</v>
      </c>
      <c r="AY150" s="243" t="s">
        <v>134</v>
      </c>
    </row>
    <row r="151" s="15" customFormat="1">
      <c r="A151" s="15"/>
      <c r="B151" s="254"/>
      <c r="C151" s="255"/>
      <c r="D151" s="234" t="s">
        <v>142</v>
      </c>
      <c r="E151" s="256" t="s">
        <v>1</v>
      </c>
      <c r="F151" s="257" t="s">
        <v>175</v>
      </c>
      <c r="G151" s="255"/>
      <c r="H151" s="258">
        <v>640.84500000000003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142</v>
      </c>
      <c r="AU151" s="264" t="s">
        <v>91</v>
      </c>
      <c r="AV151" s="15" t="s">
        <v>140</v>
      </c>
      <c r="AW151" s="15" t="s">
        <v>36</v>
      </c>
      <c r="AX151" s="15" t="s">
        <v>89</v>
      </c>
      <c r="AY151" s="264" t="s">
        <v>134</v>
      </c>
    </row>
    <row r="152" s="2" customFormat="1" ht="37.8" customHeight="1">
      <c r="A152" s="39"/>
      <c r="B152" s="40"/>
      <c r="C152" s="219" t="s">
        <v>180</v>
      </c>
      <c r="D152" s="219" t="s">
        <v>136</v>
      </c>
      <c r="E152" s="220" t="s">
        <v>181</v>
      </c>
      <c r="F152" s="221" t="s">
        <v>182</v>
      </c>
      <c r="G152" s="222" t="s">
        <v>139</v>
      </c>
      <c r="H152" s="223">
        <v>2520.1300000000001</v>
      </c>
      <c r="I152" s="224"/>
      <c r="J152" s="225">
        <f>ROUND(I152*H152,2)</f>
        <v>0</v>
      </c>
      <c r="K152" s="221" t="s">
        <v>147</v>
      </c>
      <c r="L152" s="45"/>
      <c r="M152" s="226" t="s">
        <v>1</v>
      </c>
      <c r="N152" s="227" t="s">
        <v>46</v>
      </c>
      <c r="O152" s="92"/>
      <c r="P152" s="228">
        <f>O152*H152</f>
        <v>0</v>
      </c>
      <c r="Q152" s="228">
        <v>0.00058135999999999995</v>
      </c>
      <c r="R152" s="228">
        <f>Q152*H152</f>
        <v>1.4651027768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140</v>
      </c>
      <c r="AT152" s="230" t="s">
        <v>136</v>
      </c>
      <c r="AU152" s="230" t="s">
        <v>91</v>
      </c>
      <c r="AY152" s="18" t="s">
        <v>134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89</v>
      </c>
      <c r="BK152" s="231">
        <f>ROUND(I152*H152,2)</f>
        <v>0</v>
      </c>
      <c r="BL152" s="18" t="s">
        <v>140</v>
      </c>
      <c r="BM152" s="230" t="s">
        <v>183</v>
      </c>
    </row>
    <row r="153" s="14" customFormat="1">
      <c r="A153" s="14"/>
      <c r="B153" s="244"/>
      <c r="C153" s="245"/>
      <c r="D153" s="234" t="s">
        <v>142</v>
      </c>
      <c r="E153" s="246" t="s">
        <v>1</v>
      </c>
      <c r="F153" s="247" t="s">
        <v>159</v>
      </c>
      <c r="G153" s="245"/>
      <c r="H153" s="246" t="s">
        <v>1</v>
      </c>
      <c r="I153" s="248"/>
      <c r="J153" s="245"/>
      <c r="K153" s="245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142</v>
      </c>
      <c r="AU153" s="253" t="s">
        <v>91</v>
      </c>
      <c r="AV153" s="14" t="s">
        <v>89</v>
      </c>
      <c r="AW153" s="14" t="s">
        <v>36</v>
      </c>
      <c r="AX153" s="14" t="s">
        <v>81</v>
      </c>
      <c r="AY153" s="253" t="s">
        <v>134</v>
      </c>
    </row>
    <row r="154" s="14" customFormat="1">
      <c r="A154" s="14"/>
      <c r="B154" s="244"/>
      <c r="C154" s="245"/>
      <c r="D154" s="234" t="s">
        <v>142</v>
      </c>
      <c r="E154" s="246" t="s">
        <v>1</v>
      </c>
      <c r="F154" s="247" t="s">
        <v>171</v>
      </c>
      <c r="G154" s="245"/>
      <c r="H154" s="246" t="s">
        <v>1</v>
      </c>
      <c r="I154" s="248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142</v>
      </c>
      <c r="AU154" s="253" t="s">
        <v>91</v>
      </c>
      <c r="AV154" s="14" t="s">
        <v>89</v>
      </c>
      <c r="AW154" s="14" t="s">
        <v>36</v>
      </c>
      <c r="AX154" s="14" t="s">
        <v>81</v>
      </c>
      <c r="AY154" s="253" t="s">
        <v>134</v>
      </c>
    </row>
    <row r="155" s="13" customFormat="1">
      <c r="A155" s="13"/>
      <c r="B155" s="232"/>
      <c r="C155" s="233"/>
      <c r="D155" s="234" t="s">
        <v>142</v>
      </c>
      <c r="E155" s="235" t="s">
        <v>1</v>
      </c>
      <c r="F155" s="236" t="s">
        <v>184</v>
      </c>
      <c r="G155" s="233"/>
      <c r="H155" s="237">
        <v>2520.1300000000001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142</v>
      </c>
      <c r="AU155" s="243" t="s">
        <v>91</v>
      </c>
      <c r="AV155" s="13" t="s">
        <v>91</v>
      </c>
      <c r="AW155" s="13" t="s">
        <v>36</v>
      </c>
      <c r="AX155" s="13" t="s">
        <v>89</v>
      </c>
      <c r="AY155" s="243" t="s">
        <v>134</v>
      </c>
    </row>
    <row r="156" s="2" customFormat="1" ht="37.8" customHeight="1">
      <c r="A156" s="39"/>
      <c r="B156" s="40"/>
      <c r="C156" s="219" t="s">
        <v>185</v>
      </c>
      <c r="D156" s="219" t="s">
        <v>136</v>
      </c>
      <c r="E156" s="220" t="s">
        <v>186</v>
      </c>
      <c r="F156" s="221" t="s">
        <v>187</v>
      </c>
      <c r="G156" s="222" t="s">
        <v>139</v>
      </c>
      <c r="H156" s="223">
        <v>2520.1300000000001</v>
      </c>
      <c r="I156" s="224"/>
      <c r="J156" s="225">
        <f>ROUND(I156*H156,2)</f>
        <v>0</v>
      </c>
      <c r="K156" s="221" t="s">
        <v>147</v>
      </c>
      <c r="L156" s="45"/>
      <c r="M156" s="226" t="s">
        <v>1</v>
      </c>
      <c r="N156" s="227" t="s">
        <v>46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140</v>
      </c>
      <c r="AT156" s="230" t="s">
        <v>136</v>
      </c>
      <c r="AU156" s="230" t="s">
        <v>91</v>
      </c>
      <c r="AY156" s="18" t="s">
        <v>134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89</v>
      </c>
      <c r="BK156" s="231">
        <f>ROUND(I156*H156,2)</f>
        <v>0</v>
      </c>
      <c r="BL156" s="18" t="s">
        <v>140</v>
      </c>
      <c r="BM156" s="230" t="s">
        <v>188</v>
      </c>
    </row>
    <row r="157" s="2" customFormat="1" ht="62.7" customHeight="1">
      <c r="A157" s="39"/>
      <c r="B157" s="40"/>
      <c r="C157" s="219" t="s">
        <v>189</v>
      </c>
      <c r="D157" s="219" t="s">
        <v>136</v>
      </c>
      <c r="E157" s="220" t="s">
        <v>190</v>
      </c>
      <c r="F157" s="221" t="s">
        <v>191</v>
      </c>
      <c r="G157" s="222" t="s">
        <v>169</v>
      </c>
      <c r="H157" s="223">
        <v>21.405000000000001</v>
      </c>
      <c r="I157" s="224"/>
      <c r="J157" s="225">
        <f>ROUND(I157*H157,2)</f>
        <v>0</v>
      </c>
      <c r="K157" s="221" t="s">
        <v>147</v>
      </c>
      <c r="L157" s="45"/>
      <c r="M157" s="226" t="s">
        <v>1</v>
      </c>
      <c r="N157" s="227" t="s">
        <v>46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140</v>
      </c>
      <c r="AT157" s="230" t="s">
        <v>136</v>
      </c>
      <c r="AU157" s="230" t="s">
        <v>91</v>
      </c>
      <c r="AY157" s="18" t="s">
        <v>134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89</v>
      </c>
      <c r="BK157" s="231">
        <f>ROUND(I157*H157,2)</f>
        <v>0</v>
      </c>
      <c r="BL157" s="18" t="s">
        <v>140</v>
      </c>
      <c r="BM157" s="230" t="s">
        <v>192</v>
      </c>
    </row>
    <row r="158" s="14" customFormat="1">
      <c r="A158" s="14"/>
      <c r="B158" s="244"/>
      <c r="C158" s="245"/>
      <c r="D158" s="234" t="s">
        <v>142</v>
      </c>
      <c r="E158" s="246" t="s">
        <v>1</v>
      </c>
      <c r="F158" s="247" t="s">
        <v>193</v>
      </c>
      <c r="G158" s="245"/>
      <c r="H158" s="246" t="s">
        <v>1</v>
      </c>
      <c r="I158" s="248"/>
      <c r="J158" s="245"/>
      <c r="K158" s="245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142</v>
      </c>
      <c r="AU158" s="253" t="s">
        <v>91</v>
      </c>
      <c r="AV158" s="14" t="s">
        <v>89</v>
      </c>
      <c r="AW158" s="14" t="s">
        <v>36</v>
      </c>
      <c r="AX158" s="14" t="s">
        <v>81</v>
      </c>
      <c r="AY158" s="253" t="s">
        <v>134</v>
      </c>
    </row>
    <row r="159" s="13" customFormat="1">
      <c r="A159" s="13"/>
      <c r="B159" s="232"/>
      <c r="C159" s="233"/>
      <c r="D159" s="234" t="s">
        <v>142</v>
      </c>
      <c r="E159" s="235" t="s">
        <v>1</v>
      </c>
      <c r="F159" s="236" t="s">
        <v>194</v>
      </c>
      <c r="G159" s="233"/>
      <c r="H159" s="237">
        <v>640.84500000000003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142</v>
      </c>
      <c r="AU159" s="243" t="s">
        <v>91</v>
      </c>
      <c r="AV159" s="13" t="s">
        <v>91</v>
      </c>
      <c r="AW159" s="13" t="s">
        <v>36</v>
      </c>
      <c r="AX159" s="13" t="s">
        <v>81</v>
      </c>
      <c r="AY159" s="243" t="s">
        <v>134</v>
      </c>
    </row>
    <row r="160" s="13" customFormat="1">
      <c r="A160" s="13"/>
      <c r="B160" s="232"/>
      <c r="C160" s="233"/>
      <c r="D160" s="234" t="s">
        <v>142</v>
      </c>
      <c r="E160" s="235" t="s">
        <v>1</v>
      </c>
      <c r="F160" s="236" t="s">
        <v>195</v>
      </c>
      <c r="G160" s="233"/>
      <c r="H160" s="237">
        <v>-619.44000000000005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142</v>
      </c>
      <c r="AU160" s="243" t="s">
        <v>91</v>
      </c>
      <c r="AV160" s="13" t="s">
        <v>91</v>
      </c>
      <c r="AW160" s="13" t="s">
        <v>36</v>
      </c>
      <c r="AX160" s="13" t="s">
        <v>81</v>
      </c>
      <c r="AY160" s="243" t="s">
        <v>134</v>
      </c>
    </row>
    <row r="161" s="15" customFormat="1">
      <c r="A161" s="15"/>
      <c r="B161" s="254"/>
      <c r="C161" s="255"/>
      <c r="D161" s="234" t="s">
        <v>142</v>
      </c>
      <c r="E161" s="256" t="s">
        <v>1</v>
      </c>
      <c r="F161" s="257" t="s">
        <v>175</v>
      </c>
      <c r="G161" s="255"/>
      <c r="H161" s="258">
        <v>21.405000000000001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142</v>
      </c>
      <c r="AU161" s="264" t="s">
        <v>91</v>
      </c>
      <c r="AV161" s="15" t="s">
        <v>140</v>
      </c>
      <c r="AW161" s="15" t="s">
        <v>36</v>
      </c>
      <c r="AX161" s="15" t="s">
        <v>89</v>
      </c>
      <c r="AY161" s="264" t="s">
        <v>134</v>
      </c>
    </row>
    <row r="162" s="2" customFormat="1" ht="62.7" customHeight="1">
      <c r="A162" s="39"/>
      <c r="B162" s="40"/>
      <c r="C162" s="219" t="s">
        <v>196</v>
      </c>
      <c r="D162" s="219" t="s">
        <v>136</v>
      </c>
      <c r="E162" s="220" t="s">
        <v>197</v>
      </c>
      <c r="F162" s="221" t="s">
        <v>198</v>
      </c>
      <c r="G162" s="222" t="s">
        <v>169</v>
      </c>
      <c r="H162" s="223">
        <v>640.84500000000003</v>
      </c>
      <c r="I162" s="224"/>
      <c r="J162" s="225">
        <f>ROUND(I162*H162,2)</f>
        <v>0</v>
      </c>
      <c r="K162" s="221" t="s">
        <v>147</v>
      </c>
      <c r="L162" s="45"/>
      <c r="M162" s="226" t="s">
        <v>1</v>
      </c>
      <c r="N162" s="227" t="s">
        <v>46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140</v>
      </c>
      <c r="AT162" s="230" t="s">
        <v>136</v>
      </c>
      <c r="AU162" s="230" t="s">
        <v>91</v>
      </c>
      <c r="AY162" s="18" t="s">
        <v>134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89</v>
      </c>
      <c r="BK162" s="231">
        <f>ROUND(I162*H162,2)</f>
        <v>0</v>
      </c>
      <c r="BL162" s="18" t="s">
        <v>140</v>
      </c>
      <c r="BM162" s="230" t="s">
        <v>199</v>
      </c>
    </row>
    <row r="163" s="14" customFormat="1">
      <c r="A163" s="14"/>
      <c r="B163" s="244"/>
      <c r="C163" s="245"/>
      <c r="D163" s="234" t="s">
        <v>142</v>
      </c>
      <c r="E163" s="246" t="s">
        <v>1</v>
      </c>
      <c r="F163" s="247" t="s">
        <v>193</v>
      </c>
      <c r="G163" s="245"/>
      <c r="H163" s="246" t="s">
        <v>1</v>
      </c>
      <c r="I163" s="248"/>
      <c r="J163" s="245"/>
      <c r="K163" s="245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142</v>
      </c>
      <c r="AU163" s="253" t="s">
        <v>91</v>
      </c>
      <c r="AV163" s="14" t="s">
        <v>89</v>
      </c>
      <c r="AW163" s="14" t="s">
        <v>36</v>
      </c>
      <c r="AX163" s="14" t="s">
        <v>81</v>
      </c>
      <c r="AY163" s="253" t="s">
        <v>134</v>
      </c>
    </row>
    <row r="164" s="13" customFormat="1">
      <c r="A164" s="13"/>
      <c r="B164" s="232"/>
      <c r="C164" s="233"/>
      <c r="D164" s="234" t="s">
        <v>142</v>
      </c>
      <c r="E164" s="235" t="s">
        <v>1</v>
      </c>
      <c r="F164" s="236" t="s">
        <v>200</v>
      </c>
      <c r="G164" s="233"/>
      <c r="H164" s="237">
        <v>640.84500000000003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142</v>
      </c>
      <c r="AU164" s="243" t="s">
        <v>91</v>
      </c>
      <c r="AV164" s="13" t="s">
        <v>91</v>
      </c>
      <c r="AW164" s="13" t="s">
        <v>36</v>
      </c>
      <c r="AX164" s="13" t="s">
        <v>89</v>
      </c>
      <c r="AY164" s="243" t="s">
        <v>134</v>
      </c>
    </row>
    <row r="165" s="2" customFormat="1" ht="44.25" customHeight="1">
      <c r="A165" s="39"/>
      <c r="B165" s="40"/>
      <c r="C165" s="219" t="s">
        <v>201</v>
      </c>
      <c r="D165" s="265" t="s">
        <v>136</v>
      </c>
      <c r="E165" s="220" t="s">
        <v>202</v>
      </c>
      <c r="F165" s="221" t="s">
        <v>203</v>
      </c>
      <c r="G165" s="222" t="s">
        <v>204</v>
      </c>
      <c r="H165" s="223">
        <v>1192.05</v>
      </c>
      <c r="I165" s="224"/>
      <c r="J165" s="225">
        <f>ROUND(I165*H165,2)</f>
        <v>0</v>
      </c>
      <c r="K165" s="221" t="s">
        <v>205</v>
      </c>
      <c r="L165" s="45"/>
      <c r="M165" s="226" t="s">
        <v>1</v>
      </c>
      <c r="N165" s="227" t="s">
        <v>46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140</v>
      </c>
      <c r="AT165" s="230" t="s">
        <v>136</v>
      </c>
      <c r="AU165" s="230" t="s">
        <v>91</v>
      </c>
      <c r="AY165" s="18" t="s">
        <v>134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89</v>
      </c>
      <c r="BK165" s="231">
        <f>ROUND(I165*H165,2)</f>
        <v>0</v>
      </c>
      <c r="BL165" s="18" t="s">
        <v>140</v>
      </c>
      <c r="BM165" s="230" t="s">
        <v>206</v>
      </c>
    </row>
    <row r="166" s="13" customFormat="1">
      <c r="A166" s="13"/>
      <c r="B166" s="232"/>
      <c r="C166" s="233"/>
      <c r="D166" s="234" t="s">
        <v>142</v>
      </c>
      <c r="E166" s="235" t="s">
        <v>1</v>
      </c>
      <c r="F166" s="236" t="s">
        <v>207</v>
      </c>
      <c r="G166" s="233"/>
      <c r="H166" s="237">
        <v>38.529000000000003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142</v>
      </c>
      <c r="AU166" s="243" t="s">
        <v>91</v>
      </c>
      <c r="AV166" s="13" t="s">
        <v>91</v>
      </c>
      <c r="AW166" s="13" t="s">
        <v>36</v>
      </c>
      <c r="AX166" s="13" t="s">
        <v>81</v>
      </c>
      <c r="AY166" s="243" t="s">
        <v>134</v>
      </c>
    </row>
    <row r="167" s="13" customFormat="1">
      <c r="A167" s="13"/>
      <c r="B167" s="232"/>
      <c r="C167" s="233"/>
      <c r="D167" s="234" t="s">
        <v>142</v>
      </c>
      <c r="E167" s="235" t="s">
        <v>1</v>
      </c>
      <c r="F167" s="236" t="s">
        <v>208</v>
      </c>
      <c r="G167" s="233"/>
      <c r="H167" s="237">
        <v>1153.521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142</v>
      </c>
      <c r="AU167" s="243" t="s">
        <v>91</v>
      </c>
      <c r="AV167" s="13" t="s">
        <v>91</v>
      </c>
      <c r="AW167" s="13" t="s">
        <v>36</v>
      </c>
      <c r="AX167" s="13" t="s">
        <v>81</v>
      </c>
      <c r="AY167" s="243" t="s">
        <v>134</v>
      </c>
    </row>
    <row r="168" s="15" customFormat="1">
      <c r="A168" s="15"/>
      <c r="B168" s="254"/>
      <c r="C168" s="255"/>
      <c r="D168" s="234" t="s">
        <v>142</v>
      </c>
      <c r="E168" s="256" t="s">
        <v>1</v>
      </c>
      <c r="F168" s="257" t="s">
        <v>175</v>
      </c>
      <c r="G168" s="255"/>
      <c r="H168" s="258">
        <v>1192.05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4" t="s">
        <v>142</v>
      </c>
      <c r="AU168" s="264" t="s">
        <v>91</v>
      </c>
      <c r="AV168" s="15" t="s">
        <v>140</v>
      </c>
      <c r="AW168" s="15" t="s">
        <v>36</v>
      </c>
      <c r="AX168" s="15" t="s">
        <v>89</v>
      </c>
      <c r="AY168" s="264" t="s">
        <v>134</v>
      </c>
    </row>
    <row r="169" s="2" customFormat="1" ht="44.25" customHeight="1">
      <c r="A169" s="39"/>
      <c r="B169" s="40"/>
      <c r="C169" s="219" t="s">
        <v>209</v>
      </c>
      <c r="D169" s="219" t="s">
        <v>136</v>
      </c>
      <c r="E169" s="220" t="s">
        <v>210</v>
      </c>
      <c r="F169" s="221" t="s">
        <v>211</v>
      </c>
      <c r="G169" s="222" t="s">
        <v>169</v>
      </c>
      <c r="H169" s="223">
        <v>619.44000000000005</v>
      </c>
      <c r="I169" s="224"/>
      <c r="J169" s="225">
        <f>ROUND(I169*H169,2)</f>
        <v>0</v>
      </c>
      <c r="K169" s="221" t="s">
        <v>147</v>
      </c>
      <c r="L169" s="45"/>
      <c r="M169" s="226" t="s">
        <v>1</v>
      </c>
      <c r="N169" s="227" t="s">
        <v>46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140</v>
      </c>
      <c r="AT169" s="230" t="s">
        <v>136</v>
      </c>
      <c r="AU169" s="230" t="s">
        <v>91</v>
      </c>
      <c r="AY169" s="18" t="s">
        <v>134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89</v>
      </c>
      <c r="BK169" s="231">
        <f>ROUND(I169*H169,2)</f>
        <v>0</v>
      </c>
      <c r="BL169" s="18" t="s">
        <v>140</v>
      </c>
      <c r="BM169" s="230" t="s">
        <v>212</v>
      </c>
    </row>
    <row r="170" s="14" customFormat="1">
      <c r="A170" s="14"/>
      <c r="B170" s="244"/>
      <c r="C170" s="245"/>
      <c r="D170" s="234" t="s">
        <v>142</v>
      </c>
      <c r="E170" s="246" t="s">
        <v>1</v>
      </c>
      <c r="F170" s="247" t="s">
        <v>159</v>
      </c>
      <c r="G170" s="245"/>
      <c r="H170" s="246" t="s">
        <v>1</v>
      </c>
      <c r="I170" s="248"/>
      <c r="J170" s="245"/>
      <c r="K170" s="245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142</v>
      </c>
      <c r="AU170" s="253" t="s">
        <v>91</v>
      </c>
      <c r="AV170" s="14" t="s">
        <v>89</v>
      </c>
      <c r="AW170" s="14" t="s">
        <v>36</v>
      </c>
      <c r="AX170" s="14" t="s">
        <v>81</v>
      </c>
      <c r="AY170" s="253" t="s">
        <v>134</v>
      </c>
    </row>
    <row r="171" s="14" customFormat="1">
      <c r="A171" s="14"/>
      <c r="B171" s="244"/>
      <c r="C171" s="245"/>
      <c r="D171" s="234" t="s">
        <v>142</v>
      </c>
      <c r="E171" s="246" t="s">
        <v>1</v>
      </c>
      <c r="F171" s="247" t="s">
        <v>171</v>
      </c>
      <c r="G171" s="245"/>
      <c r="H171" s="246" t="s">
        <v>1</v>
      </c>
      <c r="I171" s="248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142</v>
      </c>
      <c r="AU171" s="253" t="s">
        <v>91</v>
      </c>
      <c r="AV171" s="14" t="s">
        <v>89</v>
      </c>
      <c r="AW171" s="14" t="s">
        <v>36</v>
      </c>
      <c r="AX171" s="14" t="s">
        <v>81</v>
      </c>
      <c r="AY171" s="253" t="s">
        <v>134</v>
      </c>
    </row>
    <row r="172" s="13" customFormat="1">
      <c r="A172" s="13"/>
      <c r="B172" s="232"/>
      <c r="C172" s="233"/>
      <c r="D172" s="234" t="s">
        <v>142</v>
      </c>
      <c r="E172" s="235" t="s">
        <v>1</v>
      </c>
      <c r="F172" s="236" t="s">
        <v>213</v>
      </c>
      <c r="G172" s="233"/>
      <c r="H172" s="237">
        <v>619.44000000000005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142</v>
      </c>
      <c r="AU172" s="243" t="s">
        <v>91</v>
      </c>
      <c r="AV172" s="13" t="s">
        <v>91</v>
      </c>
      <c r="AW172" s="13" t="s">
        <v>36</v>
      </c>
      <c r="AX172" s="13" t="s">
        <v>89</v>
      </c>
      <c r="AY172" s="243" t="s">
        <v>134</v>
      </c>
    </row>
    <row r="173" s="2" customFormat="1" ht="66.75" customHeight="1">
      <c r="A173" s="39"/>
      <c r="B173" s="40"/>
      <c r="C173" s="219" t="s">
        <v>214</v>
      </c>
      <c r="D173" s="219" t="s">
        <v>136</v>
      </c>
      <c r="E173" s="220" t="s">
        <v>215</v>
      </c>
      <c r="F173" s="221" t="s">
        <v>216</v>
      </c>
      <c r="G173" s="222" t="s">
        <v>169</v>
      </c>
      <c r="H173" s="223">
        <v>416.60000000000002</v>
      </c>
      <c r="I173" s="224"/>
      <c r="J173" s="225">
        <f>ROUND(I173*H173,2)</f>
        <v>0</v>
      </c>
      <c r="K173" s="221" t="s">
        <v>147</v>
      </c>
      <c r="L173" s="45"/>
      <c r="M173" s="226" t="s">
        <v>1</v>
      </c>
      <c r="N173" s="227" t="s">
        <v>46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140</v>
      </c>
      <c r="AT173" s="230" t="s">
        <v>136</v>
      </c>
      <c r="AU173" s="230" t="s">
        <v>91</v>
      </c>
      <c r="AY173" s="18" t="s">
        <v>134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89</v>
      </c>
      <c r="BK173" s="231">
        <f>ROUND(I173*H173,2)</f>
        <v>0</v>
      </c>
      <c r="BL173" s="18" t="s">
        <v>140</v>
      </c>
      <c r="BM173" s="230" t="s">
        <v>217</v>
      </c>
    </row>
    <row r="174" s="14" customFormat="1">
      <c r="A174" s="14"/>
      <c r="B174" s="244"/>
      <c r="C174" s="245"/>
      <c r="D174" s="234" t="s">
        <v>142</v>
      </c>
      <c r="E174" s="246" t="s">
        <v>1</v>
      </c>
      <c r="F174" s="247" t="s">
        <v>159</v>
      </c>
      <c r="G174" s="245"/>
      <c r="H174" s="246" t="s">
        <v>1</v>
      </c>
      <c r="I174" s="248"/>
      <c r="J174" s="245"/>
      <c r="K174" s="245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142</v>
      </c>
      <c r="AU174" s="253" t="s">
        <v>91</v>
      </c>
      <c r="AV174" s="14" t="s">
        <v>89</v>
      </c>
      <c r="AW174" s="14" t="s">
        <v>36</v>
      </c>
      <c r="AX174" s="14" t="s">
        <v>81</v>
      </c>
      <c r="AY174" s="253" t="s">
        <v>134</v>
      </c>
    </row>
    <row r="175" s="14" customFormat="1">
      <c r="A175" s="14"/>
      <c r="B175" s="244"/>
      <c r="C175" s="245"/>
      <c r="D175" s="234" t="s">
        <v>142</v>
      </c>
      <c r="E175" s="246" t="s">
        <v>1</v>
      </c>
      <c r="F175" s="247" t="s">
        <v>171</v>
      </c>
      <c r="G175" s="245"/>
      <c r="H175" s="246" t="s">
        <v>1</v>
      </c>
      <c r="I175" s="248"/>
      <c r="J175" s="245"/>
      <c r="K175" s="245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142</v>
      </c>
      <c r="AU175" s="253" t="s">
        <v>91</v>
      </c>
      <c r="AV175" s="14" t="s">
        <v>89</v>
      </c>
      <c r="AW175" s="14" t="s">
        <v>36</v>
      </c>
      <c r="AX175" s="14" t="s">
        <v>81</v>
      </c>
      <c r="AY175" s="253" t="s">
        <v>134</v>
      </c>
    </row>
    <row r="176" s="13" customFormat="1">
      <c r="A176" s="13"/>
      <c r="B176" s="232"/>
      <c r="C176" s="233"/>
      <c r="D176" s="234" t="s">
        <v>142</v>
      </c>
      <c r="E176" s="235" t="s">
        <v>1</v>
      </c>
      <c r="F176" s="236" t="s">
        <v>218</v>
      </c>
      <c r="G176" s="233"/>
      <c r="H176" s="237">
        <v>416.60000000000002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142</v>
      </c>
      <c r="AU176" s="243" t="s">
        <v>91</v>
      </c>
      <c r="AV176" s="13" t="s">
        <v>91</v>
      </c>
      <c r="AW176" s="13" t="s">
        <v>36</v>
      </c>
      <c r="AX176" s="13" t="s">
        <v>89</v>
      </c>
      <c r="AY176" s="243" t="s">
        <v>134</v>
      </c>
    </row>
    <row r="177" s="2" customFormat="1" ht="16.5" customHeight="1">
      <c r="A177" s="39"/>
      <c r="B177" s="40"/>
      <c r="C177" s="266" t="s">
        <v>8</v>
      </c>
      <c r="D177" s="266" t="s">
        <v>219</v>
      </c>
      <c r="E177" s="267" t="s">
        <v>220</v>
      </c>
      <c r="F177" s="268" t="s">
        <v>221</v>
      </c>
      <c r="G177" s="269" t="s">
        <v>204</v>
      </c>
      <c r="H177" s="270">
        <v>833.20000000000005</v>
      </c>
      <c r="I177" s="271"/>
      <c r="J177" s="272">
        <f>ROUND(I177*H177,2)</f>
        <v>0</v>
      </c>
      <c r="K177" s="268" t="s">
        <v>147</v>
      </c>
      <c r="L177" s="273"/>
      <c r="M177" s="274" t="s">
        <v>1</v>
      </c>
      <c r="N177" s="275" t="s">
        <v>46</v>
      </c>
      <c r="O177" s="92"/>
      <c r="P177" s="228">
        <f>O177*H177</f>
        <v>0</v>
      </c>
      <c r="Q177" s="228">
        <v>1</v>
      </c>
      <c r="R177" s="228">
        <f>Q177*H177</f>
        <v>833.20000000000005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180</v>
      </c>
      <c r="AT177" s="230" t="s">
        <v>219</v>
      </c>
      <c r="AU177" s="230" t="s">
        <v>91</v>
      </c>
      <c r="AY177" s="18" t="s">
        <v>134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89</v>
      </c>
      <c r="BK177" s="231">
        <f>ROUND(I177*H177,2)</f>
        <v>0</v>
      </c>
      <c r="BL177" s="18" t="s">
        <v>140</v>
      </c>
      <c r="BM177" s="230" t="s">
        <v>222</v>
      </c>
    </row>
    <row r="178" s="13" customFormat="1">
      <c r="A178" s="13"/>
      <c r="B178" s="232"/>
      <c r="C178" s="233"/>
      <c r="D178" s="234" t="s">
        <v>142</v>
      </c>
      <c r="E178" s="233"/>
      <c r="F178" s="236" t="s">
        <v>223</v>
      </c>
      <c r="G178" s="233"/>
      <c r="H178" s="237">
        <v>833.20000000000005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142</v>
      </c>
      <c r="AU178" s="243" t="s">
        <v>91</v>
      </c>
      <c r="AV178" s="13" t="s">
        <v>91</v>
      </c>
      <c r="AW178" s="13" t="s">
        <v>4</v>
      </c>
      <c r="AX178" s="13" t="s">
        <v>89</v>
      </c>
      <c r="AY178" s="243" t="s">
        <v>134</v>
      </c>
    </row>
    <row r="179" s="2" customFormat="1" ht="55.5" customHeight="1">
      <c r="A179" s="39"/>
      <c r="B179" s="40"/>
      <c r="C179" s="219" t="s">
        <v>224</v>
      </c>
      <c r="D179" s="219" t="s">
        <v>136</v>
      </c>
      <c r="E179" s="220" t="s">
        <v>225</v>
      </c>
      <c r="F179" s="221" t="s">
        <v>226</v>
      </c>
      <c r="G179" s="222" t="s">
        <v>139</v>
      </c>
      <c r="H179" s="223">
        <v>190.09999999999999</v>
      </c>
      <c r="I179" s="224"/>
      <c r="J179" s="225">
        <f>ROUND(I179*H179,2)</f>
        <v>0</v>
      </c>
      <c r="K179" s="221" t="s">
        <v>147</v>
      </c>
      <c r="L179" s="45"/>
      <c r="M179" s="226" t="s">
        <v>1</v>
      </c>
      <c r="N179" s="227" t="s">
        <v>46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140</v>
      </c>
      <c r="AT179" s="230" t="s">
        <v>136</v>
      </c>
      <c r="AU179" s="230" t="s">
        <v>91</v>
      </c>
      <c r="AY179" s="18" t="s">
        <v>134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89</v>
      </c>
      <c r="BK179" s="231">
        <f>ROUND(I179*H179,2)</f>
        <v>0</v>
      </c>
      <c r="BL179" s="18" t="s">
        <v>140</v>
      </c>
      <c r="BM179" s="230" t="s">
        <v>227</v>
      </c>
    </row>
    <row r="180" s="13" customFormat="1">
      <c r="A180" s="13"/>
      <c r="B180" s="232"/>
      <c r="C180" s="233"/>
      <c r="D180" s="234" t="s">
        <v>142</v>
      </c>
      <c r="E180" s="235" t="s">
        <v>1</v>
      </c>
      <c r="F180" s="236" t="s">
        <v>228</v>
      </c>
      <c r="G180" s="233"/>
      <c r="H180" s="237">
        <v>190.09999999999999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142</v>
      </c>
      <c r="AU180" s="243" t="s">
        <v>91</v>
      </c>
      <c r="AV180" s="13" t="s">
        <v>91</v>
      </c>
      <c r="AW180" s="13" t="s">
        <v>36</v>
      </c>
      <c r="AX180" s="13" t="s">
        <v>89</v>
      </c>
      <c r="AY180" s="243" t="s">
        <v>134</v>
      </c>
    </row>
    <row r="181" s="2" customFormat="1" ht="37.8" customHeight="1">
      <c r="A181" s="39"/>
      <c r="B181" s="40"/>
      <c r="C181" s="219" t="s">
        <v>229</v>
      </c>
      <c r="D181" s="219" t="s">
        <v>136</v>
      </c>
      <c r="E181" s="220" t="s">
        <v>230</v>
      </c>
      <c r="F181" s="221" t="s">
        <v>231</v>
      </c>
      <c r="G181" s="222" t="s">
        <v>139</v>
      </c>
      <c r="H181" s="223">
        <v>104.55500000000001</v>
      </c>
      <c r="I181" s="224"/>
      <c r="J181" s="225">
        <f>ROUND(I181*H181,2)</f>
        <v>0</v>
      </c>
      <c r="K181" s="221" t="s">
        <v>147</v>
      </c>
      <c r="L181" s="45"/>
      <c r="M181" s="226" t="s">
        <v>1</v>
      </c>
      <c r="N181" s="227" t="s">
        <v>46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140</v>
      </c>
      <c r="AT181" s="230" t="s">
        <v>136</v>
      </c>
      <c r="AU181" s="230" t="s">
        <v>91</v>
      </c>
      <c r="AY181" s="18" t="s">
        <v>134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89</v>
      </c>
      <c r="BK181" s="231">
        <f>ROUND(I181*H181,2)</f>
        <v>0</v>
      </c>
      <c r="BL181" s="18" t="s">
        <v>140</v>
      </c>
      <c r="BM181" s="230" t="s">
        <v>232</v>
      </c>
    </row>
    <row r="182" s="13" customFormat="1">
      <c r="A182" s="13"/>
      <c r="B182" s="232"/>
      <c r="C182" s="233"/>
      <c r="D182" s="234" t="s">
        <v>142</v>
      </c>
      <c r="E182" s="235" t="s">
        <v>1</v>
      </c>
      <c r="F182" s="236" t="s">
        <v>160</v>
      </c>
      <c r="G182" s="233"/>
      <c r="H182" s="237">
        <v>104.55500000000001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142</v>
      </c>
      <c r="AU182" s="243" t="s">
        <v>91</v>
      </c>
      <c r="AV182" s="13" t="s">
        <v>91</v>
      </c>
      <c r="AW182" s="13" t="s">
        <v>36</v>
      </c>
      <c r="AX182" s="13" t="s">
        <v>89</v>
      </c>
      <c r="AY182" s="243" t="s">
        <v>134</v>
      </c>
    </row>
    <row r="183" s="2" customFormat="1" ht="37.8" customHeight="1">
      <c r="A183" s="39"/>
      <c r="B183" s="40"/>
      <c r="C183" s="219" t="s">
        <v>233</v>
      </c>
      <c r="D183" s="219" t="s">
        <v>136</v>
      </c>
      <c r="E183" s="220" t="s">
        <v>234</v>
      </c>
      <c r="F183" s="221" t="s">
        <v>235</v>
      </c>
      <c r="G183" s="222" t="s">
        <v>139</v>
      </c>
      <c r="H183" s="223">
        <v>3605.6999999999998</v>
      </c>
      <c r="I183" s="224"/>
      <c r="J183" s="225">
        <f>ROUND(I183*H183,2)</f>
        <v>0</v>
      </c>
      <c r="K183" s="221" t="s">
        <v>147</v>
      </c>
      <c r="L183" s="45"/>
      <c r="M183" s="226" t="s">
        <v>1</v>
      </c>
      <c r="N183" s="227" t="s">
        <v>46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140</v>
      </c>
      <c r="AT183" s="230" t="s">
        <v>136</v>
      </c>
      <c r="AU183" s="230" t="s">
        <v>91</v>
      </c>
      <c r="AY183" s="18" t="s">
        <v>134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89</v>
      </c>
      <c r="BK183" s="231">
        <f>ROUND(I183*H183,2)</f>
        <v>0</v>
      </c>
      <c r="BL183" s="18" t="s">
        <v>140</v>
      </c>
      <c r="BM183" s="230" t="s">
        <v>236</v>
      </c>
    </row>
    <row r="184" s="14" customFormat="1">
      <c r="A184" s="14"/>
      <c r="B184" s="244"/>
      <c r="C184" s="245"/>
      <c r="D184" s="234" t="s">
        <v>142</v>
      </c>
      <c r="E184" s="246" t="s">
        <v>1</v>
      </c>
      <c r="F184" s="247" t="s">
        <v>159</v>
      </c>
      <c r="G184" s="245"/>
      <c r="H184" s="246" t="s">
        <v>1</v>
      </c>
      <c r="I184" s="248"/>
      <c r="J184" s="245"/>
      <c r="K184" s="245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142</v>
      </c>
      <c r="AU184" s="253" t="s">
        <v>91</v>
      </c>
      <c r="AV184" s="14" t="s">
        <v>89</v>
      </c>
      <c r="AW184" s="14" t="s">
        <v>36</v>
      </c>
      <c r="AX184" s="14" t="s">
        <v>81</v>
      </c>
      <c r="AY184" s="253" t="s">
        <v>134</v>
      </c>
    </row>
    <row r="185" s="13" customFormat="1">
      <c r="A185" s="13"/>
      <c r="B185" s="232"/>
      <c r="C185" s="233"/>
      <c r="D185" s="234" t="s">
        <v>142</v>
      </c>
      <c r="E185" s="235" t="s">
        <v>1</v>
      </c>
      <c r="F185" s="236" t="s">
        <v>165</v>
      </c>
      <c r="G185" s="233"/>
      <c r="H185" s="237">
        <v>3605.6999999999998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142</v>
      </c>
      <c r="AU185" s="243" t="s">
        <v>91</v>
      </c>
      <c r="AV185" s="13" t="s">
        <v>91</v>
      </c>
      <c r="AW185" s="13" t="s">
        <v>36</v>
      </c>
      <c r="AX185" s="13" t="s">
        <v>89</v>
      </c>
      <c r="AY185" s="243" t="s">
        <v>134</v>
      </c>
    </row>
    <row r="186" s="2" customFormat="1" ht="37.8" customHeight="1">
      <c r="A186" s="39"/>
      <c r="B186" s="40"/>
      <c r="C186" s="219" t="s">
        <v>237</v>
      </c>
      <c r="D186" s="219" t="s">
        <v>136</v>
      </c>
      <c r="E186" s="220" t="s">
        <v>238</v>
      </c>
      <c r="F186" s="221" t="s">
        <v>239</v>
      </c>
      <c r="G186" s="222" t="s">
        <v>139</v>
      </c>
      <c r="H186" s="223">
        <v>294.55500000000001</v>
      </c>
      <c r="I186" s="224"/>
      <c r="J186" s="225">
        <f>ROUND(I186*H186,2)</f>
        <v>0</v>
      </c>
      <c r="K186" s="221" t="s">
        <v>147</v>
      </c>
      <c r="L186" s="45"/>
      <c r="M186" s="226" t="s">
        <v>1</v>
      </c>
      <c r="N186" s="227" t="s">
        <v>46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140</v>
      </c>
      <c r="AT186" s="230" t="s">
        <v>136</v>
      </c>
      <c r="AU186" s="230" t="s">
        <v>91</v>
      </c>
      <c r="AY186" s="18" t="s">
        <v>134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89</v>
      </c>
      <c r="BK186" s="231">
        <f>ROUND(I186*H186,2)</f>
        <v>0</v>
      </c>
      <c r="BL186" s="18" t="s">
        <v>140</v>
      </c>
      <c r="BM186" s="230" t="s">
        <v>240</v>
      </c>
    </row>
    <row r="187" s="13" customFormat="1">
      <c r="A187" s="13"/>
      <c r="B187" s="232"/>
      <c r="C187" s="233"/>
      <c r="D187" s="234" t="s">
        <v>142</v>
      </c>
      <c r="E187" s="235" t="s">
        <v>1</v>
      </c>
      <c r="F187" s="236" t="s">
        <v>241</v>
      </c>
      <c r="G187" s="233"/>
      <c r="H187" s="237">
        <v>294.55500000000001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142</v>
      </c>
      <c r="AU187" s="243" t="s">
        <v>91</v>
      </c>
      <c r="AV187" s="13" t="s">
        <v>91</v>
      </c>
      <c r="AW187" s="13" t="s">
        <v>36</v>
      </c>
      <c r="AX187" s="13" t="s">
        <v>89</v>
      </c>
      <c r="AY187" s="243" t="s">
        <v>134</v>
      </c>
    </row>
    <row r="188" s="2" customFormat="1" ht="16.5" customHeight="1">
      <c r="A188" s="39"/>
      <c r="B188" s="40"/>
      <c r="C188" s="266" t="s">
        <v>242</v>
      </c>
      <c r="D188" s="266" t="s">
        <v>219</v>
      </c>
      <c r="E188" s="267" t="s">
        <v>243</v>
      </c>
      <c r="F188" s="268" t="s">
        <v>244</v>
      </c>
      <c r="G188" s="269" t="s">
        <v>245</v>
      </c>
      <c r="H188" s="270">
        <v>5.891</v>
      </c>
      <c r="I188" s="271"/>
      <c r="J188" s="272">
        <f>ROUND(I188*H188,2)</f>
        <v>0</v>
      </c>
      <c r="K188" s="268" t="s">
        <v>147</v>
      </c>
      <c r="L188" s="273"/>
      <c r="M188" s="274" t="s">
        <v>1</v>
      </c>
      <c r="N188" s="275" t="s">
        <v>46</v>
      </c>
      <c r="O188" s="92"/>
      <c r="P188" s="228">
        <f>O188*H188</f>
        <v>0</v>
      </c>
      <c r="Q188" s="228">
        <v>0.001</v>
      </c>
      <c r="R188" s="228">
        <f>Q188*H188</f>
        <v>0.0058910000000000004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180</v>
      </c>
      <c r="AT188" s="230" t="s">
        <v>219</v>
      </c>
      <c r="AU188" s="230" t="s">
        <v>91</v>
      </c>
      <c r="AY188" s="18" t="s">
        <v>134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89</v>
      </c>
      <c r="BK188" s="231">
        <f>ROUND(I188*H188,2)</f>
        <v>0</v>
      </c>
      <c r="BL188" s="18" t="s">
        <v>140</v>
      </c>
      <c r="BM188" s="230" t="s">
        <v>246</v>
      </c>
    </row>
    <row r="189" s="13" customFormat="1">
      <c r="A189" s="13"/>
      <c r="B189" s="232"/>
      <c r="C189" s="233"/>
      <c r="D189" s="234" t="s">
        <v>142</v>
      </c>
      <c r="E189" s="235" t="s">
        <v>1</v>
      </c>
      <c r="F189" s="236" t="s">
        <v>247</v>
      </c>
      <c r="G189" s="233"/>
      <c r="H189" s="237">
        <v>5.891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142</v>
      </c>
      <c r="AU189" s="243" t="s">
        <v>91</v>
      </c>
      <c r="AV189" s="13" t="s">
        <v>91</v>
      </c>
      <c r="AW189" s="13" t="s">
        <v>36</v>
      </c>
      <c r="AX189" s="13" t="s">
        <v>89</v>
      </c>
      <c r="AY189" s="243" t="s">
        <v>134</v>
      </c>
    </row>
    <row r="190" s="12" customFormat="1" ht="22.8" customHeight="1">
      <c r="A190" s="12"/>
      <c r="B190" s="203"/>
      <c r="C190" s="204"/>
      <c r="D190" s="205" t="s">
        <v>80</v>
      </c>
      <c r="E190" s="217" t="s">
        <v>91</v>
      </c>
      <c r="F190" s="217" t="s">
        <v>248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SUM(P191:P194)</f>
        <v>0</v>
      </c>
      <c r="Q190" s="211"/>
      <c r="R190" s="212">
        <f>SUM(R191:R194)</f>
        <v>352.82634240000004</v>
      </c>
      <c r="S190" s="211"/>
      <c r="T190" s="213">
        <f>SUM(T191:T194)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89</v>
      </c>
      <c r="AT190" s="215" t="s">
        <v>80</v>
      </c>
      <c r="AU190" s="215" t="s">
        <v>89</v>
      </c>
      <c r="AY190" s="214" t="s">
        <v>134</v>
      </c>
      <c r="BK190" s="216">
        <f>SUM(BK191:BK194)</f>
        <v>0</v>
      </c>
    </row>
    <row r="191" s="2" customFormat="1" ht="44.25" customHeight="1">
      <c r="A191" s="39"/>
      <c r="B191" s="40"/>
      <c r="C191" s="219" t="s">
        <v>7</v>
      </c>
      <c r="D191" s="219" t="s">
        <v>136</v>
      </c>
      <c r="E191" s="220" t="s">
        <v>249</v>
      </c>
      <c r="F191" s="221" t="s">
        <v>250</v>
      </c>
      <c r="G191" s="222" t="s">
        <v>169</v>
      </c>
      <c r="H191" s="223">
        <v>114.84</v>
      </c>
      <c r="I191" s="224"/>
      <c r="J191" s="225">
        <f>ROUND(I191*H191,2)</f>
        <v>0</v>
      </c>
      <c r="K191" s="221" t="s">
        <v>147</v>
      </c>
      <c r="L191" s="45"/>
      <c r="M191" s="226" t="s">
        <v>1</v>
      </c>
      <c r="N191" s="227" t="s">
        <v>46</v>
      </c>
      <c r="O191" s="92"/>
      <c r="P191" s="228">
        <f>O191*H191</f>
        <v>0</v>
      </c>
      <c r="Q191" s="228">
        <v>1.6299999999999999</v>
      </c>
      <c r="R191" s="228">
        <f>Q191*H191</f>
        <v>187.1892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140</v>
      </c>
      <c r="AT191" s="230" t="s">
        <v>136</v>
      </c>
      <c r="AU191" s="230" t="s">
        <v>91</v>
      </c>
      <c r="AY191" s="18" t="s">
        <v>134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89</v>
      </c>
      <c r="BK191" s="231">
        <f>ROUND(I191*H191,2)</f>
        <v>0</v>
      </c>
      <c r="BL191" s="18" t="s">
        <v>140</v>
      </c>
      <c r="BM191" s="230" t="s">
        <v>251</v>
      </c>
    </row>
    <row r="192" s="14" customFormat="1">
      <c r="A192" s="14"/>
      <c r="B192" s="244"/>
      <c r="C192" s="245"/>
      <c r="D192" s="234" t="s">
        <v>142</v>
      </c>
      <c r="E192" s="246" t="s">
        <v>1</v>
      </c>
      <c r="F192" s="247" t="s">
        <v>159</v>
      </c>
      <c r="G192" s="245"/>
      <c r="H192" s="246" t="s">
        <v>1</v>
      </c>
      <c r="I192" s="248"/>
      <c r="J192" s="245"/>
      <c r="K192" s="245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142</v>
      </c>
      <c r="AU192" s="253" t="s">
        <v>91</v>
      </c>
      <c r="AV192" s="14" t="s">
        <v>89</v>
      </c>
      <c r="AW192" s="14" t="s">
        <v>36</v>
      </c>
      <c r="AX192" s="14" t="s">
        <v>81</v>
      </c>
      <c r="AY192" s="253" t="s">
        <v>134</v>
      </c>
    </row>
    <row r="193" s="13" customFormat="1">
      <c r="A193" s="13"/>
      <c r="B193" s="232"/>
      <c r="C193" s="233"/>
      <c r="D193" s="234" t="s">
        <v>142</v>
      </c>
      <c r="E193" s="235" t="s">
        <v>1</v>
      </c>
      <c r="F193" s="236" t="s">
        <v>252</v>
      </c>
      <c r="G193" s="233"/>
      <c r="H193" s="237">
        <v>114.84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142</v>
      </c>
      <c r="AU193" s="243" t="s">
        <v>91</v>
      </c>
      <c r="AV193" s="13" t="s">
        <v>91</v>
      </c>
      <c r="AW193" s="13" t="s">
        <v>36</v>
      </c>
      <c r="AX193" s="13" t="s">
        <v>89</v>
      </c>
      <c r="AY193" s="243" t="s">
        <v>134</v>
      </c>
    </row>
    <row r="194" s="2" customFormat="1" ht="66.75" customHeight="1">
      <c r="A194" s="39"/>
      <c r="B194" s="40"/>
      <c r="C194" s="219" t="s">
        <v>253</v>
      </c>
      <c r="D194" s="219" t="s">
        <v>136</v>
      </c>
      <c r="E194" s="220" t="s">
        <v>254</v>
      </c>
      <c r="F194" s="221" t="s">
        <v>255</v>
      </c>
      <c r="G194" s="222" t="s">
        <v>256</v>
      </c>
      <c r="H194" s="223">
        <v>696</v>
      </c>
      <c r="I194" s="224"/>
      <c r="J194" s="225">
        <f>ROUND(I194*H194,2)</f>
        <v>0</v>
      </c>
      <c r="K194" s="221" t="s">
        <v>147</v>
      </c>
      <c r="L194" s="45"/>
      <c r="M194" s="226" t="s">
        <v>1</v>
      </c>
      <c r="N194" s="227" t="s">
        <v>46</v>
      </c>
      <c r="O194" s="92"/>
      <c r="P194" s="228">
        <f>O194*H194</f>
        <v>0</v>
      </c>
      <c r="Q194" s="228">
        <v>0.23798440000000001</v>
      </c>
      <c r="R194" s="228">
        <f>Q194*H194</f>
        <v>165.63714240000002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140</v>
      </c>
      <c r="AT194" s="230" t="s">
        <v>136</v>
      </c>
      <c r="AU194" s="230" t="s">
        <v>91</v>
      </c>
      <c r="AY194" s="18" t="s">
        <v>134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89</v>
      </c>
      <c r="BK194" s="231">
        <f>ROUND(I194*H194,2)</f>
        <v>0</v>
      </c>
      <c r="BL194" s="18" t="s">
        <v>140</v>
      </c>
      <c r="BM194" s="230" t="s">
        <v>257</v>
      </c>
    </row>
    <row r="195" s="12" customFormat="1" ht="22.8" customHeight="1">
      <c r="A195" s="12"/>
      <c r="B195" s="203"/>
      <c r="C195" s="204"/>
      <c r="D195" s="205" t="s">
        <v>80</v>
      </c>
      <c r="E195" s="217" t="s">
        <v>140</v>
      </c>
      <c r="F195" s="217" t="s">
        <v>258</v>
      </c>
      <c r="G195" s="204"/>
      <c r="H195" s="204"/>
      <c r="I195" s="207"/>
      <c r="J195" s="218">
        <f>BK195</f>
        <v>0</v>
      </c>
      <c r="K195" s="204"/>
      <c r="L195" s="209"/>
      <c r="M195" s="210"/>
      <c r="N195" s="211"/>
      <c r="O195" s="211"/>
      <c r="P195" s="212">
        <f>SUM(P196:P199)</f>
        <v>0</v>
      </c>
      <c r="Q195" s="211"/>
      <c r="R195" s="212">
        <f>SUM(R196:R199)</f>
        <v>0</v>
      </c>
      <c r="S195" s="211"/>
      <c r="T195" s="213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4" t="s">
        <v>89</v>
      </c>
      <c r="AT195" s="215" t="s">
        <v>80</v>
      </c>
      <c r="AU195" s="215" t="s">
        <v>89</v>
      </c>
      <c r="AY195" s="214" t="s">
        <v>134</v>
      </c>
      <c r="BK195" s="216">
        <f>SUM(BK196:BK199)</f>
        <v>0</v>
      </c>
    </row>
    <row r="196" s="2" customFormat="1" ht="33" customHeight="1">
      <c r="A196" s="39"/>
      <c r="B196" s="40"/>
      <c r="C196" s="219" t="s">
        <v>259</v>
      </c>
      <c r="D196" s="219" t="s">
        <v>136</v>
      </c>
      <c r="E196" s="220" t="s">
        <v>260</v>
      </c>
      <c r="F196" s="221" t="s">
        <v>261</v>
      </c>
      <c r="G196" s="222" t="s">
        <v>169</v>
      </c>
      <c r="H196" s="223">
        <v>76.560000000000002</v>
      </c>
      <c r="I196" s="224"/>
      <c r="J196" s="225">
        <f>ROUND(I196*H196,2)</f>
        <v>0</v>
      </c>
      <c r="K196" s="221" t="s">
        <v>147</v>
      </c>
      <c r="L196" s="45"/>
      <c r="M196" s="226" t="s">
        <v>1</v>
      </c>
      <c r="N196" s="227" t="s">
        <v>46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140</v>
      </c>
      <c r="AT196" s="230" t="s">
        <v>136</v>
      </c>
      <c r="AU196" s="230" t="s">
        <v>91</v>
      </c>
      <c r="AY196" s="18" t="s">
        <v>134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89</v>
      </c>
      <c r="BK196" s="231">
        <f>ROUND(I196*H196,2)</f>
        <v>0</v>
      </c>
      <c r="BL196" s="18" t="s">
        <v>140</v>
      </c>
      <c r="BM196" s="230" t="s">
        <v>262</v>
      </c>
    </row>
    <row r="197" s="14" customFormat="1">
      <c r="A197" s="14"/>
      <c r="B197" s="244"/>
      <c r="C197" s="245"/>
      <c r="D197" s="234" t="s">
        <v>142</v>
      </c>
      <c r="E197" s="246" t="s">
        <v>1</v>
      </c>
      <c r="F197" s="247" t="s">
        <v>159</v>
      </c>
      <c r="G197" s="245"/>
      <c r="H197" s="246" t="s">
        <v>1</v>
      </c>
      <c r="I197" s="248"/>
      <c r="J197" s="245"/>
      <c r="K197" s="245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142</v>
      </c>
      <c r="AU197" s="253" t="s">
        <v>91</v>
      </c>
      <c r="AV197" s="14" t="s">
        <v>89</v>
      </c>
      <c r="AW197" s="14" t="s">
        <v>36</v>
      </c>
      <c r="AX197" s="14" t="s">
        <v>81</v>
      </c>
      <c r="AY197" s="253" t="s">
        <v>134</v>
      </c>
    </row>
    <row r="198" s="14" customFormat="1">
      <c r="A198" s="14"/>
      <c r="B198" s="244"/>
      <c r="C198" s="245"/>
      <c r="D198" s="234" t="s">
        <v>142</v>
      </c>
      <c r="E198" s="246" t="s">
        <v>1</v>
      </c>
      <c r="F198" s="247" t="s">
        <v>171</v>
      </c>
      <c r="G198" s="245"/>
      <c r="H198" s="246" t="s">
        <v>1</v>
      </c>
      <c r="I198" s="248"/>
      <c r="J198" s="245"/>
      <c r="K198" s="245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142</v>
      </c>
      <c r="AU198" s="253" t="s">
        <v>91</v>
      </c>
      <c r="AV198" s="14" t="s">
        <v>89</v>
      </c>
      <c r="AW198" s="14" t="s">
        <v>36</v>
      </c>
      <c r="AX198" s="14" t="s">
        <v>81</v>
      </c>
      <c r="AY198" s="253" t="s">
        <v>134</v>
      </c>
    </row>
    <row r="199" s="13" customFormat="1">
      <c r="A199" s="13"/>
      <c r="B199" s="232"/>
      <c r="C199" s="233"/>
      <c r="D199" s="234" t="s">
        <v>142</v>
      </c>
      <c r="E199" s="235" t="s">
        <v>1</v>
      </c>
      <c r="F199" s="236" t="s">
        <v>263</v>
      </c>
      <c r="G199" s="233"/>
      <c r="H199" s="237">
        <v>76.560000000000002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142</v>
      </c>
      <c r="AU199" s="243" t="s">
        <v>91</v>
      </c>
      <c r="AV199" s="13" t="s">
        <v>91</v>
      </c>
      <c r="AW199" s="13" t="s">
        <v>36</v>
      </c>
      <c r="AX199" s="13" t="s">
        <v>89</v>
      </c>
      <c r="AY199" s="243" t="s">
        <v>134</v>
      </c>
    </row>
    <row r="200" s="12" customFormat="1" ht="22.8" customHeight="1">
      <c r="A200" s="12"/>
      <c r="B200" s="203"/>
      <c r="C200" s="204"/>
      <c r="D200" s="205" t="s">
        <v>80</v>
      </c>
      <c r="E200" s="217" t="s">
        <v>180</v>
      </c>
      <c r="F200" s="217" t="s">
        <v>264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SUM(P201:P222)</f>
        <v>0</v>
      </c>
      <c r="Q200" s="211"/>
      <c r="R200" s="212">
        <f>SUM(R201:R222)</f>
        <v>28.809020359999998</v>
      </c>
      <c r="S200" s="211"/>
      <c r="T200" s="213">
        <f>SUM(T201:T222)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89</v>
      </c>
      <c r="AT200" s="215" t="s">
        <v>80</v>
      </c>
      <c r="AU200" s="215" t="s">
        <v>89</v>
      </c>
      <c r="AY200" s="214" t="s">
        <v>134</v>
      </c>
      <c r="BK200" s="216">
        <f>SUM(BK201:BK222)</f>
        <v>0</v>
      </c>
    </row>
    <row r="201" s="2" customFormat="1" ht="44.25" customHeight="1">
      <c r="A201" s="39"/>
      <c r="B201" s="40"/>
      <c r="C201" s="219" t="s">
        <v>265</v>
      </c>
      <c r="D201" s="219" t="s">
        <v>136</v>
      </c>
      <c r="E201" s="220" t="s">
        <v>266</v>
      </c>
      <c r="F201" s="221" t="s">
        <v>267</v>
      </c>
      <c r="G201" s="222" t="s">
        <v>256</v>
      </c>
      <c r="H201" s="223">
        <v>696</v>
      </c>
      <c r="I201" s="224"/>
      <c r="J201" s="225">
        <f>ROUND(I201*H201,2)</f>
        <v>0</v>
      </c>
      <c r="K201" s="221" t="s">
        <v>147</v>
      </c>
      <c r="L201" s="45"/>
      <c r="M201" s="226" t="s">
        <v>1</v>
      </c>
      <c r="N201" s="227" t="s">
        <v>46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140</v>
      </c>
      <c r="AT201" s="230" t="s">
        <v>136</v>
      </c>
      <c r="AU201" s="230" t="s">
        <v>91</v>
      </c>
      <c r="AY201" s="18" t="s">
        <v>134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89</v>
      </c>
      <c r="BK201" s="231">
        <f>ROUND(I201*H201,2)</f>
        <v>0</v>
      </c>
      <c r="BL201" s="18" t="s">
        <v>140</v>
      </c>
      <c r="BM201" s="230" t="s">
        <v>268</v>
      </c>
    </row>
    <row r="202" s="2" customFormat="1" ht="16.5" customHeight="1">
      <c r="A202" s="39"/>
      <c r="B202" s="40"/>
      <c r="C202" s="266" t="s">
        <v>269</v>
      </c>
      <c r="D202" s="266" t="s">
        <v>219</v>
      </c>
      <c r="E202" s="267" t="s">
        <v>270</v>
      </c>
      <c r="F202" s="268" t="s">
        <v>271</v>
      </c>
      <c r="G202" s="269" t="s">
        <v>256</v>
      </c>
      <c r="H202" s="270">
        <v>706.44000000000005</v>
      </c>
      <c r="I202" s="271"/>
      <c r="J202" s="272">
        <f>ROUND(I202*H202,2)</f>
        <v>0</v>
      </c>
      <c r="K202" s="268" t="s">
        <v>1</v>
      </c>
      <c r="L202" s="273"/>
      <c r="M202" s="274" t="s">
        <v>1</v>
      </c>
      <c r="N202" s="275" t="s">
        <v>46</v>
      </c>
      <c r="O202" s="92"/>
      <c r="P202" s="228">
        <f>O202*H202</f>
        <v>0</v>
      </c>
      <c r="Q202" s="228">
        <v>0.025899999999999999</v>
      </c>
      <c r="R202" s="228">
        <f>Q202*H202</f>
        <v>18.296796000000001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180</v>
      </c>
      <c r="AT202" s="230" t="s">
        <v>219</v>
      </c>
      <c r="AU202" s="230" t="s">
        <v>91</v>
      </c>
      <c r="AY202" s="18" t="s">
        <v>134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89</v>
      </c>
      <c r="BK202" s="231">
        <f>ROUND(I202*H202,2)</f>
        <v>0</v>
      </c>
      <c r="BL202" s="18" t="s">
        <v>140</v>
      </c>
      <c r="BM202" s="230" t="s">
        <v>272</v>
      </c>
    </row>
    <row r="203" s="2" customFormat="1">
      <c r="A203" s="39"/>
      <c r="B203" s="40"/>
      <c r="C203" s="41"/>
      <c r="D203" s="234" t="s">
        <v>273</v>
      </c>
      <c r="E203" s="41"/>
      <c r="F203" s="276" t="s">
        <v>274</v>
      </c>
      <c r="G203" s="41"/>
      <c r="H203" s="41"/>
      <c r="I203" s="277"/>
      <c r="J203" s="41"/>
      <c r="K203" s="41"/>
      <c r="L203" s="45"/>
      <c r="M203" s="278"/>
      <c r="N203" s="279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273</v>
      </c>
      <c r="AU203" s="18" t="s">
        <v>91</v>
      </c>
    </row>
    <row r="204" s="13" customFormat="1">
      <c r="A204" s="13"/>
      <c r="B204" s="232"/>
      <c r="C204" s="233"/>
      <c r="D204" s="234" t="s">
        <v>142</v>
      </c>
      <c r="E204" s="233"/>
      <c r="F204" s="236" t="s">
        <v>275</v>
      </c>
      <c r="G204" s="233"/>
      <c r="H204" s="237">
        <v>706.44000000000005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142</v>
      </c>
      <c r="AU204" s="243" t="s">
        <v>91</v>
      </c>
      <c r="AV204" s="13" t="s">
        <v>91</v>
      </c>
      <c r="AW204" s="13" t="s">
        <v>4</v>
      </c>
      <c r="AX204" s="13" t="s">
        <v>89</v>
      </c>
      <c r="AY204" s="243" t="s">
        <v>134</v>
      </c>
    </row>
    <row r="205" s="2" customFormat="1" ht="37.8" customHeight="1">
      <c r="A205" s="39"/>
      <c r="B205" s="40"/>
      <c r="C205" s="219" t="s">
        <v>276</v>
      </c>
      <c r="D205" s="219" t="s">
        <v>136</v>
      </c>
      <c r="E205" s="220" t="s">
        <v>277</v>
      </c>
      <c r="F205" s="221" t="s">
        <v>278</v>
      </c>
      <c r="G205" s="222" t="s">
        <v>279</v>
      </c>
      <c r="H205" s="223">
        <v>2</v>
      </c>
      <c r="I205" s="224"/>
      <c r="J205" s="225">
        <f>ROUND(I205*H205,2)</f>
        <v>0</v>
      </c>
      <c r="K205" s="221" t="s">
        <v>147</v>
      </c>
      <c r="L205" s="45"/>
      <c r="M205" s="226" t="s">
        <v>1</v>
      </c>
      <c r="N205" s="227" t="s">
        <v>46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140</v>
      </c>
      <c r="AT205" s="230" t="s">
        <v>136</v>
      </c>
      <c r="AU205" s="230" t="s">
        <v>91</v>
      </c>
      <c r="AY205" s="18" t="s">
        <v>134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89</v>
      </c>
      <c r="BK205" s="231">
        <f>ROUND(I205*H205,2)</f>
        <v>0</v>
      </c>
      <c r="BL205" s="18" t="s">
        <v>140</v>
      </c>
      <c r="BM205" s="230" t="s">
        <v>280</v>
      </c>
    </row>
    <row r="206" s="2" customFormat="1" ht="16.5" customHeight="1">
      <c r="A206" s="39"/>
      <c r="B206" s="40"/>
      <c r="C206" s="266" t="s">
        <v>281</v>
      </c>
      <c r="D206" s="266" t="s">
        <v>219</v>
      </c>
      <c r="E206" s="267" t="s">
        <v>282</v>
      </c>
      <c r="F206" s="268" t="s">
        <v>283</v>
      </c>
      <c r="G206" s="269" t="s">
        <v>279</v>
      </c>
      <c r="H206" s="270">
        <v>1</v>
      </c>
      <c r="I206" s="271"/>
      <c r="J206" s="272">
        <f>ROUND(I206*H206,2)</f>
        <v>0</v>
      </c>
      <c r="K206" s="268" t="s">
        <v>1</v>
      </c>
      <c r="L206" s="273"/>
      <c r="M206" s="274" t="s">
        <v>1</v>
      </c>
      <c r="N206" s="275" t="s">
        <v>46</v>
      </c>
      <c r="O206" s="92"/>
      <c r="P206" s="228">
        <f>O206*H206</f>
        <v>0</v>
      </c>
      <c r="Q206" s="228">
        <v>0.01274</v>
      </c>
      <c r="R206" s="228">
        <f>Q206*H206</f>
        <v>0.01274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180</v>
      </c>
      <c r="AT206" s="230" t="s">
        <v>219</v>
      </c>
      <c r="AU206" s="230" t="s">
        <v>91</v>
      </c>
      <c r="AY206" s="18" t="s">
        <v>134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89</v>
      </c>
      <c r="BK206" s="231">
        <f>ROUND(I206*H206,2)</f>
        <v>0</v>
      </c>
      <c r="BL206" s="18" t="s">
        <v>140</v>
      </c>
      <c r="BM206" s="230" t="s">
        <v>284</v>
      </c>
    </row>
    <row r="207" s="2" customFormat="1">
      <c r="A207" s="39"/>
      <c r="B207" s="40"/>
      <c r="C207" s="41"/>
      <c r="D207" s="234" t="s">
        <v>273</v>
      </c>
      <c r="E207" s="41"/>
      <c r="F207" s="276" t="s">
        <v>285</v>
      </c>
      <c r="G207" s="41"/>
      <c r="H207" s="41"/>
      <c r="I207" s="277"/>
      <c r="J207" s="41"/>
      <c r="K207" s="41"/>
      <c r="L207" s="45"/>
      <c r="M207" s="278"/>
      <c r="N207" s="279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273</v>
      </c>
      <c r="AU207" s="18" t="s">
        <v>91</v>
      </c>
    </row>
    <row r="208" s="2" customFormat="1" ht="37.8" customHeight="1">
      <c r="A208" s="39"/>
      <c r="B208" s="40"/>
      <c r="C208" s="219" t="s">
        <v>286</v>
      </c>
      <c r="D208" s="219" t="s">
        <v>136</v>
      </c>
      <c r="E208" s="220" t="s">
        <v>287</v>
      </c>
      <c r="F208" s="221" t="s">
        <v>288</v>
      </c>
      <c r="G208" s="222" t="s">
        <v>279</v>
      </c>
      <c r="H208" s="223">
        <v>4</v>
      </c>
      <c r="I208" s="224"/>
      <c r="J208" s="225">
        <f>ROUND(I208*H208,2)</f>
        <v>0</v>
      </c>
      <c r="K208" s="221" t="s">
        <v>1</v>
      </c>
      <c r="L208" s="45"/>
      <c r="M208" s="226" t="s">
        <v>1</v>
      </c>
      <c r="N208" s="227" t="s">
        <v>46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140</v>
      </c>
      <c r="AT208" s="230" t="s">
        <v>136</v>
      </c>
      <c r="AU208" s="230" t="s">
        <v>91</v>
      </c>
      <c r="AY208" s="18" t="s">
        <v>134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89</v>
      </c>
      <c r="BK208" s="231">
        <f>ROUND(I208*H208,2)</f>
        <v>0</v>
      </c>
      <c r="BL208" s="18" t="s">
        <v>140</v>
      </c>
      <c r="BM208" s="230" t="s">
        <v>289</v>
      </c>
    </row>
    <row r="209" s="2" customFormat="1" ht="16.5" customHeight="1">
      <c r="A209" s="39"/>
      <c r="B209" s="40"/>
      <c r="C209" s="266" t="s">
        <v>290</v>
      </c>
      <c r="D209" s="266" t="s">
        <v>219</v>
      </c>
      <c r="E209" s="267" t="s">
        <v>291</v>
      </c>
      <c r="F209" s="268" t="s">
        <v>292</v>
      </c>
      <c r="G209" s="269" t="s">
        <v>279</v>
      </c>
      <c r="H209" s="270">
        <v>1</v>
      </c>
      <c r="I209" s="271"/>
      <c r="J209" s="272">
        <f>ROUND(I209*H209,2)</f>
        <v>0</v>
      </c>
      <c r="K209" s="268" t="s">
        <v>1</v>
      </c>
      <c r="L209" s="273"/>
      <c r="M209" s="274" t="s">
        <v>1</v>
      </c>
      <c r="N209" s="275" t="s">
        <v>46</v>
      </c>
      <c r="O209" s="92"/>
      <c r="P209" s="228">
        <f>O209*H209</f>
        <v>0</v>
      </c>
      <c r="Q209" s="228">
        <v>0.015720000000000001</v>
      </c>
      <c r="R209" s="228">
        <f>Q209*H209</f>
        <v>0.015720000000000001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180</v>
      </c>
      <c r="AT209" s="230" t="s">
        <v>219</v>
      </c>
      <c r="AU209" s="230" t="s">
        <v>91</v>
      </c>
      <c r="AY209" s="18" t="s">
        <v>134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89</v>
      </c>
      <c r="BK209" s="231">
        <f>ROUND(I209*H209,2)</f>
        <v>0</v>
      </c>
      <c r="BL209" s="18" t="s">
        <v>140</v>
      </c>
      <c r="BM209" s="230" t="s">
        <v>293</v>
      </c>
    </row>
    <row r="210" s="2" customFormat="1">
      <c r="A210" s="39"/>
      <c r="B210" s="40"/>
      <c r="C210" s="41"/>
      <c r="D210" s="234" t="s">
        <v>273</v>
      </c>
      <c r="E210" s="41"/>
      <c r="F210" s="276" t="s">
        <v>294</v>
      </c>
      <c r="G210" s="41"/>
      <c r="H210" s="41"/>
      <c r="I210" s="277"/>
      <c r="J210" s="41"/>
      <c r="K210" s="41"/>
      <c r="L210" s="45"/>
      <c r="M210" s="278"/>
      <c r="N210" s="279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273</v>
      </c>
      <c r="AU210" s="18" t="s">
        <v>91</v>
      </c>
    </row>
    <row r="211" s="2" customFormat="1" ht="44.25" customHeight="1">
      <c r="A211" s="39"/>
      <c r="B211" s="40"/>
      <c r="C211" s="219" t="s">
        <v>295</v>
      </c>
      <c r="D211" s="219" t="s">
        <v>136</v>
      </c>
      <c r="E211" s="220" t="s">
        <v>296</v>
      </c>
      <c r="F211" s="221" t="s">
        <v>297</v>
      </c>
      <c r="G211" s="222" t="s">
        <v>279</v>
      </c>
      <c r="H211" s="223">
        <v>121</v>
      </c>
      <c r="I211" s="224"/>
      <c r="J211" s="225">
        <f>ROUND(I211*H211,2)</f>
        <v>0</v>
      </c>
      <c r="K211" s="221" t="s">
        <v>147</v>
      </c>
      <c r="L211" s="45"/>
      <c r="M211" s="226" t="s">
        <v>1</v>
      </c>
      <c r="N211" s="227" t="s">
        <v>46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140</v>
      </c>
      <c r="AT211" s="230" t="s">
        <v>136</v>
      </c>
      <c r="AU211" s="230" t="s">
        <v>91</v>
      </c>
      <c r="AY211" s="18" t="s">
        <v>134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89</v>
      </c>
      <c r="BK211" s="231">
        <f>ROUND(I211*H211,2)</f>
        <v>0</v>
      </c>
      <c r="BL211" s="18" t="s">
        <v>140</v>
      </c>
      <c r="BM211" s="230" t="s">
        <v>298</v>
      </c>
    </row>
    <row r="212" s="13" customFormat="1">
      <c r="A212" s="13"/>
      <c r="B212" s="232"/>
      <c r="C212" s="233"/>
      <c r="D212" s="234" t="s">
        <v>142</v>
      </c>
      <c r="E212" s="235" t="s">
        <v>1</v>
      </c>
      <c r="F212" s="236" t="s">
        <v>299</v>
      </c>
      <c r="G212" s="233"/>
      <c r="H212" s="237">
        <v>121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142</v>
      </c>
      <c r="AU212" s="243" t="s">
        <v>91</v>
      </c>
      <c r="AV212" s="13" t="s">
        <v>91</v>
      </c>
      <c r="AW212" s="13" t="s">
        <v>36</v>
      </c>
      <c r="AX212" s="13" t="s">
        <v>89</v>
      </c>
      <c r="AY212" s="243" t="s">
        <v>134</v>
      </c>
    </row>
    <row r="213" s="2" customFormat="1" ht="16.5" customHeight="1">
      <c r="A213" s="39"/>
      <c r="B213" s="40"/>
      <c r="C213" s="266" t="s">
        <v>300</v>
      </c>
      <c r="D213" s="266" t="s">
        <v>219</v>
      </c>
      <c r="E213" s="267" t="s">
        <v>301</v>
      </c>
      <c r="F213" s="268" t="s">
        <v>302</v>
      </c>
      <c r="G213" s="269" t="s">
        <v>279</v>
      </c>
      <c r="H213" s="270">
        <v>119</v>
      </c>
      <c r="I213" s="271"/>
      <c r="J213" s="272">
        <f>ROUND(I213*H213,2)</f>
        <v>0</v>
      </c>
      <c r="K213" s="268" t="s">
        <v>147</v>
      </c>
      <c r="L213" s="273"/>
      <c r="M213" s="274" t="s">
        <v>1</v>
      </c>
      <c r="N213" s="275" t="s">
        <v>46</v>
      </c>
      <c r="O213" s="92"/>
      <c r="P213" s="228">
        <f>O213*H213</f>
        <v>0</v>
      </c>
      <c r="Q213" s="228">
        <v>0.0087500000000000008</v>
      </c>
      <c r="R213" s="228">
        <f>Q213*H213</f>
        <v>1.04125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180</v>
      </c>
      <c r="AT213" s="230" t="s">
        <v>219</v>
      </c>
      <c r="AU213" s="230" t="s">
        <v>91</v>
      </c>
      <c r="AY213" s="18" t="s">
        <v>134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89</v>
      </c>
      <c r="BK213" s="231">
        <f>ROUND(I213*H213,2)</f>
        <v>0</v>
      </c>
      <c r="BL213" s="18" t="s">
        <v>140</v>
      </c>
      <c r="BM213" s="230" t="s">
        <v>303</v>
      </c>
    </row>
    <row r="214" s="2" customFormat="1" ht="24.15" customHeight="1">
      <c r="A214" s="39"/>
      <c r="B214" s="40"/>
      <c r="C214" s="266" t="s">
        <v>304</v>
      </c>
      <c r="D214" s="266" t="s">
        <v>219</v>
      </c>
      <c r="E214" s="267" t="s">
        <v>305</v>
      </c>
      <c r="F214" s="268" t="s">
        <v>306</v>
      </c>
      <c r="G214" s="269" t="s">
        <v>279</v>
      </c>
      <c r="H214" s="270">
        <v>2</v>
      </c>
      <c r="I214" s="271"/>
      <c r="J214" s="272">
        <f>ROUND(I214*H214,2)</f>
        <v>0</v>
      </c>
      <c r="K214" s="268" t="s">
        <v>1</v>
      </c>
      <c r="L214" s="273"/>
      <c r="M214" s="274" t="s">
        <v>1</v>
      </c>
      <c r="N214" s="275" t="s">
        <v>46</v>
      </c>
      <c r="O214" s="92"/>
      <c r="P214" s="228">
        <f>O214*H214</f>
        <v>0</v>
      </c>
      <c r="Q214" s="228">
        <v>0.025000000000000001</v>
      </c>
      <c r="R214" s="228">
        <f>Q214*H214</f>
        <v>0.050000000000000003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180</v>
      </c>
      <c r="AT214" s="230" t="s">
        <v>219</v>
      </c>
      <c r="AU214" s="230" t="s">
        <v>91</v>
      </c>
      <c r="AY214" s="18" t="s">
        <v>134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89</v>
      </c>
      <c r="BK214" s="231">
        <f>ROUND(I214*H214,2)</f>
        <v>0</v>
      </c>
      <c r="BL214" s="18" t="s">
        <v>140</v>
      </c>
      <c r="BM214" s="230" t="s">
        <v>307</v>
      </c>
    </row>
    <row r="215" s="2" customFormat="1" ht="24.15" customHeight="1">
      <c r="A215" s="39"/>
      <c r="B215" s="40"/>
      <c r="C215" s="219" t="s">
        <v>308</v>
      </c>
      <c r="D215" s="219" t="s">
        <v>136</v>
      </c>
      <c r="E215" s="220" t="s">
        <v>309</v>
      </c>
      <c r="F215" s="221" t="s">
        <v>310</v>
      </c>
      <c r="G215" s="222" t="s">
        <v>279</v>
      </c>
      <c r="H215" s="223">
        <v>20</v>
      </c>
      <c r="I215" s="224"/>
      <c r="J215" s="225">
        <f>ROUND(I215*H215,2)</f>
        <v>0</v>
      </c>
      <c r="K215" s="221" t="s">
        <v>147</v>
      </c>
      <c r="L215" s="45"/>
      <c r="M215" s="226" t="s">
        <v>1</v>
      </c>
      <c r="N215" s="227" t="s">
        <v>46</v>
      </c>
      <c r="O215" s="92"/>
      <c r="P215" s="228">
        <f>O215*H215</f>
        <v>0</v>
      </c>
      <c r="Q215" s="228">
        <v>0.45937290600000003</v>
      </c>
      <c r="R215" s="228">
        <f>Q215*H215</f>
        <v>9.1874581200000005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140</v>
      </c>
      <c r="AT215" s="230" t="s">
        <v>136</v>
      </c>
      <c r="AU215" s="230" t="s">
        <v>91</v>
      </c>
      <c r="AY215" s="18" t="s">
        <v>134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89</v>
      </c>
      <c r="BK215" s="231">
        <f>ROUND(I215*H215,2)</f>
        <v>0</v>
      </c>
      <c r="BL215" s="18" t="s">
        <v>140</v>
      </c>
      <c r="BM215" s="230" t="s">
        <v>311</v>
      </c>
    </row>
    <row r="216" s="2" customFormat="1" ht="24.15" customHeight="1">
      <c r="A216" s="39"/>
      <c r="B216" s="40"/>
      <c r="C216" s="219" t="s">
        <v>312</v>
      </c>
      <c r="D216" s="219" t="s">
        <v>136</v>
      </c>
      <c r="E216" s="220" t="s">
        <v>313</v>
      </c>
      <c r="F216" s="221" t="s">
        <v>314</v>
      </c>
      <c r="G216" s="222" t="s">
        <v>256</v>
      </c>
      <c r="H216" s="223">
        <v>696</v>
      </c>
      <c r="I216" s="224"/>
      <c r="J216" s="225">
        <f>ROUND(I216*H216,2)</f>
        <v>0</v>
      </c>
      <c r="K216" s="221" t="s">
        <v>147</v>
      </c>
      <c r="L216" s="45"/>
      <c r="M216" s="226" t="s">
        <v>1</v>
      </c>
      <c r="N216" s="227" t="s">
        <v>46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140</v>
      </c>
      <c r="AT216" s="230" t="s">
        <v>136</v>
      </c>
      <c r="AU216" s="230" t="s">
        <v>91</v>
      </c>
      <c r="AY216" s="18" t="s">
        <v>134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89</v>
      </c>
      <c r="BK216" s="231">
        <f>ROUND(I216*H216,2)</f>
        <v>0</v>
      </c>
      <c r="BL216" s="18" t="s">
        <v>140</v>
      </c>
      <c r="BM216" s="230" t="s">
        <v>315</v>
      </c>
    </row>
    <row r="217" s="2" customFormat="1" ht="24.15" customHeight="1">
      <c r="A217" s="39"/>
      <c r="B217" s="40"/>
      <c r="C217" s="219" t="s">
        <v>316</v>
      </c>
      <c r="D217" s="219" t="s">
        <v>136</v>
      </c>
      <c r="E217" s="220" t="s">
        <v>317</v>
      </c>
      <c r="F217" s="221" t="s">
        <v>318</v>
      </c>
      <c r="G217" s="222" t="s">
        <v>256</v>
      </c>
      <c r="H217" s="223">
        <v>696</v>
      </c>
      <c r="I217" s="224"/>
      <c r="J217" s="225">
        <f>ROUND(I217*H217,2)</f>
        <v>0</v>
      </c>
      <c r="K217" s="221" t="s">
        <v>147</v>
      </c>
      <c r="L217" s="45"/>
      <c r="M217" s="226" t="s">
        <v>1</v>
      </c>
      <c r="N217" s="227" t="s">
        <v>46</v>
      </c>
      <c r="O217" s="92"/>
      <c r="P217" s="228">
        <f>O217*H217</f>
        <v>0</v>
      </c>
      <c r="Q217" s="228">
        <v>4.33E-06</v>
      </c>
      <c r="R217" s="228">
        <f>Q217*H217</f>
        <v>0.0030136799999999999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140</v>
      </c>
      <c r="AT217" s="230" t="s">
        <v>136</v>
      </c>
      <c r="AU217" s="230" t="s">
        <v>91</v>
      </c>
      <c r="AY217" s="18" t="s">
        <v>134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89</v>
      </c>
      <c r="BK217" s="231">
        <f>ROUND(I217*H217,2)</f>
        <v>0</v>
      </c>
      <c r="BL217" s="18" t="s">
        <v>140</v>
      </c>
      <c r="BM217" s="230" t="s">
        <v>319</v>
      </c>
    </row>
    <row r="218" s="2" customFormat="1" ht="16.5" customHeight="1">
      <c r="A218" s="39"/>
      <c r="B218" s="40"/>
      <c r="C218" s="219" t="s">
        <v>320</v>
      </c>
      <c r="D218" s="219" t="s">
        <v>136</v>
      </c>
      <c r="E218" s="220" t="s">
        <v>321</v>
      </c>
      <c r="F218" s="221" t="s">
        <v>322</v>
      </c>
      <c r="G218" s="222" t="s">
        <v>256</v>
      </c>
      <c r="H218" s="223">
        <v>696</v>
      </c>
      <c r="I218" s="224"/>
      <c r="J218" s="225">
        <f>ROUND(I218*H218,2)</f>
        <v>0</v>
      </c>
      <c r="K218" s="221" t="s">
        <v>147</v>
      </c>
      <c r="L218" s="45"/>
      <c r="M218" s="226" t="s">
        <v>1</v>
      </c>
      <c r="N218" s="227" t="s">
        <v>46</v>
      </c>
      <c r="O218" s="92"/>
      <c r="P218" s="228">
        <f>O218*H218</f>
        <v>0</v>
      </c>
      <c r="Q218" s="228">
        <v>0.00019536</v>
      </c>
      <c r="R218" s="228">
        <f>Q218*H218</f>
        <v>0.13597055999999999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140</v>
      </c>
      <c r="AT218" s="230" t="s">
        <v>136</v>
      </c>
      <c r="AU218" s="230" t="s">
        <v>91</v>
      </c>
      <c r="AY218" s="18" t="s">
        <v>134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89</v>
      </c>
      <c r="BK218" s="231">
        <f>ROUND(I218*H218,2)</f>
        <v>0</v>
      </c>
      <c r="BL218" s="18" t="s">
        <v>140</v>
      </c>
      <c r="BM218" s="230" t="s">
        <v>323</v>
      </c>
    </row>
    <row r="219" s="2" customFormat="1" ht="24.15" customHeight="1">
      <c r="A219" s="39"/>
      <c r="B219" s="40"/>
      <c r="C219" s="219" t="s">
        <v>324</v>
      </c>
      <c r="D219" s="219" t="s">
        <v>136</v>
      </c>
      <c r="E219" s="220" t="s">
        <v>325</v>
      </c>
      <c r="F219" s="221" t="s">
        <v>326</v>
      </c>
      <c r="G219" s="222" t="s">
        <v>256</v>
      </c>
      <c r="H219" s="223">
        <v>696</v>
      </c>
      <c r="I219" s="224"/>
      <c r="J219" s="225">
        <f>ROUND(I219*H219,2)</f>
        <v>0</v>
      </c>
      <c r="K219" s="221" t="s">
        <v>147</v>
      </c>
      <c r="L219" s="45"/>
      <c r="M219" s="226" t="s">
        <v>1</v>
      </c>
      <c r="N219" s="227" t="s">
        <v>46</v>
      </c>
      <c r="O219" s="92"/>
      <c r="P219" s="228">
        <f>O219*H219</f>
        <v>0</v>
      </c>
      <c r="Q219" s="228">
        <v>9.4500000000000007E-05</v>
      </c>
      <c r="R219" s="228">
        <f>Q219*H219</f>
        <v>0.065772000000000011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140</v>
      </c>
      <c r="AT219" s="230" t="s">
        <v>136</v>
      </c>
      <c r="AU219" s="230" t="s">
        <v>91</v>
      </c>
      <c r="AY219" s="18" t="s">
        <v>134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89</v>
      </c>
      <c r="BK219" s="231">
        <f>ROUND(I219*H219,2)</f>
        <v>0</v>
      </c>
      <c r="BL219" s="18" t="s">
        <v>140</v>
      </c>
      <c r="BM219" s="230" t="s">
        <v>327</v>
      </c>
    </row>
    <row r="220" s="2" customFormat="1" ht="24.15" customHeight="1">
      <c r="A220" s="39"/>
      <c r="B220" s="40"/>
      <c r="C220" s="219" t="s">
        <v>328</v>
      </c>
      <c r="D220" s="219" t="s">
        <v>136</v>
      </c>
      <c r="E220" s="220" t="s">
        <v>329</v>
      </c>
      <c r="F220" s="221" t="s">
        <v>330</v>
      </c>
      <c r="G220" s="222" t="s">
        <v>279</v>
      </c>
      <c r="H220" s="223">
        <v>2</v>
      </c>
      <c r="I220" s="224"/>
      <c r="J220" s="225">
        <f>ROUND(I220*H220,2)</f>
        <v>0</v>
      </c>
      <c r="K220" s="221" t="s">
        <v>1</v>
      </c>
      <c r="L220" s="45"/>
      <c r="M220" s="226" t="s">
        <v>1</v>
      </c>
      <c r="N220" s="227" t="s">
        <v>46</v>
      </c>
      <c r="O220" s="92"/>
      <c r="P220" s="228">
        <f>O220*H220</f>
        <v>0</v>
      </c>
      <c r="Q220" s="228">
        <v>0.00014999999999999999</v>
      </c>
      <c r="R220" s="228">
        <f>Q220*H220</f>
        <v>0.00029999999999999997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140</v>
      </c>
      <c r="AT220" s="230" t="s">
        <v>136</v>
      </c>
      <c r="AU220" s="230" t="s">
        <v>91</v>
      </c>
      <c r="AY220" s="18" t="s">
        <v>134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89</v>
      </c>
      <c r="BK220" s="231">
        <f>ROUND(I220*H220,2)</f>
        <v>0</v>
      </c>
      <c r="BL220" s="18" t="s">
        <v>140</v>
      </c>
      <c r="BM220" s="230" t="s">
        <v>331</v>
      </c>
    </row>
    <row r="221" s="14" customFormat="1">
      <c r="A221" s="14"/>
      <c r="B221" s="244"/>
      <c r="C221" s="245"/>
      <c r="D221" s="234" t="s">
        <v>142</v>
      </c>
      <c r="E221" s="246" t="s">
        <v>1</v>
      </c>
      <c r="F221" s="247" t="s">
        <v>332</v>
      </c>
      <c r="G221" s="245"/>
      <c r="H221" s="246" t="s">
        <v>1</v>
      </c>
      <c r="I221" s="248"/>
      <c r="J221" s="245"/>
      <c r="K221" s="245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142</v>
      </c>
      <c r="AU221" s="253" t="s">
        <v>91</v>
      </c>
      <c r="AV221" s="14" t="s">
        <v>89</v>
      </c>
      <c r="AW221" s="14" t="s">
        <v>36</v>
      </c>
      <c r="AX221" s="14" t="s">
        <v>81</v>
      </c>
      <c r="AY221" s="253" t="s">
        <v>134</v>
      </c>
    </row>
    <row r="222" s="13" customFormat="1">
      <c r="A222" s="13"/>
      <c r="B222" s="232"/>
      <c r="C222" s="233"/>
      <c r="D222" s="234" t="s">
        <v>142</v>
      </c>
      <c r="E222" s="235" t="s">
        <v>1</v>
      </c>
      <c r="F222" s="236" t="s">
        <v>91</v>
      </c>
      <c r="G222" s="233"/>
      <c r="H222" s="237">
        <v>2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142</v>
      </c>
      <c r="AU222" s="243" t="s">
        <v>91</v>
      </c>
      <c r="AV222" s="13" t="s">
        <v>91</v>
      </c>
      <c r="AW222" s="13" t="s">
        <v>36</v>
      </c>
      <c r="AX222" s="13" t="s">
        <v>89</v>
      </c>
      <c r="AY222" s="243" t="s">
        <v>134</v>
      </c>
    </row>
    <row r="223" s="12" customFormat="1" ht="22.8" customHeight="1">
      <c r="A223" s="12"/>
      <c r="B223" s="203"/>
      <c r="C223" s="204"/>
      <c r="D223" s="205" t="s">
        <v>80</v>
      </c>
      <c r="E223" s="217" t="s">
        <v>333</v>
      </c>
      <c r="F223" s="217" t="s">
        <v>334</v>
      </c>
      <c r="G223" s="204"/>
      <c r="H223" s="204"/>
      <c r="I223" s="207"/>
      <c r="J223" s="218">
        <f>BK223</f>
        <v>0</v>
      </c>
      <c r="K223" s="204"/>
      <c r="L223" s="209"/>
      <c r="M223" s="210"/>
      <c r="N223" s="211"/>
      <c r="O223" s="211"/>
      <c r="P223" s="212">
        <f>P224</f>
        <v>0</v>
      </c>
      <c r="Q223" s="211"/>
      <c r="R223" s="212">
        <f>R224</f>
        <v>0</v>
      </c>
      <c r="S223" s="211"/>
      <c r="T223" s="213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4" t="s">
        <v>89</v>
      </c>
      <c r="AT223" s="215" t="s">
        <v>80</v>
      </c>
      <c r="AU223" s="215" t="s">
        <v>89</v>
      </c>
      <c r="AY223" s="214" t="s">
        <v>134</v>
      </c>
      <c r="BK223" s="216">
        <f>BK224</f>
        <v>0</v>
      </c>
    </row>
    <row r="224" s="2" customFormat="1" ht="49.05" customHeight="1">
      <c r="A224" s="39"/>
      <c r="B224" s="40"/>
      <c r="C224" s="219" t="s">
        <v>335</v>
      </c>
      <c r="D224" s="265" t="s">
        <v>136</v>
      </c>
      <c r="E224" s="220" t="s">
        <v>336</v>
      </c>
      <c r="F224" s="221" t="s">
        <v>337</v>
      </c>
      <c r="G224" s="222" t="s">
        <v>204</v>
      </c>
      <c r="H224" s="223">
        <v>1216.3610000000001</v>
      </c>
      <c r="I224" s="224"/>
      <c r="J224" s="225">
        <f>ROUND(I224*H224,2)</f>
        <v>0</v>
      </c>
      <c r="K224" s="221" t="s">
        <v>205</v>
      </c>
      <c r="L224" s="45"/>
      <c r="M224" s="226" t="s">
        <v>1</v>
      </c>
      <c r="N224" s="227" t="s">
        <v>46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140</v>
      </c>
      <c r="AT224" s="230" t="s">
        <v>136</v>
      </c>
      <c r="AU224" s="230" t="s">
        <v>91</v>
      </c>
      <c r="AY224" s="18" t="s">
        <v>134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89</v>
      </c>
      <c r="BK224" s="231">
        <f>ROUND(I224*H224,2)</f>
        <v>0</v>
      </c>
      <c r="BL224" s="18" t="s">
        <v>140</v>
      </c>
      <c r="BM224" s="230" t="s">
        <v>338</v>
      </c>
    </row>
    <row r="225" s="12" customFormat="1" ht="25.92" customHeight="1">
      <c r="A225" s="12"/>
      <c r="B225" s="203"/>
      <c r="C225" s="204"/>
      <c r="D225" s="205" t="s">
        <v>80</v>
      </c>
      <c r="E225" s="206" t="s">
        <v>339</v>
      </c>
      <c r="F225" s="206" t="s">
        <v>340</v>
      </c>
      <c r="G225" s="204"/>
      <c r="H225" s="204"/>
      <c r="I225" s="207"/>
      <c r="J225" s="208">
        <f>BK225</f>
        <v>0</v>
      </c>
      <c r="K225" s="204"/>
      <c r="L225" s="209"/>
      <c r="M225" s="210"/>
      <c r="N225" s="211"/>
      <c r="O225" s="211"/>
      <c r="P225" s="212">
        <f>SUM(P226:P231)</f>
        <v>0</v>
      </c>
      <c r="Q225" s="211"/>
      <c r="R225" s="212">
        <f>SUM(R226:R231)</f>
        <v>0</v>
      </c>
      <c r="S225" s="211"/>
      <c r="T225" s="213">
        <f>SUM(T226:T231)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140</v>
      </c>
      <c r="AT225" s="215" t="s">
        <v>80</v>
      </c>
      <c r="AU225" s="215" t="s">
        <v>81</v>
      </c>
      <c r="AY225" s="214" t="s">
        <v>134</v>
      </c>
      <c r="BK225" s="216">
        <f>SUM(BK226:BK231)</f>
        <v>0</v>
      </c>
    </row>
    <row r="226" s="2" customFormat="1" ht="16.5" customHeight="1">
      <c r="A226" s="39"/>
      <c r="B226" s="40"/>
      <c r="C226" s="219" t="s">
        <v>341</v>
      </c>
      <c r="D226" s="219" t="s">
        <v>136</v>
      </c>
      <c r="E226" s="220" t="s">
        <v>342</v>
      </c>
      <c r="F226" s="221" t="s">
        <v>343</v>
      </c>
      <c r="G226" s="222" t="s">
        <v>344</v>
      </c>
      <c r="H226" s="223">
        <v>1</v>
      </c>
      <c r="I226" s="224"/>
      <c r="J226" s="225">
        <f>ROUND(I226*H226,2)</f>
        <v>0</v>
      </c>
      <c r="K226" s="221" t="s">
        <v>1</v>
      </c>
      <c r="L226" s="45"/>
      <c r="M226" s="226" t="s">
        <v>1</v>
      </c>
      <c r="N226" s="227" t="s">
        <v>46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345</v>
      </c>
      <c r="AT226" s="230" t="s">
        <v>136</v>
      </c>
      <c r="AU226" s="230" t="s">
        <v>89</v>
      </c>
      <c r="AY226" s="18" t="s">
        <v>134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89</v>
      </c>
      <c r="BK226" s="231">
        <f>ROUND(I226*H226,2)</f>
        <v>0</v>
      </c>
      <c r="BL226" s="18" t="s">
        <v>345</v>
      </c>
      <c r="BM226" s="230" t="s">
        <v>346</v>
      </c>
    </row>
    <row r="227" s="14" customFormat="1">
      <c r="A227" s="14"/>
      <c r="B227" s="244"/>
      <c r="C227" s="245"/>
      <c r="D227" s="234" t="s">
        <v>142</v>
      </c>
      <c r="E227" s="246" t="s">
        <v>1</v>
      </c>
      <c r="F227" s="247" t="s">
        <v>347</v>
      </c>
      <c r="G227" s="245"/>
      <c r="H227" s="246" t="s">
        <v>1</v>
      </c>
      <c r="I227" s="248"/>
      <c r="J227" s="245"/>
      <c r="K227" s="245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142</v>
      </c>
      <c r="AU227" s="253" t="s">
        <v>89</v>
      </c>
      <c r="AV227" s="14" t="s">
        <v>89</v>
      </c>
      <c r="AW227" s="14" t="s">
        <v>36</v>
      </c>
      <c r="AX227" s="14" t="s">
        <v>81</v>
      </c>
      <c r="AY227" s="253" t="s">
        <v>134</v>
      </c>
    </row>
    <row r="228" s="14" customFormat="1">
      <c r="A228" s="14"/>
      <c r="B228" s="244"/>
      <c r="C228" s="245"/>
      <c r="D228" s="234" t="s">
        <v>142</v>
      </c>
      <c r="E228" s="246" t="s">
        <v>1</v>
      </c>
      <c r="F228" s="247" t="s">
        <v>348</v>
      </c>
      <c r="G228" s="245"/>
      <c r="H228" s="246" t="s">
        <v>1</v>
      </c>
      <c r="I228" s="248"/>
      <c r="J228" s="245"/>
      <c r="K228" s="245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142</v>
      </c>
      <c r="AU228" s="253" t="s">
        <v>89</v>
      </c>
      <c r="AV228" s="14" t="s">
        <v>89</v>
      </c>
      <c r="AW228" s="14" t="s">
        <v>36</v>
      </c>
      <c r="AX228" s="14" t="s">
        <v>81</v>
      </c>
      <c r="AY228" s="253" t="s">
        <v>134</v>
      </c>
    </row>
    <row r="229" s="14" customFormat="1">
      <c r="A229" s="14"/>
      <c r="B229" s="244"/>
      <c r="C229" s="245"/>
      <c r="D229" s="234" t="s">
        <v>142</v>
      </c>
      <c r="E229" s="246" t="s">
        <v>1</v>
      </c>
      <c r="F229" s="247" t="s">
        <v>332</v>
      </c>
      <c r="G229" s="245"/>
      <c r="H229" s="246" t="s">
        <v>1</v>
      </c>
      <c r="I229" s="248"/>
      <c r="J229" s="245"/>
      <c r="K229" s="245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142</v>
      </c>
      <c r="AU229" s="253" t="s">
        <v>89</v>
      </c>
      <c r="AV229" s="14" t="s">
        <v>89</v>
      </c>
      <c r="AW229" s="14" t="s">
        <v>36</v>
      </c>
      <c r="AX229" s="14" t="s">
        <v>81</v>
      </c>
      <c r="AY229" s="253" t="s">
        <v>134</v>
      </c>
    </row>
    <row r="230" s="14" customFormat="1">
      <c r="A230" s="14"/>
      <c r="B230" s="244"/>
      <c r="C230" s="245"/>
      <c r="D230" s="234" t="s">
        <v>142</v>
      </c>
      <c r="E230" s="246" t="s">
        <v>1</v>
      </c>
      <c r="F230" s="247" t="s">
        <v>349</v>
      </c>
      <c r="G230" s="245"/>
      <c r="H230" s="246" t="s">
        <v>1</v>
      </c>
      <c r="I230" s="248"/>
      <c r="J230" s="245"/>
      <c r="K230" s="245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142</v>
      </c>
      <c r="AU230" s="253" t="s">
        <v>89</v>
      </c>
      <c r="AV230" s="14" t="s">
        <v>89</v>
      </c>
      <c r="AW230" s="14" t="s">
        <v>36</v>
      </c>
      <c r="AX230" s="14" t="s">
        <v>81</v>
      </c>
      <c r="AY230" s="253" t="s">
        <v>134</v>
      </c>
    </row>
    <row r="231" s="13" customFormat="1">
      <c r="A231" s="13"/>
      <c r="B231" s="232"/>
      <c r="C231" s="233"/>
      <c r="D231" s="234" t="s">
        <v>142</v>
      </c>
      <c r="E231" s="235" t="s">
        <v>1</v>
      </c>
      <c r="F231" s="236" t="s">
        <v>89</v>
      </c>
      <c r="G231" s="233"/>
      <c r="H231" s="237">
        <v>1</v>
      </c>
      <c r="I231" s="238"/>
      <c r="J231" s="233"/>
      <c r="K231" s="233"/>
      <c r="L231" s="239"/>
      <c r="M231" s="280"/>
      <c r="N231" s="281"/>
      <c r="O231" s="281"/>
      <c r="P231" s="281"/>
      <c r="Q231" s="281"/>
      <c r="R231" s="281"/>
      <c r="S231" s="281"/>
      <c r="T231" s="28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142</v>
      </c>
      <c r="AU231" s="243" t="s">
        <v>89</v>
      </c>
      <c r="AV231" s="13" t="s">
        <v>91</v>
      </c>
      <c r="AW231" s="13" t="s">
        <v>36</v>
      </c>
      <c r="AX231" s="13" t="s">
        <v>89</v>
      </c>
      <c r="AY231" s="243" t="s">
        <v>134</v>
      </c>
    </row>
    <row r="232" s="2" customFormat="1" ht="6.96" customHeight="1">
      <c r="A232" s="39"/>
      <c r="B232" s="67"/>
      <c r="C232" s="68"/>
      <c r="D232" s="68"/>
      <c r="E232" s="68"/>
      <c r="F232" s="68"/>
      <c r="G232" s="68"/>
      <c r="H232" s="68"/>
      <c r="I232" s="68"/>
      <c r="J232" s="68"/>
      <c r="K232" s="68"/>
      <c r="L232" s="45"/>
      <c r="M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</row>
  </sheetData>
  <sheetProtection sheet="1" autoFilter="0" formatColumns="0" formatRows="0" objects="1" scenarios="1" spinCount="100000" saltValue="K2JHO82Ps62MKJryVAh1l4hOU7gtKT8R0801k9vqndcXSmyAYv0HIYn56PY0T43rKSbfkLbjiS+x47UOcFfgAg==" hashValue="/NgJ2CEK7mT+Tjh7O+2/IoE6GeqYDKGCeiz+OZOuBRHk836VVlCa7Lsnx0ITVX3CROfuAZ83Hu1H0SaJYVAffg==" algorithmName="SHA-512" password="CC35"/>
  <autoFilter ref="C122:K23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Vodovod Rokytno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350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9. 9. 2024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ROUND((SUM(BE127:BE503)),  2)</f>
        <v>0</v>
      </c>
      <c r="G33" s="39"/>
      <c r="H33" s="39"/>
      <c r="I33" s="156">
        <v>0.20999999999999999</v>
      </c>
      <c r="J33" s="155">
        <f>ROUND(((SUM(BE127:BE503))*I33),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ROUND((SUM(BF127:BF503)),  2)</f>
        <v>0</v>
      </c>
      <c r="G34" s="39"/>
      <c r="H34" s="39"/>
      <c r="I34" s="156">
        <v>0.14999999999999999</v>
      </c>
      <c r="J34" s="155">
        <f>ROUND(((SUM(BF127:BF503))*I34),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ROUND((SUM(BG127:BG503)),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ROUND((SUM(BH127:BH503)),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ROUND((SUM(BI127:BI503)),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Vodovod Rokytno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Řad B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Rokytno</v>
      </c>
      <c r="G89" s="41"/>
      <c r="H89" s="41"/>
      <c r="I89" s="33" t="s">
        <v>22</v>
      </c>
      <c r="J89" s="80" t="str">
        <f>IF(J12="","",J12)</f>
        <v>9. 9. 2024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112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113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114</v>
      </c>
      <c r="E99" s="189"/>
      <c r="F99" s="189"/>
      <c r="G99" s="189"/>
      <c r="H99" s="189"/>
      <c r="I99" s="189"/>
      <c r="J99" s="190">
        <f>J280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115</v>
      </c>
      <c r="E100" s="189"/>
      <c r="F100" s="189"/>
      <c r="G100" s="189"/>
      <c r="H100" s="189"/>
      <c r="I100" s="189"/>
      <c r="J100" s="190">
        <f>J288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351</v>
      </c>
      <c r="E101" s="189"/>
      <c r="F101" s="189"/>
      <c r="G101" s="189"/>
      <c r="H101" s="189"/>
      <c r="I101" s="189"/>
      <c r="J101" s="190">
        <f>J313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116</v>
      </c>
      <c r="E102" s="189"/>
      <c r="F102" s="189"/>
      <c r="G102" s="189"/>
      <c r="H102" s="189"/>
      <c r="I102" s="189"/>
      <c r="J102" s="190">
        <f>J366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352</v>
      </c>
      <c r="E103" s="189"/>
      <c r="F103" s="189"/>
      <c r="G103" s="189"/>
      <c r="H103" s="189"/>
      <c r="I103" s="189"/>
      <c r="J103" s="190">
        <f>J447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353</v>
      </c>
      <c r="E104" s="189"/>
      <c r="F104" s="189"/>
      <c r="G104" s="189"/>
      <c r="H104" s="189"/>
      <c r="I104" s="189"/>
      <c r="J104" s="190">
        <f>J468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117</v>
      </c>
      <c r="E105" s="189"/>
      <c r="F105" s="189"/>
      <c r="G105" s="189"/>
      <c r="H105" s="189"/>
      <c r="I105" s="189"/>
      <c r="J105" s="190">
        <f>J493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354</v>
      </c>
      <c r="E106" s="183"/>
      <c r="F106" s="183"/>
      <c r="G106" s="183"/>
      <c r="H106" s="183"/>
      <c r="I106" s="183"/>
      <c r="J106" s="184">
        <f>J495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355</v>
      </c>
      <c r="E107" s="189"/>
      <c r="F107" s="189"/>
      <c r="G107" s="189"/>
      <c r="H107" s="189"/>
      <c r="I107" s="189"/>
      <c r="J107" s="190">
        <f>J496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Vodovod Rokytno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105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02 - Řad B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Rokytno</v>
      </c>
      <c r="G121" s="41"/>
      <c r="H121" s="41"/>
      <c r="I121" s="33" t="s">
        <v>22</v>
      </c>
      <c r="J121" s="80" t="str">
        <f>IF(J12="","",J12)</f>
        <v>9. 9. 2024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Vodovody a kanalizace Pardubice, a.s.</v>
      </c>
      <c r="G123" s="41"/>
      <c r="H123" s="41"/>
      <c r="I123" s="33" t="s">
        <v>32</v>
      </c>
      <c r="J123" s="37" t="str">
        <f>E21</f>
        <v>Multiaqua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IF(E18="","",E18)</f>
        <v>Vyplň údaj</v>
      </c>
      <c r="G124" s="41"/>
      <c r="H124" s="41"/>
      <c r="I124" s="33" t="s">
        <v>37</v>
      </c>
      <c r="J124" s="37" t="str">
        <f>E24</f>
        <v>Leona Šaldová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120</v>
      </c>
      <c r="D126" s="195" t="s">
        <v>66</v>
      </c>
      <c r="E126" s="195" t="s">
        <v>62</v>
      </c>
      <c r="F126" s="195" t="s">
        <v>63</v>
      </c>
      <c r="G126" s="195" t="s">
        <v>121</v>
      </c>
      <c r="H126" s="195" t="s">
        <v>122</v>
      </c>
      <c r="I126" s="195" t="s">
        <v>123</v>
      </c>
      <c r="J126" s="195" t="s">
        <v>109</v>
      </c>
      <c r="K126" s="196" t="s">
        <v>124</v>
      </c>
      <c r="L126" s="197"/>
      <c r="M126" s="101" t="s">
        <v>1</v>
      </c>
      <c r="N126" s="102" t="s">
        <v>45</v>
      </c>
      <c r="O126" s="102" t="s">
        <v>125</v>
      </c>
      <c r="P126" s="102" t="s">
        <v>126</v>
      </c>
      <c r="Q126" s="102" t="s">
        <v>127</v>
      </c>
      <c r="R126" s="102" t="s">
        <v>128</v>
      </c>
      <c r="S126" s="102" t="s">
        <v>129</v>
      </c>
      <c r="T126" s="103" t="s">
        <v>130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131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P128+P495</f>
        <v>0</v>
      </c>
      <c r="Q127" s="105"/>
      <c r="R127" s="200">
        <f>R128+R495</f>
        <v>761.56562774886004</v>
      </c>
      <c r="S127" s="105"/>
      <c r="T127" s="201">
        <f>T128+T495</f>
        <v>35.174188000000001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80</v>
      </c>
      <c r="AU127" s="18" t="s">
        <v>111</v>
      </c>
      <c r="BK127" s="202">
        <f>BK128+BK495</f>
        <v>0</v>
      </c>
    </row>
    <row r="128" s="12" customFormat="1" ht="25.92" customHeight="1">
      <c r="A128" s="12"/>
      <c r="B128" s="203"/>
      <c r="C128" s="204"/>
      <c r="D128" s="205" t="s">
        <v>80</v>
      </c>
      <c r="E128" s="206" t="s">
        <v>132</v>
      </c>
      <c r="F128" s="206" t="s">
        <v>133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P129+P280+P288+P313+P366+P447+P468+P493</f>
        <v>0</v>
      </c>
      <c r="Q128" s="211"/>
      <c r="R128" s="212">
        <f>R129+R280+R288+R313+R366+R447+R468+R493</f>
        <v>761.51522774886007</v>
      </c>
      <c r="S128" s="211"/>
      <c r="T128" s="213">
        <f>T129+T280+T288+T313+T366+T447+T468+T493</f>
        <v>35.174188000000001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89</v>
      </c>
      <c r="AT128" s="215" t="s">
        <v>80</v>
      </c>
      <c r="AU128" s="215" t="s">
        <v>81</v>
      </c>
      <c r="AY128" s="214" t="s">
        <v>134</v>
      </c>
      <c r="BK128" s="216">
        <f>BK129+BK280+BK288+BK313+BK366+BK447+BK468+BK493</f>
        <v>0</v>
      </c>
    </row>
    <row r="129" s="12" customFormat="1" ht="22.8" customHeight="1">
      <c r="A129" s="12"/>
      <c r="B129" s="203"/>
      <c r="C129" s="204"/>
      <c r="D129" s="205" t="s">
        <v>80</v>
      </c>
      <c r="E129" s="217" t="s">
        <v>89</v>
      </c>
      <c r="F129" s="217" t="s">
        <v>135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SUM(P130:P279)</f>
        <v>0</v>
      </c>
      <c r="Q129" s="211"/>
      <c r="R129" s="212">
        <f>SUM(R130:R279)</f>
        <v>520.51012126815999</v>
      </c>
      <c r="S129" s="211"/>
      <c r="T129" s="213">
        <f>SUM(T130:T279)</f>
        <v>35.040987999999999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89</v>
      </c>
      <c r="AT129" s="215" t="s">
        <v>80</v>
      </c>
      <c r="AU129" s="215" t="s">
        <v>89</v>
      </c>
      <c r="AY129" s="214" t="s">
        <v>134</v>
      </c>
      <c r="BK129" s="216">
        <f>SUM(BK130:BK279)</f>
        <v>0</v>
      </c>
    </row>
    <row r="130" s="2" customFormat="1" ht="66.75" customHeight="1">
      <c r="A130" s="39"/>
      <c r="B130" s="40"/>
      <c r="C130" s="219" t="s">
        <v>89</v>
      </c>
      <c r="D130" s="219" t="s">
        <v>136</v>
      </c>
      <c r="E130" s="220" t="s">
        <v>356</v>
      </c>
      <c r="F130" s="221" t="s">
        <v>357</v>
      </c>
      <c r="G130" s="222" t="s">
        <v>139</v>
      </c>
      <c r="H130" s="223">
        <v>9.6029999999999998</v>
      </c>
      <c r="I130" s="224"/>
      <c r="J130" s="225">
        <f>ROUND(I130*H130,2)</f>
        <v>0</v>
      </c>
      <c r="K130" s="221" t="s">
        <v>147</v>
      </c>
      <c r="L130" s="45"/>
      <c r="M130" s="226" t="s">
        <v>1</v>
      </c>
      <c r="N130" s="227" t="s">
        <v>46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0.28999999999999998</v>
      </c>
      <c r="T130" s="229">
        <f>S130*H130</f>
        <v>2.7848699999999997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140</v>
      </c>
      <c r="AT130" s="230" t="s">
        <v>136</v>
      </c>
      <c r="AU130" s="230" t="s">
        <v>91</v>
      </c>
      <c r="AY130" s="18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89</v>
      </c>
      <c r="BK130" s="231">
        <f>ROUND(I130*H130,2)</f>
        <v>0</v>
      </c>
      <c r="BL130" s="18" t="s">
        <v>140</v>
      </c>
      <c r="BM130" s="230" t="s">
        <v>358</v>
      </c>
    </row>
    <row r="131" s="14" customFormat="1">
      <c r="A131" s="14"/>
      <c r="B131" s="244"/>
      <c r="C131" s="245"/>
      <c r="D131" s="234" t="s">
        <v>142</v>
      </c>
      <c r="E131" s="246" t="s">
        <v>1</v>
      </c>
      <c r="F131" s="247" t="s">
        <v>159</v>
      </c>
      <c r="G131" s="245"/>
      <c r="H131" s="246" t="s">
        <v>1</v>
      </c>
      <c r="I131" s="248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142</v>
      </c>
      <c r="AU131" s="253" t="s">
        <v>91</v>
      </c>
      <c r="AV131" s="14" t="s">
        <v>89</v>
      </c>
      <c r="AW131" s="14" t="s">
        <v>36</v>
      </c>
      <c r="AX131" s="14" t="s">
        <v>81</v>
      </c>
      <c r="AY131" s="253" t="s">
        <v>134</v>
      </c>
    </row>
    <row r="132" s="14" customFormat="1">
      <c r="A132" s="14"/>
      <c r="B132" s="244"/>
      <c r="C132" s="245"/>
      <c r="D132" s="234" t="s">
        <v>142</v>
      </c>
      <c r="E132" s="246" t="s">
        <v>1</v>
      </c>
      <c r="F132" s="247" t="s">
        <v>359</v>
      </c>
      <c r="G132" s="245"/>
      <c r="H132" s="246" t="s">
        <v>1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142</v>
      </c>
      <c r="AU132" s="253" t="s">
        <v>91</v>
      </c>
      <c r="AV132" s="14" t="s">
        <v>89</v>
      </c>
      <c r="AW132" s="14" t="s">
        <v>36</v>
      </c>
      <c r="AX132" s="14" t="s">
        <v>81</v>
      </c>
      <c r="AY132" s="253" t="s">
        <v>134</v>
      </c>
    </row>
    <row r="133" s="13" customFormat="1">
      <c r="A133" s="13"/>
      <c r="B133" s="232"/>
      <c r="C133" s="233"/>
      <c r="D133" s="234" t="s">
        <v>142</v>
      </c>
      <c r="E133" s="235" t="s">
        <v>1</v>
      </c>
      <c r="F133" s="236" t="s">
        <v>360</v>
      </c>
      <c r="G133" s="233"/>
      <c r="H133" s="237">
        <v>9.6029999999999998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142</v>
      </c>
      <c r="AU133" s="243" t="s">
        <v>91</v>
      </c>
      <c r="AV133" s="13" t="s">
        <v>91</v>
      </c>
      <c r="AW133" s="13" t="s">
        <v>36</v>
      </c>
      <c r="AX133" s="13" t="s">
        <v>89</v>
      </c>
      <c r="AY133" s="243" t="s">
        <v>134</v>
      </c>
    </row>
    <row r="134" s="2" customFormat="1" ht="66.75" customHeight="1">
      <c r="A134" s="39"/>
      <c r="B134" s="40"/>
      <c r="C134" s="219" t="s">
        <v>91</v>
      </c>
      <c r="D134" s="219" t="s">
        <v>136</v>
      </c>
      <c r="E134" s="220" t="s">
        <v>361</v>
      </c>
      <c r="F134" s="221" t="s">
        <v>362</v>
      </c>
      <c r="G134" s="222" t="s">
        <v>139</v>
      </c>
      <c r="H134" s="223">
        <v>24.603000000000002</v>
      </c>
      <c r="I134" s="224"/>
      <c r="J134" s="225">
        <f>ROUND(I134*H134,2)</f>
        <v>0</v>
      </c>
      <c r="K134" s="221" t="s">
        <v>147</v>
      </c>
      <c r="L134" s="45"/>
      <c r="M134" s="226" t="s">
        <v>1</v>
      </c>
      <c r="N134" s="227" t="s">
        <v>46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0.44</v>
      </c>
      <c r="T134" s="229">
        <f>S134*H134</f>
        <v>10.825320000000001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140</v>
      </c>
      <c r="AT134" s="230" t="s">
        <v>136</v>
      </c>
      <c r="AU134" s="230" t="s">
        <v>91</v>
      </c>
      <c r="AY134" s="18" t="s">
        <v>134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89</v>
      </c>
      <c r="BK134" s="231">
        <f>ROUND(I134*H134,2)</f>
        <v>0</v>
      </c>
      <c r="BL134" s="18" t="s">
        <v>140</v>
      </c>
      <c r="BM134" s="230" t="s">
        <v>363</v>
      </c>
    </row>
    <row r="135" s="14" customFormat="1">
      <c r="A135" s="14"/>
      <c r="B135" s="244"/>
      <c r="C135" s="245"/>
      <c r="D135" s="234" t="s">
        <v>142</v>
      </c>
      <c r="E135" s="246" t="s">
        <v>1</v>
      </c>
      <c r="F135" s="247" t="s">
        <v>364</v>
      </c>
      <c r="G135" s="245"/>
      <c r="H135" s="246" t="s">
        <v>1</v>
      </c>
      <c r="I135" s="248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142</v>
      </c>
      <c r="AU135" s="253" t="s">
        <v>91</v>
      </c>
      <c r="AV135" s="14" t="s">
        <v>89</v>
      </c>
      <c r="AW135" s="14" t="s">
        <v>36</v>
      </c>
      <c r="AX135" s="14" t="s">
        <v>81</v>
      </c>
      <c r="AY135" s="253" t="s">
        <v>134</v>
      </c>
    </row>
    <row r="136" s="13" customFormat="1">
      <c r="A136" s="13"/>
      <c r="B136" s="232"/>
      <c r="C136" s="233"/>
      <c r="D136" s="234" t="s">
        <v>142</v>
      </c>
      <c r="E136" s="235" t="s">
        <v>1</v>
      </c>
      <c r="F136" s="236" t="s">
        <v>360</v>
      </c>
      <c r="G136" s="233"/>
      <c r="H136" s="237">
        <v>9.6029999999999998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142</v>
      </c>
      <c r="AU136" s="243" t="s">
        <v>91</v>
      </c>
      <c r="AV136" s="13" t="s">
        <v>91</v>
      </c>
      <c r="AW136" s="13" t="s">
        <v>36</v>
      </c>
      <c r="AX136" s="13" t="s">
        <v>81</v>
      </c>
      <c r="AY136" s="243" t="s">
        <v>134</v>
      </c>
    </row>
    <row r="137" s="14" customFormat="1">
      <c r="A137" s="14"/>
      <c r="B137" s="244"/>
      <c r="C137" s="245"/>
      <c r="D137" s="234" t="s">
        <v>142</v>
      </c>
      <c r="E137" s="246" t="s">
        <v>1</v>
      </c>
      <c r="F137" s="247" t="s">
        <v>365</v>
      </c>
      <c r="G137" s="245"/>
      <c r="H137" s="246" t="s">
        <v>1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142</v>
      </c>
      <c r="AU137" s="253" t="s">
        <v>91</v>
      </c>
      <c r="AV137" s="14" t="s">
        <v>89</v>
      </c>
      <c r="AW137" s="14" t="s">
        <v>36</v>
      </c>
      <c r="AX137" s="14" t="s">
        <v>81</v>
      </c>
      <c r="AY137" s="253" t="s">
        <v>134</v>
      </c>
    </row>
    <row r="138" s="13" customFormat="1">
      <c r="A138" s="13"/>
      <c r="B138" s="232"/>
      <c r="C138" s="233"/>
      <c r="D138" s="234" t="s">
        <v>142</v>
      </c>
      <c r="E138" s="235" t="s">
        <v>1</v>
      </c>
      <c r="F138" s="236" t="s">
        <v>366</v>
      </c>
      <c r="G138" s="233"/>
      <c r="H138" s="237">
        <v>15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142</v>
      </c>
      <c r="AU138" s="243" t="s">
        <v>91</v>
      </c>
      <c r="AV138" s="13" t="s">
        <v>91</v>
      </c>
      <c r="AW138" s="13" t="s">
        <v>36</v>
      </c>
      <c r="AX138" s="13" t="s">
        <v>81</v>
      </c>
      <c r="AY138" s="243" t="s">
        <v>134</v>
      </c>
    </row>
    <row r="139" s="15" customFormat="1">
      <c r="A139" s="15"/>
      <c r="B139" s="254"/>
      <c r="C139" s="255"/>
      <c r="D139" s="234" t="s">
        <v>142</v>
      </c>
      <c r="E139" s="256" t="s">
        <v>1</v>
      </c>
      <c r="F139" s="257" t="s">
        <v>175</v>
      </c>
      <c r="G139" s="255"/>
      <c r="H139" s="258">
        <v>24.603000000000002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142</v>
      </c>
      <c r="AU139" s="264" t="s">
        <v>91</v>
      </c>
      <c r="AV139" s="15" t="s">
        <v>140</v>
      </c>
      <c r="AW139" s="15" t="s">
        <v>36</v>
      </c>
      <c r="AX139" s="15" t="s">
        <v>89</v>
      </c>
      <c r="AY139" s="264" t="s">
        <v>134</v>
      </c>
    </row>
    <row r="140" s="2" customFormat="1" ht="62.7" customHeight="1">
      <c r="A140" s="39"/>
      <c r="B140" s="40"/>
      <c r="C140" s="219" t="s">
        <v>150</v>
      </c>
      <c r="D140" s="219" t="s">
        <v>136</v>
      </c>
      <c r="E140" s="220" t="s">
        <v>367</v>
      </c>
      <c r="F140" s="221" t="s">
        <v>368</v>
      </c>
      <c r="G140" s="222" t="s">
        <v>139</v>
      </c>
      <c r="H140" s="223">
        <v>28.603000000000002</v>
      </c>
      <c r="I140" s="224"/>
      <c r="J140" s="225">
        <f>ROUND(I140*H140,2)</f>
        <v>0</v>
      </c>
      <c r="K140" s="221" t="s">
        <v>147</v>
      </c>
      <c r="L140" s="45"/>
      <c r="M140" s="226" t="s">
        <v>1</v>
      </c>
      <c r="N140" s="227" t="s">
        <v>46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0.32500000000000001</v>
      </c>
      <c r="T140" s="229">
        <f>S140*H140</f>
        <v>9.2959750000000003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140</v>
      </c>
      <c r="AT140" s="230" t="s">
        <v>136</v>
      </c>
      <c r="AU140" s="230" t="s">
        <v>91</v>
      </c>
      <c r="AY140" s="18" t="s">
        <v>134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89</v>
      </c>
      <c r="BK140" s="231">
        <f>ROUND(I140*H140,2)</f>
        <v>0</v>
      </c>
      <c r="BL140" s="18" t="s">
        <v>140</v>
      </c>
      <c r="BM140" s="230" t="s">
        <v>369</v>
      </c>
    </row>
    <row r="141" s="14" customFormat="1">
      <c r="A141" s="14"/>
      <c r="B141" s="244"/>
      <c r="C141" s="245"/>
      <c r="D141" s="234" t="s">
        <v>142</v>
      </c>
      <c r="E141" s="246" t="s">
        <v>1</v>
      </c>
      <c r="F141" s="247" t="s">
        <v>159</v>
      </c>
      <c r="G141" s="245"/>
      <c r="H141" s="246" t="s">
        <v>1</v>
      </c>
      <c r="I141" s="248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142</v>
      </c>
      <c r="AU141" s="253" t="s">
        <v>91</v>
      </c>
      <c r="AV141" s="14" t="s">
        <v>89</v>
      </c>
      <c r="AW141" s="14" t="s">
        <v>36</v>
      </c>
      <c r="AX141" s="14" t="s">
        <v>81</v>
      </c>
      <c r="AY141" s="253" t="s">
        <v>134</v>
      </c>
    </row>
    <row r="142" s="14" customFormat="1">
      <c r="A142" s="14"/>
      <c r="B142" s="244"/>
      <c r="C142" s="245"/>
      <c r="D142" s="234" t="s">
        <v>142</v>
      </c>
      <c r="E142" s="246" t="s">
        <v>1</v>
      </c>
      <c r="F142" s="247" t="s">
        <v>359</v>
      </c>
      <c r="G142" s="245"/>
      <c r="H142" s="246" t="s">
        <v>1</v>
      </c>
      <c r="I142" s="248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142</v>
      </c>
      <c r="AU142" s="253" t="s">
        <v>91</v>
      </c>
      <c r="AV142" s="14" t="s">
        <v>89</v>
      </c>
      <c r="AW142" s="14" t="s">
        <v>36</v>
      </c>
      <c r="AX142" s="14" t="s">
        <v>81</v>
      </c>
      <c r="AY142" s="253" t="s">
        <v>134</v>
      </c>
    </row>
    <row r="143" s="13" customFormat="1">
      <c r="A143" s="13"/>
      <c r="B143" s="232"/>
      <c r="C143" s="233"/>
      <c r="D143" s="234" t="s">
        <v>142</v>
      </c>
      <c r="E143" s="235" t="s">
        <v>1</v>
      </c>
      <c r="F143" s="236" t="s">
        <v>360</v>
      </c>
      <c r="G143" s="233"/>
      <c r="H143" s="237">
        <v>9.6029999999999998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142</v>
      </c>
      <c r="AU143" s="243" t="s">
        <v>91</v>
      </c>
      <c r="AV143" s="13" t="s">
        <v>91</v>
      </c>
      <c r="AW143" s="13" t="s">
        <v>36</v>
      </c>
      <c r="AX143" s="13" t="s">
        <v>81</v>
      </c>
      <c r="AY143" s="243" t="s">
        <v>134</v>
      </c>
    </row>
    <row r="144" s="14" customFormat="1">
      <c r="A144" s="14"/>
      <c r="B144" s="244"/>
      <c r="C144" s="245"/>
      <c r="D144" s="234" t="s">
        <v>142</v>
      </c>
      <c r="E144" s="246" t="s">
        <v>1</v>
      </c>
      <c r="F144" s="247" t="s">
        <v>365</v>
      </c>
      <c r="G144" s="245"/>
      <c r="H144" s="246" t="s">
        <v>1</v>
      </c>
      <c r="I144" s="248"/>
      <c r="J144" s="245"/>
      <c r="K144" s="245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142</v>
      </c>
      <c r="AU144" s="253" t="s">
        <v>91</v>
      </c>
      <c r="AV144" s="14" t="s">
        <v>89</v>
      </c>
      <c r="AW144" s="14" t="s">
        <v>36</v>
      </c>
      <c r="AX144" s="14" t="s">
        <v>81</v>
      </c>
      <c r="AY144" s="253" t="s">
        <v>134</v>
      </c>
    </row>
    <row r="145" s="13" customFormat="1">
      <c r="A145" s="13"/>
      <c r="B145" s="232"/>
      <c r="C145" s="233"/>
      <c r="D145" s="234" t="s">
        <v>142</v>
      </c>
      <c r="E145" s="235" t="s">
        <v>1</v>
      </c>
      <c r="F145" s="236" t="s">
        <v>370</v>
      </c>
      <c r="G145" s="233"/>
      <c r="H145" s="237">
        <v>19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142</v>
      </c>
      <c r="AU145" s="243" t="s">
        <v>91</v>
      </c>
      <c r="AV145" s="13" t="s">
        <v>91</v>
      </c>
      <c r="AW145" s="13" t="s">
        <v>36</v>
      </c>
      <c r="AX145" s="13" t="s">
        <v>81</v>
      </c>
      <c r="AY145" s="243" t="s">
        <v>134</v>
      </c>
    </row>
    <row r="146" s="15" customFormat="1">
      <c r="A146" s="15"/>
      <c r="B146" s="254"/>
      <c r="C146" s="255"/>
      <c r="D146" s="234" t="s">
        <v>142</v>
      </c>
      <c r="E146" s="256" t="s">
        <v>1</v>
      </c>
      <c r="F146" s="257" t="s">
        <v>175</v>
      </c>
      <c r="G146" s="255"/>
      <c r="H146" s="258">
        <v>28.603000000000002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142</v>
      </c>
      <c r="AU146" s="264" t="s">
        <v>91</v>
      </c>
      <c r="AV146" s="15" t="s">
        <v>140</v>
      </c>
      <c r="AW146" s="15" t="s">
        <v>36</v>
      </c>
      <c r="AX146" s="15" t="s">
        <v>89</v>
      </c>
      <c r="AY146" s="264" t="s">
        <v>134</v>
      </c>
    </row>
    <row r="147" s="2" customFormat="1" ht="55.5" customHeight="1">
      <c r="A147" s="39"/>
      <c r="B147" s="40"/>
      <c r="C147" s="219" t="s">
        <v>140</v>
      </c>
      <c r="D147" s="219" t="s">
        <v>136</v>
      </c>
      <c r="E147" s="220" t="s">
        <v>371</v>
      </c>
      <c r="F147" s="221" t="s">
        <v>372</v>
      </c>
      <c r="G147" s="222" t="s">
        <v>139</v>
      </c>
      <c r="H147" s="223">
        <v>23</v>
      </c>
      <c r="I147" s="224"/>
      <c r="J147" s="225">
        <f>ROUND(I147*H147,2)</f>
        <v>0</v>
      </c>
      <c r="K147" s="221" t="s">
        <v>147</v>
      </c>
      <c r="L147" s="45"/>
      <c r="M147" s="226" t="s">
        <v>1</v>
      </c>
      <c r="N147" s="227" t="s">
        <v>46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0.098000000000000004</v>
      </c>
      <c r="T147" s="229">
        <f>S147*H147</f>
        <v>2.254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140</v>
      </c>
      <c r="AT147" s="230" t="s">
        <v>136</v>
      </c>
      <c r="AU147" s="230" t="s">
        <v>91</v>
      </c>
      <c r="AY147" s="18" t="s">
        <v>134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89</v>
      </c>
      <c r="BK147" s="231">
        <f>ROUND(I147*H147,2)</f>
        <v>0</v>
      </c>
      <c r="BL147" s="18" t="s">
        <v>140</v>
      </c>
      <c r="BM147" s="230" t="s">
        <v>373</v>
      </c>
    </row>
    <row r="148" s="14" customFormat="1">
      <c r="A148" s="14"/>
      <c r="B148" s="244"/>
      <c r="C148" s="245"/>
      <c r="D148" s="234" t="s">
        <v>142</v>
      </c>
      <c r="E148" s="246" t="s">
        <v>1</v>
      </c>
      <c r="F148" s="247" t="s">
        <v>365</v>
      </c>
      <c r="G148" s="245"/>
      <c r="H148" s="246" t="s">
        <v>1</v>
      </c>
      <c r="I148" s="248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142</v>
      </c>
      <c r="AU148" s="253" t="s">
        <v>91</v>
      </c>
      <c r="AV148" s="14" t="s">
        <v>89</v>
      </c>
      <c r="AW148" s="14" t="s">
        <v>36</v>
      </c>
      <c r="AX148" s="14" t="s">
        <v>81</v>
      </c>
      <c r="AY148" s="253" t="s">
        <v>134</v>
      </c>
    </row>
    <row r="149" s="13" customFormat="1">
      <c r="A149" s="13"/>
      <c r="B149" s="232"/>
      <c r="C149" s="233"/>
      <c r="D149" s="234" t="s">
        <v>142</v>
      </c>
      <c r="E149" s="235" t="s">
        <v>1</v>
      </c>
      <c r="F149" s="236" t="s">
        <v>374</v>
      </c>
      <c r="G149" s="233"/>
      <c r="H149" s="237">
        <v>23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142</v>
      </c>
      <c r="AU149" s="243" t="s">
        <v>91</v>
      </c>
      <c r="AV149" s="13" t="s">
        <v>91</v>
      </c>
      <c r="AW149" s="13" t="s">
        <v>36</v>
      </c>
      <c r="AX149" s="13" t="s">
        <v>89</v>
      </c>
      <c r="AY149" s="243" t="s">
        <v>134</v>
      </c>
    </row>
    <row r="150" s="2" customFormat="1" ht="44.25" customHeight="1">
      <c r="A150" s="39"/>
      <c r="B150" s="40"/>
      <c r="C150" s="219" t="s">
        <v>161</v>
      </c>
      <c r="D150" s="219" t="s">
        <v>136</v>
      </c>
      <c r="E150" s="220" t="s">
        <v>375</v>
      </c>
      <c r="F150" s="221" t="s">
        <v>376</v>
      </c>
      <c r="G150" s="222" t="s">
        <v>139</v>
      </c>
      <c r="H150" s="223">
        <v>27</v>
      </c>
      <c r="I150" s="224"/>
      <c r="J150" s="225">
        <f>ROUND(I150*H150,2)</f>
        <v>0</v>
      </c>
      <c r="K150" s="221" t="s">
        <v>147</v>
      </c>
      <c r="L150" s="45"/>
      <c r="M150" s="226" t="s">
        <v>1</v>
      </c>
      <c r="N150" s="227" t="s">
        <v>46</v>
      </c>
      <c r="O150" s="92"/>
      <c r="P150" s="228">
        <f>O150*H150</f>
        <v>0</v>
      </c>
      <c r="Q150" s="228">
        <v>2.0000000000000002E-05</v>
      </c>
      <c r="R150" s="228">
        <f>Q150*H150</f>
        <v>0.00054000000000000001</v>
      </c>
      <c r="S150" s="228">
        <v>0.13800000000000001</v>
      </c>
      <c r="T150" s="229">
        <f>S150*H150</f>
        <v>3.7260000000000004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140</v>
      </c>
      <c r="AT150" s="230" t="s">
        <v>136</v>
      </c>
      <c r="AU150" s="230" t="s">
        <v>91</v>
      </c>
      <c r="AY150" s="18" t="s">
        <v>134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89</v>
      </c>
      <c r="BK150" s="231">
        <f>ROUND(I150*H150,2)</f>
        <v>0</v>
      </c>
      <c r="BL150" s="18" t="s">
        <v>140</v>
      </c>
      <c r="BM150" s="230" t="s">
        <v>377</v>
      </c>
    </row>
    <row r="151" s="2" customFormat="1">
      <c r="A151" s="39"/>
      <c r="B151" s="40"/>
      <c r="C151" s="41"/>
      <c r="D151" s="234" t="s">
        <v>273</v>
      </c>
      <c r="E151" s="41"/>
      <c r="F151" s="276" t="s">
        <v>378</v>
      </c>
      <c r="G151" s="41"/>
      <c r="H151" s="41"/>
      <c r="I151" s="277"/>
      <c r="J151" s="41"/>
      <c r="K151" s="41"/>
      <c r="L151" s="45"/>
      <c r="M151" s="278"/>
      <c r="N151" s="27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273</v>
      </c>
      <c r="AU151" s="18" t="s">
        <v>91</v>
      </c>
    </row>
    <row r="152" s="14" customFormat="1">
      <c r="A152" s="14"/>
      <c r="B152" s="244"/>
      <c r="C152" s="245"/>
      <c r="D152" s="234" t="s">
        <v>142</v>
      </c>
      <c r="E152" s="246" t="s">
        <v>1</v>
      </c>
      <c r="F152" s="247" t="s">
        <v>365</v>
      </c>
      <c r="G152" s="245"/>
      <c r="H152" s="246" t="s">
        <v>1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142</v>
      </c>
      <c r="AU152" s="253" t="s">
        <v>91</v>
      </c>
      <c r="AV152" s="14" t="s">
        <v>89</v>
      </c>
      <c r="AW152" s="14" t="s">
        <v>36</v>
      </c>
      <c r="AX152" s="14" t="s">
        <v>81</v>
      </c>
      <c r="AY152" s="253" t="s">
        <v>134</v>
      </c>
    </row>
    <row r="153" s="13" customFormat="1">
      <c r="A153" s="13"/>
      <c r="B153" s="232"/>
      <c r="C153" s="233"/>
      <c r="D153" s="234" t="s">
        <v>142</v>
      </c>
      <c r="E153" s="235" t="s">
        <v>1</v>
      </c>
      <c r="F153" s="236" t="s">
        <v>379</v>
      </c>
      <c r="G153" s="233"/>
      <c r="H153" s="237">
        <v>27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142</v>
      </c>
      <c r="AU153" s="243" t="s">
        <v>91</v>
      </c>
      <c r="AV153" s="13" t="s">
        <v>91</v>
      </c>
      <c r="AW153" s="13" t="s">
        <v>36</v>
      </c>
      <c r="AX153" s="13" t="s">
        <v>89</v>
      </c>
      <c r="AY153" s="243" t="s">
        <v>134</v>
      </c>
    </row>
    <row r="154" s="2" customFormat="1" ht="44.25" customHeight="1">
      <c r="A154" s="39"/>
      <c r="B154" s="40"/>
      <c r="C154" s="219" t="s">
        <v>166</v>
      </c>
      <c r="D154" s="219" t="s">
        <v>136</v>
      </c>
      <c r="E154" s="220" t="s">
        <v>380</v>
      </c>
      <c r="F154" s="221" t="s">
        <v>381</v>
      </c>
      <c r="G154" s="222" t="s">
        <v>139</v>
      </c>
      <c r="H154" s="223">
        <v>9.6029999999999998</v>
      </c>
      <c r="I154" s="224"/>
      <c r="J154" s="225">
        <f>ROUND(I154*H154,2)</f>
        <v>0</v>
      </c>
      <c r="K154" s="221" t="s">
        <v>147</v>
      </c>
      <c r="L154" s="45"/>
      <c r="M154" s="226" t="s">
        <v>1</v>
      </c>
      <c r="N154" s="227" t="s">
        <v>46</v>
      </c>
      <c r="O154" s="92"/>
      <c r="P154" s="228">
        <f>O154*H154</f>
        <v>0</v>
      </c>
      <c r="Q154" s="228">
        <v>2.0000000000000002E-05</v>
      </c>
      <c r="R154" s="228">
        <f>Q154*H154</f>
        <v>0.00019206</v>
      </c>
      <c r="S154" s="228">
        <v>0.161</v>
      </c>
      <c r="T154" s="229">
        <f>S154*H154</f>
        <v>1.5460830000000001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140</v>
      </c>
      <c r="AT154" s="230" t="s">
        <v>136</v>
      </c>
      <c r="AU154" s="230" t="s">
        <v>91</v>
      </c>
      <c r="AY154" s="18" t="s">
        <v>134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89</v>
      </c>
      <c r="BK154" s="231">
        <f>ROUND(I154*H154,2)</f>
        <v>0</v>
      </c>
      <c r="BL154" s="18" t="s">
        <v>140</v>
      </c>
      <c r="BM154" s="230" t="s">
        <v>382</v>
      </c>
    </row>
    <row r="155" s="2" customFormat="1">
      <c r="A155" s="39"/>
      <c r="B155" s="40"/>
      <c r="C155" s="41"/>
      <c r="D155" s="234" t="s">
        <v>273</v>
      </c>
      <c r="E155" s="41"/>
      <c r="F155" s="276" t="s">
        <v>383</v>
      </c>
      <c r="G155" s="41"/>
      <c r="H155" s="41"/>
      <c r="I155" s="277"/>
      <c r="J155" s="41"/>
      <c r="K155" s="41"/>
      <c r="L155" s="45"/>
      <c r="M155" s="278"/>
      <c r="N155" s="279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273</v>
      </c>
      <c r="AU155" s="18" t="s">
        <v>91</v>
      </c>
    </row>
    <row r="156" s="14" customFormat="1">
      <c r="A156" s="14"/>
      <c r="B156" s="244"/>
      <c r="C156" s="245"/>
      <c r="D156" s="234" t="s">
        <v>142</v>
      </c>
      <c r="E156" s="246" t="s">
        <v>1</v>
      </c>
      <c r="F156" s="247" t="s">
        <v>159</v>
      </c>
      <c r="G156" s="245"/>
      <c r="H156" s="246" t="s">
        <v>1</v>
      </c>
      <c r="I156" s="248"/>
      <c r="J156" s="245"/>
      <c r="K156" s="245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142</v>
      </c>
      <c r="AU156" s="253" t="s">
        <v>91</v>
      </c>
      <c r="AV156" s="14" t="s">
        <v>89</v>
      </c>
      <c r="AW156" s="14" t="s">
        <v>36</v>
      </c>
      <c r="AX156" s="14" t="s">
        <v>81</v>
      </c>
      <c r="AY156" s="253" t="s">
        <v>134</v>
      </c>
    </row>
    <row r="157" s="14" customFormat="1">
      <c r="A157" s="14"/>
      <c r="B157" s="244"/>
      <c r="C157" s="245"/>
      <c r="D157" s="234" t="s">
        <v>142</v>
      </c>
      <c r="E157" s="246" t="s">
        <v>1</v>
      </c>
      <c r="F157" s="247" t="s">
        <v>359</v>
      </c>
      <c r="G157" s="245"/>
      <c r="H157" s="246" t="s">
        <v>1</v>
      </c>
      <c r="I157" s="248"/>
      <c r="J157" s="245"/>
      <c r="K157" s="245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142</v>
      </c>
      <c r="AU157" s="253" t="s">
        <v>91</v>
      </c>
      <c r="AV157" s="14" t="s">
        <v>89</v>
      </c>
      <c r="AW157" s="14" t="s">
        <v>36</v>
      </c>
      <c r="AX157" s="14" t="s">
        <v>81</v>
      </c>
      <c r="AY157" s="253" t="s">
        <v>134</v>
      </c>
    </row>
    <row r="158" s="13" customFormat="1">
      <c r="A158" s="13"/>
      <c r="B158" s="232"/>
      <c r="C158" s="233"/>
      <c r="D158" s="234" t="s">
        <v>142</v>
      </c>
      <c r="E158" s="235" t="s">
        <v>1</v>
      </c>
      <c r="F158" s="236" t="s">
        <v>360</v>
      </c>
      <c r="G158" s="233"/>
      <c r="H158" s="237">
        <v>9.6029999999999998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142</v>
      </c>
      <c r="AU158" s="243" t="s">
        <v>91</v>
      </c>
      <c r="AV158" s="13" t="s">
        <v>91</v>
      </c>
      <c r="AW158" s="13" t="s">
        <v>36</v>
      </c>
      <c r="AX158" s="13" t="s">
        <v>89</v>
      </c>
      <c r="AY158" s="243" t="s">
        <v>134</v>
      </c>
    </row>
    <row r="159" s="2" customFormat="1" ht="44.25" customHeight="1">
      <c r="A159" s="39"/>
      <c r="B159" s="40"/>
      <c r="C159" s="219" t="s">
        <v>176</v>
      </c>
      <c r="D159" s="219" t="s">
        <v>136</v>
      </c>
      <c r="E159" s="220" t="s">
        <v>384</v>
      </c>
      <c r="F159" s="221" t="s">
        <v>385</v>
      </c>
      <c r="G159" s="222" t="s">
        <v>139</v>
      </c>
      <c r="H159" s="223">
        <v>50.094999999999999</v>
      </c>
      <c r="I159" s="224"/>
      <c r="J159" s="225">
        <f>ROUND(I159*H159,2)</f>
        <v>0</v>
      </c>
      <c r="K159" s="221" t="s">
        <v>147</v>
      </c>
      <c r="L159" s="45"/>
      <c r="M159" s="226" t="s">
        <v>1</v>
      </c>
      <c r="N159" s="227" t="s">
        <v>46</v>
      </c>
      <c r="O159" s="92"/>
      <c r="P159" s="228">
        <f>O159*H159</f>
        <v>0</v>
      </c>
      <c r="Q159" s="228">
        <v>1.0000000000000001E-05</v>
      </c>
      <c r="R159" s="228">
        <f>Q159*H159</f>
        <v>0.00050095000000000001</v>
      </c>
      <c r="S159" s="228">
        <v>0.091999999999999998</v>
      </c>
      <c r="T159" s="229">
        <f>S159*H159</f>
        <v>4.6087400000000001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140</v>
      </c>
      <c r="AT159" s="230" t="s">
        <v>136</v>
      </c>
      <c r="AU159" s="230" t="s">
        <v>91</v>
      </c>
      <c r="AY159" s="18" t="s">
        <v>134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89</v>
      </c>
      <c r="BK159" s="231">
        <f>ROUND(I159*H159,2)</f>
        <v>0</v>
      </c>
      <c r="BL159" s="18" t="s">
        <v>140</v>
      </c>
      <c r="BM159" s="230" t="s">
        <v>386</v>
      </c>
    </row>
    <row r="160" s="2" customFormat="1">
      <c r="A160" s="39"/>
      <c r="B160" s="40"/>
      <c r="C160" s="41"/>
      <c r="D160" s="234" t="s">
        <v>273</v>
      </c>
      <c r="E160" s="41"/>
      <c r="F160" s="276" t="s">
        <v>387</v>
      </c>
      <c r="G160" s="41"/>
      <c r="H160" s="41"/>
      <c r="I160" s="277"/>
      <c r="J160" s="41"/>
      <c r="K160" s="41"/>
      <c r="L160" s="45"/>
      <c r="M160" s="278"/>
      <c r="N160" s="279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273</v>
      </c>
      <c r="AU160" s="18" t="s">
        <v>91</v>
      </c>
    </row>
    <row r="161" s="14" customFormat="1">
      <c r="A161" s="14"/>
      <c r="B161" s="244"/>
      <c r="C161" s="245"/>
      <c r="D161" s="234" t="s">
        <v>142</v>
      </c>
      <c r="E161" s="246" t="s">
        <v>1</v>
      </c>
      <c r="F161" s="247" t="s">
        <v>159</v>
      </c>
      <c r="G161" s="245"/>
      <c r="H161" s="246" t="s">
        <v>1</v>
      </c>
      <c r="I161" s="248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142</v>
      </c>
      <c r="AU161" s="253" t="s">
        <v>91</v>
      </c>
      <c r="AV161" s="14" t="s">
        <v>89</v>
      </c>
      <c r="AW161" s="14" t="s">
        <v>36</v>
      </c>
      <c r="AX161" s="14" t="s">
        <v>81</v>
      </c>
      <c r="AY161" s="253" t="s">
        <v>134</v>
      </c>
    </row>
    <row r="162" s="14" customFormat="1">
      <c r="A162" s="14"/>
      <c r="B162" s="244"/>
      <c r="C162" s="245"/>
      <c r="D162" s="234" t="s">
        <v>142</v>
      </c>
      <c r="E162" s="246" t="s">
        <v>1</v>
      </c>
      <c r="F162" s="247" t="s">
        <v>359</v>
      </c>
      <c r="G162" s="245"/>
      <c r="H162" s="246" t="s">
        <v>1</v>
      </c>
      <c r="I162" s="248"/>
      <c r="J162" s="245"/>
      <c r="K162" s="245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142</v>
      </c>
      <c r="AU162" s="253" t="s">
        <v>91</v>
      </c>
      <c r="AV162" s="14" t="s">
        <v>89</v>
      </c>
      <c r="AW162" s="14" t="s">
        <v>36</v>
      </c>
      <c r="AX162" s="14" t="s">
        <v>81</v>
      </c>
      <c r="AY162" s="253" t="s">
        <v>134</v>
      </c>
    </row>
    <row r="163" s="13" customFormat="1">
      <c r="A163" s="13"/>
      <c r="B163" s="232"/>
      <c r="C163" s="233"/>
      <c r="D163" s="234" t="s">
        <v>142</v>
      </c>
      <c r="E163" s="235" t="s">
        <v>1</v>
      </c>
      <c r="F163" s="236" t="s">
        <v>388</v>
      </c>
      <c r="G163" s="233"/>
      <c r="H163" s="237">
        <v>13.095000000000001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142</v>
      </c>
      <c r="AU163" s="243" t="s">
        <v>91</v>
      </c>
      <c r="AV163" s="13" t="s">
        <v>91</v>
      </c>
      <c r="AW163" s="13" t="s">
        <v>36</v>
      </c>
      <c r="AX163" s="13" t="s">
        <v>81</v>
      </c>
      <c r="AY163" s="243" t="s">
        <v>134</v>
      </c>
    </row>
    <row r="164" s="14" customFormat="1">
      <c r="A164" s="14"/>
      <c r="B164" s="244"/>
      <c r="C164" s="245"/>
      <c r="D164" s="234" t="s">
        <v>142</v>
      </c>
      <c r="E164" s="246" t="s">
        <v>1</v>
      </c>
      <c r="F164" s="247" t="s">
        <v>365</v>
      </c>
      <c r="G164" s="245"/>
      <c r="H164" s="246" t="s">
        <v>1</v>
      </c>
      <c r="I164" s="248"/>
      <c r="J164" s="245"/>
      <c r="K164" s="245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142</v>
      </c>
      <c r="AU164" s="253" t="s">
        <v>91</v>
      </c>
      <c r="AV164" s="14" t="s">
        <v>89</v>
      </c>
      <c r="AW164" s="14" t="s">
        <v>36</v>
      </c>
      <c r="AX164" s="14" t="s">
        <v>81</v>
      </c>
      <c r="AY164" s="253" t="s">
        <v>134</v>
      </c>
    </row>
    <row r="165" s="13" customFormat="1">
      <c r="A165" s="13"/>
      <c r="B165" s="232"/>
      <c r="C165" s="233"/>
      <c r="D165" s="234" t="s">
        <v>142</v>
      </c>
      <c r="E165" s="235" t="s">
        <v>1</v>
      </c>
      <c r="F165" s="236" t="s">
        <v>389</v>
      </c>
      <c r="G165" s="233"/>
      <c r="H165" s="237">
        <v>37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142</v>
      </c>
      <c r="AU165" s="243" t="s">
        <v>91</v>
      </c>
      <c r="AV165" s="13" t="s">
        <v>91</v>
      </c>
      <c r="AW165" s="13" t="s">
        <v>36</v>
      </c>
      <c r="AX165" s="13" t="s">
        <v>81</v>
      </c>
      <c r="AY165" s="243" t="s">
        <v>134</v>
      </c>
    </row>
    <row r="166" s="15" customFormat="1">
      <c r="A166" s="15"/>
      <c r="B166" s="254"/>
      <c r="C166" s="255"/>
      <c r="D166" s="234" t="s">
        <v>142</v>
      </c>
      <c r="E166" s="256" t="s">
        <v>1</v>
      </c>
      <c r="F166" s="257" t="s">
        <v>175</v>
      </c>
      <c r="G166" s="255"/>
      <c r="H166" s="258">
        <v>50.094999999999999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4" t="s">
        <v>142</v>
      </c>
      <c r="AU166" s="264" t="s">
        <v>91</v>
      </c>
      <c r="AV166" s="15" t="s">
        <v>140</v>
      </c>
      <c r="AW166" s="15" t="s">
        <v>36</v>
      </c>
      <c r="AX166" s="15" t="s">
        <v>89</v>
      </c>
      <c r="AY166" s="264" t="s">
        <v>134</v>
      </c>
    </row>
    <row r="167" s="2" customFormat="1" ht="24.15" customHeight="1">
      <c r="A167" s="39"/>
      <c r="B167" s="40"/>
      <c r="C167" s="219" t="s">
        <v>180</v>
      </c>
      <c r="D167" s="219" t="s">
        <v>136</v>
      </c>
      <c r="E167" s="220" t="s">
        <v>144</v>
      </c>
      <c r="F167" s="221" t="s">
        <v>145</v>
      </c>
      <c r="G167" s="222" t="s">
        <v>146</v>
      </c>
      <c r="H167" s="223">
        <v>974.39999999999998</v>
      </c>
      <c r="I167" s="224"/>
      <c r="J167" s="225">
        <f>ROUND(I167*H167,2)</f>
        <v>0</v>
      </c>
      <c r="K167" s="221" t="s">
        <v>147</v>
      </c>
      <c r="L167" s="45"/>
      <c r="M167" s="226" t="s">
        <v>1</v>
      </c>
      <c r="N167" s="227" t="s">
        <v>46</v>
      </c>
      <c r="O167" s="92"/>
      <c r="P167" s="228">
        <f>O167*H167</f>
        <v>0</v>
      </c>
      <c r="Q167" s="228">
        <v>3.2634E-05</v>
      </c>
      <c r="R167" s="228">
        <f>Q167*H167</f>
        <v>0.0317985696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140</v>
      </c>
      <c r="AT167" s="230" t="s">
        <v>136</v>
      </c>
      <c r="AU167" s="230" t="s">
        <v>91</v>
      </c>
      <c r="AY167" s="18" t="s">
        <v>134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89</v>
      </c>
      <c r="BK167" s="231">
        <f>ROUND(I167*H167,2)</f>
        <v>0</v>
      </c>
      <c r="BL167" s="18" t="s">
        <v>140</v>
      </c>
      <c r="BM167" s="230" t="s">
        <v>390</v>
      </c>
    </row>
    <row r="168" s="13" customFormat="1">
      <c r="A168" s="13"/>
      <c r="B168" s="232"/>
      <c r="C168" s="233"/>
      <c r="D168" s="234" t="s">
        <v>142</v>
      </c>
      <c r="E168" s="235" t="s">
        <v>1</v>
      </c>
      <c r="F168" s="236" t="s">
        <v>391</v>
      </c>
      <c r="G168" s="233"/>
      <c r="H168" s="237">
        <v>928.79999999999995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142</v>
      </c>
      <c r="AU168" s="243" t="s">
        <v>91</v>
      </c>
      <c r="AV168" s="13" t="s">
        <v>91</v>
      </c>
      <c r="AW168" s="13" t="s">
        <v>36</v>
      </c>
      <c r="AX168" s="13" t="s">
        <v>81</v>
      </c>
      <c r="AY168" s="243" t="s">
        <v>134</v>
      </c>
    </row>
    <row r="169" s="13" customFormat="1">
      <c r="A169" s="13"/>
      <c r="B169" s="232"/>
      <c r="C169" s="233"/>
      <c r="D169" s="234" t="s">
        <v>142</v>
      </c>
      <c r="E169" s="235" t="s">
        <v>1</v>
      </c>
      <c r="F169" s="236" t="s">
        <v>392</v>
      </c>
      <c r="G169" s="233"/>
      <c r="H169" s="237">
        <v>45.600000000000001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142</v>
      </c>
      <c r="AU169" s="243" t="s">
        <v>91</v>
      </c>
      <c r="AV169" s="13" t="s">
        <v>91</v>
      </c>
      <c r="AW169" s="13" t="s">
        <v>36</v>
      </c>
      <c r="AX169" s="13" t="s">
        <v>81</v>
      </c>
      <c r="AY169" s="243" t="s">
        <v>134</v>
      </c>
    </row>
    <row r="170" s="15" customFormat="1">
      <c r="A170" s="15"/>
      <c r="B170" s="254"/>
      <c r="C170" s="255"/>
      <c r="D170" s="234" t="s">
        <v>142</v>
      </c>
      <c r="E170" s="256" t="s">
        <v>1</v>
      </c>
      <c r="F170" s="257" t="s">
        <v>175</v>
      </c>
      <c r="G170" s="255"/>
      <c r="H170" s="258">
        <v>974.39999999999998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142</v>
      </c>
      <c r="AU170" s="264" t="s">
        <v>91</v>
      </c>
      <c r="AV170" s="15" t="s">
        <v>140</v>
      </c>
      <c r="AW170" s="15" t="s">
        <v>36</v>
      </c>
      <c r="AX170" s="15" t="s">
        <v>89</v>
      </c>
      <c r="AY170" s="264" t="s">
        <v>134</v>
      </c>
    </row>
    <row r="171" s="2" customFormat="1" ht="37.8" customHeight="1">
      <c r="A171" s="39"/>
      <c r="B171" s="40"/>
      <c r="C171" s="219" t="s">
        <v>185</v>
      </c>
      <c r="D171" s="219" t="s">
        <v>136</v>
      </c>
      <c r="E171" s="220" t="s">
        <v>151</v>
      </c>
      <c r="F171" s="221" t="s">
        <v>152</v>
      </c>
      <c r="G171" s="222" t="s">
        <v>153</v>
      </c>
      <c r="H171" s="223">
        <v>40.600000000000001</v>
      </c>
      <c r="I171" s="224"/>
      <c r="J171" s="225">
        <f>ROUND(I171*H171,2)</f>
        <v>0</v>
      </c>
      <c r="K171" s="221" t="s">
        <v>147</v>
      </c>
      <c r="L171" s="45"/>
      <c r="M171" s="226" t="s">
        <v>1</v>
      </c>
      <c r="N171" s="227" t="s">
        <v>46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140</v>
      </c>
      <c r="AT171" s="230" t="s">
        <v>136</v>
      </c>
      <c r="AU171" s="230" t="s">
        <v>91</v>
      </c>
      <c r="AY171" s="18" t="s">
        <v>134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89</v>
      </c>
      <c r="BK171" s="231">
        <f>ROUND(I171*H171,2)</f>
        <v>0</v>
      </c>
      <c r="BL171" s="18" t="s">
        <v>140</v>
      </c>
      <c r="BM171" s="230" t="s">
        <v>393</v>
      </c>
    </row>
    <row r="172" s="13" customFormat="1">
      <c r="A172" s="13"/>
      <c r="B172" s="232"/>
      <c r="C172" s="233"/>
      <c r="D172" s="234" t="s">
        <v>142</v>
      </c>
      <c r="E172" s="235" t="s">
        <v>1</v>
      </c>
      <c r="F172" s="236" t="s">
        <v>394</v>
      </c>
      <c r="G172" s="233"/>
      <c r="H172" s="237">
        <v>38.700000000000003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142</v>
      </c>
      <c r="AU172" s="243" t="s">
        <v>91</v>
      </c>
      <c r="AV172" s="13" t="s">
        <v>91</v>
      </c>
      <c r="AW172" s="13" t="s">
        <v>36</v>
      </c>
      <c r="AX172" s="13" t="s">
        <v>81</v>
      </c>
      <c r="AY172" s="243" t="s">
        <v>134</v>
      </c>
    </row>
    <row r="173" s="13" customFormat="1">
      <c r="A173" s="13"/>
      <c r="B173" s="232"/>
      <c r="C173" s="233"/>
      <c r="D173" s="234" t="s">
        <v>142</v>
      </c>
      <c r="E173" s="235" t="s">
        <v>1</v>
      </c>
      <c r="F173" s="236" t="s">
        <v>395</v>
      </c>
      <c r="G173" s="233"/>
      <c r="H173" s="237">
        <v>1.8999999999999999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142</v>
      </c>
      <c r="AU173" s="243" t="s">
        <v>91</v>
      </c>
      <c r="AV173" s="13" t="s">
        <v>91</v>
      </c>
      <c r="AW173" s="13" t="s">
        <v>36</v>
      </c>
      <c r="AX173" s="13" t="s">
        <v>81</v>
      </c>
      <c r="AY173" s="243" t="s">
        <v>134</v>
      </c>
    </row>
    <row r="174" s="15" customFormat="1">
      <c r="A174" s="15"/>
      <c r="B174" s="254"/>
      <c r="C174" s="255"/>
      <c r="D174" s="234" t="s">
        <v>142</v>
      </c>
      <c r="E174" s="256" t="s">
        <v>1</v>
      </c>
      <c r="F174" s="257" t="s">
        <v>175</v>
      </c>
      <c r="G174" s="255"/>
      <c r="H174" s="258">
        <v>40.600000000000001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142</v>
      </c>
      <c r="AU174" s="264" t="s">
        <v>91</v>
      </c>
      <c r="AV174" s="15" t="s">
        <v>140</v>
      </c>
      <c r="AW174" s="15" t="s">
        <v>36</v>
      </c>
      <c r="AX174" s="15" t="s">
        <v>89</v>
      </c>
      <c r="AY174" s="264" t="s">
        <v>134</v>
      </c>
    </row>
    <row r="175" s="2" customFormat="1" ht="90" customHeight="1">
      <c r="A175" s="39"/>
      <c r="B175" s="40"/>
      <c r="C175" s="219" t="s">
        <v>189</v>
      </c>
      <c r="D175" s="219" t="s">
        <v>136</v>
      </c>
      <c r="E175" s="220" t="s">
        <v>396</v>
      </c>
      <c r="F175" s="221" t="s">
        <v>397</v>
      </c>
      <c r="G175" s="222" t="s">
        <v>256</v>
      </c>
      <c r="H175" s="223">
        <v>3.2999999999999998</v>
      </c>
      <c r="I175" s="224"/>
      <c r="J175" s="225">
        <f>ROUND(I175*H175,2)</f>
        <v>0</v>
      </c>
      <c r="K175" s="221" t="s">
        <v>147</v>
      </c>
      <c r="L175" s="45"/>
      <c r="M175" s="226" t="s">
        <v>1</v>
      </c>
      <c r="N175" s="227" t="s">
        <v>46</v>
      </c>
      <c r="O175" s="92"/>
      <c r="P175" s="228">
        <f>O175*H175</f>
        <v>0</v>
      </c>
      <c r="Q175" s="228">
        <v>0.036904300000000001</v>
      </c>
      <c r="R175" s="228">
        <f>Q175*H175</f>
        <v>0.12178419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140</v>
      </c>
      <c r="AT175" s="230" t="s">
        <v>136</v>
      </c>
      <c r="AU175" s="230" t="s">
        <v>91</v>
      </c>
      <c r="AY175" s="18" t="s">
        <v>134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89</v>
      </c>
      <c r="BK175" s="231">
        <f>ROUND(I175*H175,2)</f>
        <v>0</v>
      </c>
      <c r="BL175" s="18" t="s">
        <v>140</v>
      </c>
      <c r="BM175" s="230" t="s">
        <v>398</v>
      </c>
    </row>
    <row r="176" s="13" customFormat="1">
      <c r="A176" s="13"/>
      <c r="B176" s="232"/>
      <c r="C176" s="233"/>
      <c r="D176" s="234" t="s">
        <v>142</v>
      </c>
      <c r="E176" s="235" t="s">
        <v>1</v>
      </c>
      <c r="F176" s="236" t="s">
        <v>399</v>
      </c>
      <c r="G176" s="233"/>
      <c r="H176" s="237">
        <v>3.2999999999999998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142</v>
      </c>
      <c r="AU176" s="243" t="s">
        <v>91</v>
      </c>
      <c r="AV176" s="13" t="s">
        <v>91</v>
      </c>
      <c r="AW176" s="13" t="s">
        <v>36</v>
      </c>
      <c r="AX176" s="13" t="s">
        <v>89</v>
      </c>
      <c r="AY176" s="243" t="s">
        <v>134</v>
      </c>
    </row>
    <row r="177" s="2" customFormat="1" ht="24.15" customHeight="1">
      <c r="A177" s="39"/>
      <c r="B177" s="40"/>
      <c r="C177" s="219" t="s">
        <v>196</v>
      </c>
      <c r="D177" s="219" t="s">
        <v>136</v>
      </c>
      <c r="E177" s="220" t="s">
        <v>156</v>
      </c>
      <c r="F177" s="221" t="s">
        <v>157</v>
      </c>
      <c r="G177" s="222" t="s">
        <v>139</v>
      </c>
      <c r="H177" s="223">
        <v>18.942</v>
      </c>
      <c r="I177" s="224"/>
      <c r="J177" s="225">
        <f>ROUND(I177*H177,2)</f>
        <v>0</v>
      </c>
      <c r="K177" s="221" t="s">
        <v>147</v>
      </c>
      <c r="L177" s="45"/>
      <c r="M177" s="226" t="s">
        <v>1</v>
      </c>
      <c r="N177" s="227" t="s">
        <v>46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140</v>
      </c>
      <c r="AT177" s="230" t="s">
        <v>136</v>
      </c>
      <c r="AU177" s="230" t="s">
        <v>91</v>
      </c>
      <c r="AY177" s="18" t="s">
        <v>134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89</v>
      </c>
      <c r="BK177" s="231">
        <f>ROUND(I177*H177,2)</f>
        <v>0</v>
      </c>
      <c r="BL177" s="18" t="s">
        <v>140</v>
      </c>
      <c r="BM177" s="230" t="s">
        <v>400</v>
      </c>
    </row>
    <row r="178" s="14" customFormat="1">
      <c r="A178" s="14"/>
      <c r="B178" s="244"/>
      <c r="C178" s="245"/>
      <c r="D178" s="234" t="s">
        <v>142</v>
      </c>
      <c r="E178" s="246" t="s">
        <v>1</v>
      </c>
      <c r="F178" s="247" t="s">
        <v>159</v>
      </c>
      <c r="G178" s="245"/>
      <c r="H178" s="246" t="s">
        <v>1</v>
      </c>
      <c r="I178" s="248"/>
      <c r="J178" s="245"/>
      <c r="K178" s="245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142</v>
      </c>
      <c r="AU178" s="253" t="s">
        <v>91</v>
      </c>
      <c r="AV178" s="14" t="s">
        <v>89</v>
      </c>
      <c r="AW178" s="14" t="s">
        <v>36</v>
      </c>
      <c r="AX178" s="14" t="s">
        <v>81</v>
      </c>
      <c r="AY178" s="253" t="s">
        <v>134</v>
      </c>
    </row>
    <row r="179" s="13" customFormat="1">
      <c r="A179" s="13"/>
      <c r="B179" s="232"/>
      <c r="C179" s="233"/>
      <c r="D179" s="234" t="s">
        <v>142</v>
      </c>
      <c r="E179" s="235" t="s">
        <v>1</v>
      </c>
      <c r="F179" s="236" t="s">
        <v>401</v>
      </c>
      <c r="G179" s="233"/>
      <c r="H179" s="237">
        <v>12.342000000000001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142</v>
      </c>
      <c r="AU179" s="243" t="s">
        <v>91</v>
      </c>
      <c r="AV179" s="13" t="s">
        <v>91</v>
      </c>
      <c r="AW179" s="13" t="s">
        <v>36</v>
      </c>
      <c r="AX179" s="13" t="s">
        <v>81</v>
      </c>
      <c r="AY179" s="243" t="s">
        <v>134</v>
      </c>
    </row>
    <row r="180" s="13" customFormat="1">
      <c r="A180" s="13"/>
      <c r="B180" s="232"/>
      <c r="C180" s="233"/>
      <c r="D180" s="234" t="s">
        <v>142</v>
      </c>
      <c r="E180" s="235" t="s">
        <v>1</v>
      </c>
      <c r="F180" s="236" t="s">
        <v>402</v>
      </c>
      <c r="G180" s="233"/>
      <c r="H180" s="237">
        <v>6.5999999999999996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142</v>
      </c>
      <c r="AU180" s="243" t="s">
        <v>91</v>
      </c>
      <c r="AV180" s="13" t="s">
        <v>91</v>
      </c>
      <c r="AW180" s="13" t="s">
        <v>36</v>
      </c>
      <c r="AX180" s="13" t="s">
        <v>81</v>
      </c>
      <c r="AY180" s="243" t="s">
        <v>134</v>
      </c>
    </row>
    <row r="181" s="15" customFormat="1">
      <c r="A181" s="15"/>
      <c r="B181" s="254"/>
      <c r="C181" s="255"/>
      <c r="D181" s="234" t="s">
        <v>142</v>
      </c>
      <c r="E181" s="256" t="s">
        <v>1</v>
      </c>
      <c r="F181" s="257" t="s">
        <v>175</v>
      </c>
      <c r="G181" s="255"/>
      <c r="H181" s="258">
        <v>18.942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142</v>
      </c>
      <c r="AU181" s="264" t="s">
        <v>91</v>
      </c>
      <c r="AV181" s="15" t="s">
        <v>140</v>
      </c>
      <c r="AW181" s="15" t="s">
        <v>36</v>
      </c>
      <c r="AX181" s="15" t="s">
        <v>89</v>
      </c>
      <c r="AY181" s="264" t="s">
        <v>134</v>
      </c>
    </row>
    <row r="182" s="2" customFormat="1" ht="24.15" customHeight="1">
      <c r="A182" s="39"/>
      <c r="B182" s="40"/>
      <c r="C182" s="219" t="s">
        <v>201</v>
      </c>
      <c r="D182" s="219" t="s">
        <v>136</v>
      </c>
      <c r="E182" s="220" t="s">
        <v>162</v>
      </c>
      <c r="F182" s="221" t="s">
        <v>163</v>
      </c>
      <c r="G182" s="222" t="s">
        <v>139</v>
      </c>
      <c r="H182" s="223">
        <v>2220.3000000000002</v>
      </c>
      <c r="I182" s="224"/>
      <c r="J182" s="225">
        <f>ROUND(I182*H182,2)</f>
        <v>0</v>
      </c>
      <c r="K182" s="221" t="s">
        <v>147</v>
      </c>
      <c r="L182" s="45"/>
      <c r="M182" s="226" t="s">
        <v>1</v>
      </c>
      <c r="N182" s="227" t="s">
        <v>46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140</v>
      </c>
      <c r="AT182" s="230" t="s">
        <v>136</v>
      </c>
      <c r="AU182" s="230" t="s">
        <v>91</v>
      </c>
      <c r="AY182" s="18" t="s">
        <v>134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89</v>
      </c>
      <c r="BK182" s="231">
        <f>ROUND(I182*H182,2)</f>
        <v>0</v>
      </c>
      <c r="BL182" s="18" t="s">
        <v>140</v>
      </c>
      <c r="BM182" s="230" t="s">
        <v>403</v>
      </c>
    </row>
    <row r="183" s="14" customFormat="1">
      <c r="A183" s="14"/>
      <c r="B183" s="244"/>
      <c r="C183" s="245"/>
      <c r="D183" s="234" t="s">
        <v>142</v>
      </c>
      <c r="E183" s="246" t="s">
        <v>1</v>
      </c>
      <c r="F183" s="247" t="s">
        <v>159</v>
      </c>
      <c r="G183" s="245"/>
      <c r="H183" s="246" t="s">
        <v>1</v>
      </c>
      <c r="I183" s="248"/>
      <c r="J183" s="245"/>
      <c r="K183" s="245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142</v>
      </c>
      <c r="AU183" s="253" t="s">
        <v>91</v>
      </c>
      <c r="AV183" s="14" t="s">
        <v>89</v>
      </c>
      <c r="AW183" s="14" t="s">
        <v>36</v>
      </c>
      <c r="AX183" s="14" t="s">
        <v>81</v>
      </c>
      <c r="AY183" s="253" t="s">
        <v>134</v>
      </c>
    </row>
    <row r="184" s="13" customFormat="1">
      <c r="A184" s="13"/>
      <c r="B184" s="232"/>
      <c r="C184" s="233"/>
      <c r="D184" s="234" t="s">
        <v>142</v>
      </c>
      <c r="E184" s="235" t="s">
        <v>1</v>
      </c>
      <c r="F184" s="236" t="s">
        <v>404</v>
      </c>
      <c r="G184" s="233"/>
      <c r="H184" s="237">
        <v>2202.3000000000002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142</v>
      </c>
      <c r="AU184" s="243" t="s">
        <v>91</v>
      </c>
      <c r="AV184" s="13" t="s">
        <v>91</v>
      </c>
      <c r="AW184" s="13" t="s">
        <v>36</v>
      </c>
      <c r="AX184" s="13" t="s">
        <v>81</v>
      </c>
      <c r="AY184" s="243" t="s">
        <v>134</v>
      </c>
    </row>
    <row r="185" s="13" customFormat="1">
      <c r="A185" s="13"/>
      <c r="B185" s="232"/>
      <c r="C185" s="233"/>
      <c r="D185" s="234" t="s">
        <v>142</v>
      </c>
      <c r="E185" s="235" t="s">
        <v>1</v>
      </c>
      <c r="F185" s="236" t="s">
        <v>405</v>
      </c>
      <c r="G185" s="233"/>
      <c r="H185" s="237">
        <v>18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142</v>
      </c>
      <c r="AU185" s="243" t="s">
        <v>91</v>
      </c>
      <c r="AV185" s="13" t="s">
        <v>91</v>
      </c>
      <c r="AW185" s="13" t="s">
        <v>36</v>
      </c>
      <c r="AX185" s="13" t="s">
        <v>81</v>
      </c>
      <c r="AY185" s="243" t="s">
        <v>134</v>
      </c>
    </row>
    <row r="186" s="15" customFormat="1">
      <c r="A186" s="15"/>
      <c r="B186" s="254"/>
      <c r="C186" s="255"/>
      <c r="D186" s="234" t="s">
        <v>142</v>
      </c>
      <c r="E186" s="256" t="s">
        <v>1</v>
      </c>
      <c r="F186" s="257" t="s">
        <v>175</v>
      </c>
      <c r="G186" s="255"/>
      <c r="H186" s="258">
        <v>2220.3000000000002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142</v>
      </c>
      <c r="AU186" s="264" t="s">
        <v>91</v>
      </c>
      <c r="AV186" s="15" t="s">
        <v>140</v>
      </c>
      <c r="AW186" s="15" t="s">
        <v>36</v>
      </c>
      <c r="AX186" s="15" t="s">
        <v>89</v>
      </c>
      <c r="AY186" s="264" t="s">
        <v>134</v>
      </c>
    </row>
    <row r="187" s="2" customFormat="1" ht="37.8" customHeight="1">
      <c r="A187" s="39"/>
      <c r="B187" s="40"/>
      <c r="C187" s="219" t="s">
        <v>209</v>
      </c>
      <c r="D187" s="219" t="s">
        <v>136</v>
      </c>
      <c r="E187" s="220" t="s">
        <v>406</v>
      </c>
      <c r="F187" s="221" t="s">
        <v>407</v>
      </c>
      <c r="G187" s="222" t="s">
        <v>169</v>
      </c>
      <c r="H187" s="223">
        <v>6.3689999999999998</v>
      </c>
      <c r="I187" s="224"/>
      <c r="J187" s="225">
        <f>ROUND(I187*H187,2)</f>
        <v>0</v>
      </c>
      <c r="K187" s="221" t="s">
        <v>147</v>
      </c>
      <c r="L187" s="45"/>
      <c r="M187" s="226" t="s">
        <v>1</v>
      </c>
      <c r="N187" s="227" t="s">
        <v>46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140</v>
      </c>
      <c r="AT187" s="230" t="s">
        <v>136</v>
      </c>
      <c r="AU187" s="230" t="s">
        <v>91</v>
      </c>
      <c r="AY187" s="18" t="s">
        <v>134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89</v>
      </c>
      <c r="BK187" s="231">
        <f>ROUND(I187*H187,2)</f>
        <v>0</v>
      </c>
      <c r="BL187" s="18" t="s">
        <v>140</v>
      </c>
      <c r="BM187" s="230" t="s">
        <v>408</v>
      </c>
    </row>
    <row r="188" s="13" customFormat="1">
      <c r="A188" s="13"/>
      <c r="B188" s="232"/>
      <c r="C188" s="233"/>
      <c r="D188" s="234" t="s">
        <v>142</v>
      </c>
      <c r="E188" s="235" t="s">
        <v>1</v>
      </c>
      <c r="F188" s="236" t="s">
        <v>409</v>
      </c>
      <c r="G188" s="233"/>
      <c r="H188" s="237">
        <v>6.3689999999999998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142</v>
      </c>
      <c r="AU188" s="243" t="s">
        <v>91</v>
      </c>
      <c r="AV188" s="13" t="s">
        <v>91</v>
      </c>
      <c r="AW188" s="13" t="s">
        <v>36</v>
      </c>
      <c r="AX188" s="13" t="s">
        <v>89</v>
      </c>
      <c r="AY188" s="243" t="s">
        <v>134</v>
      </c>
    </row>
    <row r="189" s="2" customFormat="1" ht="55.5" customHeight="1">
      <c r="A189" s="39"/>
      <c r="B189" s="40"/>
      <c r="C189" s="219" t="s">
        <v>214</v>
      </c>
      <c r="D189" s="219" t="s">
        <v>136</v>
      </c>
      <c r="E189" s="220" t="s">
        <v>167</v>
      </c>
      <c r="F189" s="221" t="s">
        <v>168</v>
      </c>
      <c r="G189" s="222" t="s">
        <v>169</v>
      </c>
      <c r="H189" s="223">
        <v>373.92099999999999</v>
      </c>
      <c r="I189" s="224"/>
      <c r="J189" s="225">
        <f>ROUND(I189*H189,2)</f>
        <v>0</v>
      </c>
      <c r="K189" s="221" t="s">
        <v>147</v>
      </c>
      <c r="L189" s="45"/>
      <c r="M189" s="226" t="s">
        <v>1</v>
      </c>
      <c r="N189" s="227" t="s">
        <v>46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140</v>
      </c>
      <c r="AT189" s="230" t="s">
        <v>136</v>
      </c>
      <c r="AU189" s="230" t="s">
        <v>91</v>
      </c>
      <c r="AY189" s="18" t="s">
        <v>134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89</v>
      </c>
      <c r="BK189" s="231">
        <f>ROUND(I189*H189,2)</f>
        <v>0</v>
      </c>
      <c r="BL189" s="18" t="s">
        <v>140</v>
      </c>
      <c r="BM189" s="230" t="s">
        <v>410</v>
      </c>
    </row>
    <row r="190" s="14" customFormat="1">
      <c r="A190" s="14"/>
      <c r="B190" s="244"/>
      <c r="C190" s="245"/>
      <c r="D190" s="234" t="s">
        <v>142</v>
      </c>
      <c r="E190" s="246" t="s">
        <v>1</v>
      </c>
      <c r="F190" s="247" t="s">
        <v>159</v>
      </c>
      <c r="G190" s="245"/>
      <c r="H190" s="246" t="s">
        <v>1</v>
      </c>
      <c r="I190" s="248"/>
      <c r="J190" s="245"/>
      <c r="K190" s="245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142</v>
      </c>
      <c r="AU190" s="253" t="s">
        <v>91</v>
      </c>
      <c r="AV190" s="14" t="s">
        <v>89</v>
      </c>
      <c r="AW190" s="14" t="s">
        <v>36</v>
      </c>
      <c r="AX190" s="14" t="s">
        <v>81</v>
      </c>
      <c r="AY190" s="253" t="s">
        <v>134</v>
      </c>
    </row>
    <row r="191" s="14" customFormat="1">
      <c r="A191" s="14"/>
      <c r="B191" s="244"/>
      <c r="C191" s="245"/>
      <c r="D191" s="234" t="s">
        <v>142</v>
      </c>
      <c r="E191" s="246" t="s">
        <v>1</v>
      </c>
      <c r="F191" s="247" t="s">
        <v>171</v>
      </c>
      <c r="G191" s="245"/>
      <c r="H191" s="246" t="s">
        <v>1</v>
      </c>
      <c r="I191" s="248"/>
      <c r="J191" s="245"/>
      <c r="K191" s="245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142</v>
      </c>
      <c r="AU191" s="253" t="s">
        <v>91</v>
      </c>
      <c r="AV191" s="14" t="s">
        <v>89</v>
      </c>
      <c r="AW191" s="14" t="s">
        <v>36</v>
      </c>
      <c r="AX191" s="14" t="s">
        <v>81</v>
      </c>
      <c r="AY191" s="253" t="s">
        <v>134</v>
      </c>
    </row>
    <row r="192" s="14" customFormat="1">
      <c r="A192" s="14"/>
      <c r="B192" s="244"/>
      <c r="C192" s="245"/>
      <c r="D192" s="234" t="s">
        <v>142</v>
      </c>
      <c r="E192" s="246" t="s">
        <v>1</v>
      </c>
      <c r="F192" s="247" t="s">
        <v>172</v>
      </c>
      <c r="G192" s="245"/>
      <c r="H192" s="246" t="s">
        <v>1</v>
      </c>
      <c r="I192" s="248"/>
      <c r="J192" s="245"/>
      <c r="K192" s="245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142</v>
      </c>
      <c r="AU192" s="253" t="s">
        <v>91</v>
      </c>
      <c r="AV192" s="14" t="s">
        <v>89</v>
      </c>
      <c r="AW192" s="14" t="s">
        <v>36</v>
      </c>
      <c r="AX192" s="14" t="s">
        <v>81</v>
      </c>
      <c r="AY192" s="253" t="s">
        <v>134</v>
      </c>
    </row>
    <row r="193" s="14" customFormat="1">
      <c r="A193" s="14"/>
      <c r="B193" s="244"/>
      <c r="C193" s="245"/>
      <c r="D193" s="234" t="s">
        <v>142</v>
      </c>
      <c r="E193" s="246" t="s">
        <v>1</v>
      </c>
      <c r="F193" s="247" t="s">
        <v>411</v>
      </c>
      <c r="G193" s="245"/>
      <c r="H193" s="246" t="s">
        <v>1</v>
      </c>
      <c r="I193" s="248"/>
      <c r="J193" s="245"/>
      <c r="K193" s="245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142</v>
      </c>
      <c r="AU193" s="253" t="s">
        <v>91</v>
      </c>
      <c r="AV193" s="14" t="s">
        <v>89</v>
      </c>
      <c r="AW193" s="14" t="s">
        <v>36</v>
      </c>
      <c r="AX193" s="14" t="s">
        <v>81</v>
      </c>
      <c r="AY193" s="253" t="s">
        <v>134</v>
      </c>
    </row>
    <row r="194" s="13" customFormat="1">
      <c r="A194" s="13"/>
      <c r="B194" s="232"/>
      <c r="C194" s="233"/>
      <c r="D194" s="234" t="s">
        <v>142</v>
      </c>
      <c r="E194" s="235" t="s">
        <v>1</v>
      </c>
      <c r="F194" s="236" t="s">
        <v>412</v>
      </c>
      <c r="G194" s="233"/>
      <c r="H194" s="237">
        <v>325.51999999999998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142</v>
      </c>
      <c r="AU194" s="243" t="s">
        <v>91</v>
      </c>
      <c r="AV194" s="13" t="s">
        <v>91</v>
      </c>
      <c r="AW194" s="13" t="s">
        <v>36</v>
      </c>
      <c r="AX194" s="13" t="s">
        <v>81</v>
      </c>
      <c r="AY194" s="243" t="s">
        <v>134</v>
      </c>
    </row>
    <row r="195" s="13" customFormat="1">
      <c r="A195" s="13"/>
      <c r="B195" s="232"/>
      <c r="C195" s="233"/>
      <c r="D195" s="234" t="s">
        <v>142</v>
      </c>
      <c r="E195" s="235" t="s">
        <v>1</v>
      </c>
      <c r="F195" s="236" t="s">
        <v>413</v>
      </c>
      <c r="G195" s="233"/>
      <c r="H195" s="237">
        <v>31.928000000000001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142</v>
      </c>
      <c r="AU195" s="243" t="s">
        <v>91</v>
      </c>
      <c r="AV195" s="13" t="s">
        <v>91</v>
      </c>
      <c r="AW195" s="13" t="s">
        <v>36</v>
      </c>
      <c r="AX195" s="13" t="s">
        <v>81</v>
      </c>
      <c r="AY195" s="243" t="s">
        <v>134</v>
      </c>
    </row>
    <row r="196" s="16" customFormat="1">
      <c r="A196" s="16"/>
      <c r="B196" s="283"/>
      <c r="C196" s="284"/>
      <c r="D196" s="234" t="s">
        <v>142</v>
      </c>
      <c r="E196" s="285" t="s">
        <v>1</v>
      </c>
      <c r="F196" s="286" t="s">
        <v>414</v>
      </c>
      <c r="G196" s="284"/>
      <c r="H196" s="287">
        <v>357.44799999999998</v>
      </c>
      <c r="I196" s="288"/>
      <c r="J196" s="284"/>
      <c r="K196" s="284"/>
      <c r="L196" s="289"/>
      <c r="M196" s="290"/>
      <c r="N196" s="291"/>
      <c r="O196" s="291"/>
      <c r="P196" s="291"/>
      <c r="Q196" s="291"/>
      <c r="R196" s="291"/>
      <c r="S196" s="291"/>
      <c r="T196" s="292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93" t="s">
        <v>142</v>
      </c>
      <c r="AU196" s="293" t="s">
        <v>91</v>
      </c>
      <c r="AV196" s="16" t="s">
        <v>150</v>
      </c>
      <c r="AW196" s="16" t="s">
        <v>36</v>
      </c>
      <c r="AX196" s="16" t="s">
        <v>81</v>
      </c>
      <c r="AY196" s="293" t="s">
        <v>134</v>
      </c>
    </row>
    <row r="197" s="14" customFormat="1">
      <c r="A197" s="14"/>
      <c r="B197" s="244"/>
      <c r="C197" s="245"/>
      <c r="D197" s="234" t="s">
        <v>142</v>
      </c>
      <c r="E197" s="246" t="s">
        <v>1</v>
      </c>
      <c r="F197" s="247" t="s">
        <v>365</v>
      </c>
      <c r="G197" s="245"/>
      <c r="H197" s="246" t="s">
        <v>1</v>
      </c>
      <c r="I197" s="248"/>
      <c r="J197" s="245"/>
      <c r="K197" s="245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142</v>
      </c>
      <c r="AU197" s="253" t="s">
        <v>91</v>
      </c>
      <c r="AV197" s="14" t="s">
        <v>89</v>
      </c>
      <c r="AW197" s="14" t="s">
        <v>36</v>
      </c>
      <c r="AX197" s="14" t="s">
        <v>81</v>
      </c>
      <c r="AY197" s="253" t="s">
        <v>134</v>
      </c>
    </row>
    <row r="198" s="13" customFormat="1">
      <c r="A198" s="13"/>
      <c r="B198" s="232"/>
      <c r="C198" s="233"/>
      <c r="D198" s="234" t="s">
        <v>142</v>
      </c>
      <c r="E198" s="235" t="s">
        <v>1</v>
      </c>
      <c r="F198" s="236" t="s">
        <v>415</v>
      </c>
      <c r="G198" s="233"/>
      <c r="H198" s="237">
        <v>14.904999999999999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142</v>
      </c>
      <c r="AU198" s="243" t="s">
        <v>91</v>
      </c>
      <c r="AV198" s="13" t="s">
        <v>91</v>
      </c>
      <c r="AW198" s="13" t="s">
        <v>36</v>
      </c>
      <c r="AX198" s="13" t="s">
        <v>81</v>
      </c>
      <c r="AY198" s="243" t="s">
        <v>134</v>
      </c>
    </row>
    <row r="199" s="13" customFormat="1">
      <c r="A199" s="13"/>
      <c r="B199" s="232"/>
      <c r="C199" s="233"/>
      <c r="D199" s="234" t="s">
        <v>142</v>
      </c>
      <c r="E199" s="235" t="s">
        <v>1</v>
      </c>
      <c r="F199" s="236" t="s">
        <v>416</v>
      </c>
      <c r="G199" s="233"/>
      <c r="H199" s="237">
        <v>1.5680000000000001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142</v>
      </c>
      <c r="AU199" s="243" t="s">
        <v>91</v>
      </c>
      <c r="AV199" s="13" t="s">
        <v>91</v>
      </c>
      <c r="AW199" s="13" t="s">
        <v>36</v>
      </c>
      <c r="AX199" s="13" t="s">
        <v>81</v>
      </c>
      <c r="AY199" s="243" t="s">
        <v>134</v>
      </c>
    </row>
    <row r="200" s="16" customFormat="1">
      <c r="A200" s="16"/>
      <c r="B200" s="283"/>
      <c r="C200" s="284"/>
      <c r="D200" s="234" t="s">
        <v>142</v>
      </c>
      <c r="E200" s="285" t="s">
        <v>1</v>
      </c>
      <c r="F200" s="286" t="s">
        <v>414</v>
      </c>
      <c r="G200" s="284"/>
      <c r="H200" s="287">
        <v>16.472999999999999</v>
      </c>
      <c r="I200" s="288"/>
      <c r="J200" s="284"/>
      <c r="K200" s="284"/>
      <c r="L200" s="289"/>
      <c r="M200" s="290"/>
      <c r="N200" s="291"/>
      <c r="O200" s="291"/>
      <c r="P200" s="291"/>
      <c r="Q200" s="291"/>
      <c r="R200" s="291"/>
      <c r="S200" s="291"/>
      <c r="T200" s="292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93" t="s">
        <v>142</v>
      </c>
      <c r="AU200" s="293" t="s">
        <v>91</v>
      </c>
      <c r="AV200" s="16" t="s">
        <v>150</v>
      </c>
      <c r="AW200" s="16" t="s">
        <v>36</v>
      </c>
      <c r="AX200" s="16" t="s">
        <v>81</v>
      </c>
      <c r="AY200" s="293" t="s">
        <v>134</v>
      </c>
    </row>
    <row r="201" s="15" customFormat="1">
      <c r="A201" s="15"/>
      <c r="B201" s="254"/>
      <c r="C201" s="255"/>
      <c r="D201" s="234" t="s">
        <v>142</v>
      </c>
      <c r="E201" s="256" t="s">
        <v>1</v>
      </c>
      <c r="F201" s="257" t="s">
        <v>175</v>
      </c>
      <c r="G201" s="255"/>
      <c r="H201" s="258">
        <v>373.92099999999999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142</v>
      </c>
      <c r="AU201" s="264" t="s">
        <v>91</v>
      </c>
      <c r="AV201" s="15" t="s">
        <v>140</v>
      </c>
      <c r="AW201" s="15" t="s">
        <v>36</v>
      </c>
      <c r="AX201" s="15" t="s">
        <v>89</v>
      </c>
      <c r="AY201" s="264" t="s">
        <v>134</v>
      </c>
    </row>
    <row r="202" s="2" customFormat="1" ht="55.5" customHeight="1">
      <c r="A202" s="39"/>
      <c r="B202" s="40"/>
      <c r="C202" s="219" t="s">
        <v>8</v>
      </c>
      <c r="D202" s="219" t="s">
        <v>136</v>
      </c>
      <c r="E202" s="220" t="s">
        <v>177</v>
      </c>
      <c r="F202" s="221" t="s">
        <v>178</v>
      </c>
      <c r="G202" s="222" t="s">
        <v>169</v>
      </c>
      <c r="H202" s="223">
        <v>373.92099999999999</v>
      </c>
      <c r="I202" s="224"/>
      <c r="J202" s="225">
        <f>ROUND(I202*H202,2)</f>
        <v>0</v>
      </c>
      <c r="K202" s="221" t="s">
        <v>147</v>
      </c>
      <c r="L202" s="45"/>
      <c r="M202" s="226" t="s">
        <v>1</v>
      </c>
      <c r="N202" s="227" t="s">
        <v>46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140</v>
      </c>
      <c r="AT202" s="230" t="s">
        <v>136</v>
      </c>
      <c r="AU202" s="230" t="s">
        <v>91</v>
      </c>
      <c r="AY202" s="18" t="s">
        <v>134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89</v>
      </c>
      <c r="BK202" s="231">
        <f>ROUND(I202*H202,2)</f>
        <v>0</v>
      </c>
      <c r="BL202" s="18" t="s">
        <v>140</v>
      </c>
      <c r="BM202" s="230" t="s">
        <v>417</v>
      </c>
    </row>
    <row r="203" s="14" customFormat="1">
      <c r="A203" s="14"/>
      <c r="B203" s="244"/>
      <c r="C203" s="245"/>
      <c r="D203" s="234" t="s">
        <v>142</v>
      </c>
      <c r="E203" s="246" t="s">
        <v>1</v>
      </c>
      <c r="F203" s="247" t="s">
        <v>159</v>
      </c>
      <c r="G203" s="245"/>
      <c r="H203" s="246" t="s">
        <v>1</v>
      </c>
      <c r="I203" s="248"/>
      <c r="J203" s="245"/>
      <c r="K203" s="245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142</v>
      </c>
      <c r="AU203" s="253" t="s">
        <v>91</v>
      </c>
      <c r="AV203" s="14" t="s">
        <v>89</v>
      </c>
      <c r="AW203" s="14" t="s">
        <v>36</v>
      </c>
      <c r="AX203" s="14" t="s">
        <v>81</v>
      </c>
      <c r="AY203" s="253" t="s">
        <v>134</v>
      </c>
    </row>
    <row r="204" s="14" customFormat="1">
      <c r="A204" s="14"/>
      <c r="B204" s="244"/>
      <c r="C204" s="245"/>
      <c r="D204" s="234" t="s">
        <v>142</v>
      </c>
      <c r="E204" s="246" t="s">
        <v>1</v>
      </c>
      <c r="F204" s="247" t="s">
        <v>171</v>
      </c>
      <c r="G204" s="245"/>
      <c r="H204" s="246" t="s">
        <v>1</v>
      </c>
      <c r="I204" s="248"/>
      <c r="J204" s="245"/>
      <c r="K204" s="245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142</v>
      </c>
      <c r="AU204" s="253" t="s">
        <v>91</v>
      </c>
      <c r="AV204" s="14" t="s">
        <v>89</v>
      </c>
      <c r="AW204" s="14" t="s">
        <v>36</v>
      </c>
      <c r="AX204" s="14" t="s">
        <v>81</v>
      </c>
      <c r="AY204" s="253" t="s">
        <v>134</v>
      </c>
    </row>
    <row r="205" s="14" customFormat="1">
      <c r="A205" s="14"/>
      <c r="B205" s="244"/>
      <c r="C205" s="245"/>
      <c r="D205" s="234" t="s">
        <v>142</v>
      </c>
      <c r="E205" s="246" t="s">
        <v>1</v>
      </c>
      <c r="F205" s="247" t="s">
        <v>172</v>
      </c>
      <c r="G205" s="245"/>
      <c r="H205" s="246" t="s">
        <v>1</v>
      </c>
      <c r="I205" s="248"/>
      <c r="J205" s="245"/>
      <c r="K205" s="245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142</v>
      </c>
      <c r="AU205" s="253" t="s">
        <v>91</v>
      </c>
      <c r="AV205" s="14" t="s">
        <v>89</v>
      </c>
      <c r="AW205" s="14" t="s">
        <v>36</v>
      </c>
      <c r="AX205" s="14" t="s">
        <v>81</v>
      </c>
      <c r="AY205" s="253" t="s">
        <v>134</v>
      </c>
    </row>
    <row r="206" s="14" customFormat="1">
      <c r="A206" s="14"/>
      <c r="B206" s="244"/>
      <c r="C206" s="245"/>
      <c r="D206" s="234" t="s">
        <v>142</v>
      </c>
      <c r="E206" s="246" t="s">
        <v>1</v>
      </c>
      <c r="F206" s="247" t="s">
        <v>411</v>
      </c>
      <c r="G206" s="245"/>
      <c r="H206" s="246" t="s">
        <v>1</v>
      </c>
      <c r="I206" s="248"/>
      <c r="J206" s="245"/>
      <c r="K206" s="245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142</v>
      </c>
      <c r="AU206" s="253" t="s">
        <v>91</v>
      </c>
      <c r="AV206" s="14" t="s">
        <v>89</v>
      </c>
      <c r="AW206" s="14" t="s">
        <v>36</v>
      </c>
      <c r="AX206" s="14" t="s">
        <v>81</v>
      </c>
      <c r="AY206" s="253" t="s">
        <v>134</v>
      </c>
    </row>
    <row r="207" s="13" customFormat="1">
      <c r="A207" s="13"/>
      <c r="B207" s="232"/>
      <c r="C207" s="233"/>
      <c r="D207" s="234" t="s">
        <v>142</v>
      </c>
      <c r="E207" s="235" t="s">
        <v>1</v>
      </c>
      <c r="F207" s="236" t="s">
        <v>412</v>
      </c>
      <c r="G207" s="233"/>
      <c r="H207" s="237">
        <v>325.51999999999998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142</v>
      </c>
      <c r="AU207" s="243" t="s">
        <v>91</v>
      </c>
      <c r="AV207" s="13" t="s">
        <v>91</v>
      </c>
      <c r="AW207" s="13" t="s">
        <v>36</v>
      </c>
      <c r="AX207" s="13" t="s">
        <v>81</v>
      </c>
      <c r="AY207" s="243" t="s">
        <v>134</v>
      </c>
    </row>
    <row r="208" s="13" customFormat="1">
      <c r="A208" s="13"/>
      <c r="B208" s="232"/>
      <c r="C208" s="233"/>
      <c r="D208" s="234" t="s">
        <v>142</v>
      </c>
      <c r="E208" s="235" t="s">
        <v>1</v>
      </c>
      <c r="F208" s="236" t="s">
        <v>413</v>
      </c>
      <c r="G208" s="233"/>
      <c r="H208" s="237">
        <v>31.928000000000001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142</v>
      </c>
      <c r="AU208" s="243" t="s">
        <v>91</v>
      </c>
      <c r="AV208" s="13" t="s">
        <v>91</v>
      </c>
      <c r="AW208" s="13" t="s">
        <v>36</v>
      </c>
      <c r="AX208" s="13" t="s">
        <v>81</v>
      </c>
      <c r="AY208" s="243" t="s">
        <v>134</v>
      </c>
    </row>
    <row r="209" s="16" customFormat="1">
      <c r="A209" s="16"/>
      <c r="B209" s="283"/>
      <c r="C209" s="284"/>
      <c r="D209" s="234" t="s">
        <v>142</v>
      </c>
      <c r="E209" s="285" t="s">
        <v>1</v>
      </c>
      <c r="F209" s="286" t="s">
        <v>414</v>
      </c>
      <c r="G209" s="284"/>
      <c r="H209" s="287">
        <v>357.44799999999998</v>
      </c>
      <c r="I209" s="288"/>
      <c r="J209" s="284"/>
      <c r="K209" s="284"/>
      <c r="L209" s="289"/>
      <c r="M209" s="290"/>
      <c r="N209" s="291"/>
      <c r="O209" s="291"/>
      <c r="P209" s="291"/>
      <c r="Q209" s="291"/>
      <c r="R209" s="291"/>
      <c r="S209" s="291"/>
      <c r="T209" s="292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3" t="s">
        <v>142</v>
      </c>
      <c r="AU209" s="293" t="s">
        <v>91</v>
      </c>
      <c r="AV209" s="16" t="s">
        <v>150</v>
      </c>
      <c r="AW209" s="16" t="s">
        <v>36</v>
      </c>
      <c r="AX209" s="16" t="s">
        <v>81</v>
      </c>
      <c r="AY209" s="293" t="s">
        <v>134</v>
      </c>
    </row>
    <row r="210" s="14" customFormat="1">
      <c r="A210" s="14"/>
      <c r="B210" s="244"/>
      <c r="C210" s="245"/>
      <c r="D210" s="234" t="s">
        <v>142</v>
      </c>
      <c r="E210" s="246" t="s">
        <v>1</v>
      </c>
      <c r="F210" s="247" t="s">
        <v>365</v>
      </c>
      <c r="G210" s="245"/>
      <c r="H210" s="246" t="s">
        <v>1</v>
      </c>
      <c r="I210" s="248"/>
      <c r="J210" s="245"/>
      <c r="K210" s="245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142</v>
      </c>
      <c r="AU210" s="253" t="s">
        <v>91</v>
      </c>
      <c r="AV210" s="14" t="s">
        <v>89</v>
      </c>
      <c r="AW210" s="14" t="s">
        <v>36</v>
      </c>
      <c r="AX210" s="14" t="s">
        <v>81</v>
      </c>
      <c r="AY210" s="253" t="s">
        <v>134</v>
      </c>
    </row>
    <row r="211" s="13" customFormat="1">
      <c r="A211" s="13"/>
      <c r="B211" s="232"/>
      <c r="C211" s="233"/>
      <c r="D211" s="234" t="s">
        <v>142</v>
      </c>
      <c r="E211" s="235" t="s">
        <v>1</v>
      </c>
      <c r="F211" s="236" t="s">
        <v>415</v>
      </c>
      <c r="G211" s="233"/>
      <c r="H211" s="237">
        <v>14.904999999999999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142</v>
      </c>
      <c r="AU211" s="243" t="s">
        <v>91</v>
      </c>
      <c r="AV211" s="13" t="s">
        <v>91</v>
      </c>
      <c r="AW211" s="13" t="s">
        <v>36</v>
      </c>
      <c r="AX211" s="13" t="s">
        <v>81</v>
      </c>
      <c r="AY211" s="243" t="s">
        <v>134</v>
      </c>
    </row>
    <row r="212" s="13" customFormat="1">
      <c r="A212" s="13"/>
      <c r="B212" s="232"/>
      <c r="C212" s="233"/>
      <c r="D212" s="234" t="s">
        <v>142</v>
      </c>
      <c r="E212" s="235" t="s">
        <v>1</v>
      </c>
      <c r="F212" s="236" t="s">
        <v>416</v>
      </c>
      <c r="G212" s="233"/>
      <c r="H212" s="237">
        <v>1.5680000000000001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142</v>
      </c>
      <c r="AU212" s="243" t="s">
        <v>91</v>
      </c>
      <c r="AV212" s="13" t="s">
        <v>91</v>
      </c>
      <c r="AW212" s="13" t="s">
        <v>36</v>
      </c>
      <c r="AX212" s="13" t="s">
        <v>81</v>
      </c>
      <c r="AY212" s="243" t="s">
        <v>134</v>
      </c>
    </row>
    <row r="213" s="16" customFormat="1">
      <c r="A213" s="16"/>
      <c r="B213" s="283"/>
      <c r="C213" s="284"/>
      <c r="D213" s="234" t="s">
        <v>142</v>
      </c>
      <c r="E213" s="285" t="s">
        <v>1</v>
      </c>
      <c r="F213" s="286" t="s">
        <v>414</v>
      </c>
      <c r="G213" s="284"/>
      <c r="H213" s="287">
        <v>16.472999999999999</v>
      </c>
      <c r="I213" s="288"/>
      <c r="J213" s="284"/>
      <c r="K213" s="284"/>
      <c r="L213" s="289"/>
      <c r="M213" s="290"/>
      <c r="N213" s="291"/>
      <c r="O213" s="291"/>
      <c r="P213" s="291"/>
      <c r="Q213" s="291"/>
      <c r="R213" s="291"/>
      <c r="S213" s="291"/>
      <c r="T213" s="292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93" t="s">
        <v>142</v>
      </c>
      <c r="AU213" s="293" t="s">
        <v>91</v>
      </c>
      <c r="AV213" s="16" t="s">
        <v>150</v>
      </c>
      <c r="AW213" s="16" t="s">
        <v>36</v>
      </c>
      <c r="AX213" s="16" t="s">
        <v>81</v>
      </c>
      <c r="AY213" s="293" t="s">
        <v>134</v>
      </c>
    </row>
    <row r="214" s="15" customFormat="1">
      <c r="A214" s="15"/>
      <c r="B214" s="254"/>
      <c r="C214" s="255"/>
      <c r="D214" s="234" t="s">
        <v>142</v>
      </c>
      <c r="E214" s="256" t="s">
        <v>1</v>
      </c>
      <c r="F214" s="257" t="s">
        <v>175</v>
      </c>
      <c r="G214" s="255"/>
      <c r="H214" s="258">
        <v>373.92099999999999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142</v>
      </c>
      <c r="AU214" s="264" t="s">
        <v>91</v>
      </c>
      <c r="AV214" s="15" t="s">
        <v>140</v>
      </c>
      <c r="AW214" s="15" t="s">
        <v>36</v>
      </c>
      <c r="AX214" s="15" t="s">
        <v>89</v>
      </c>
      <c r="AY214" s="264" t="s">
        <v>134</v>
      </c>
    </row>
    <row r="215" s="2" customFormat="1" ht="44.25" customHeight="1">
      <c r="A215" s="39"/>
      <c r="B215" s="40"/>
      <c r="C215" s="219" t="s">
        <v>224</v>
      </c>
      <c r="D215" s="219" t="s">
        <v>136</v>
      </c>
      <c r="E215" s="220" t="s">
        <v>418</v>
      </c>
      <c r="F215" s="221" t="s">
        <v>419</v>
      </c>
      <c r="G215" s="222" t="s">
        <v>256</v>
      </c>
      <c r="H215" s="223">
        <v>50</v>
      </c>
      <c r="I215" s="224"/>
      <c r="J215" s="225">
        <f>ROUND(I215*H215,2)</f>
        <v>0</v>
      </c>
      <c r="K215" s="221" t="s">
        <v>147</v>
      </c>
      <c r="L215" s="45"/>
      <c r="M215" s="226" t="s">
        <v>1</v>
      </c>
      <c r="N215" s="227" t="s">
        <v>46</v>
      </c>
      <c r="O215" s="92"/>
      <c r="P215" s="228">
        <f>O215*H215</f>
        <v>0</v>
      </c>
      <c r="Q215" s="228">
        <v>0.016</v>
      </c>
      <c r="R215" s="228">
        <f>Q215*H215</f>
        <v>0.80000000000000004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140</v>
      </c>
      <c r="AT215" s="230" t="s">
        <v>136</v>
      </c>
      <c r="AU215" s="230" t="s">
        <v>91</v>
      </c>
      <c r="AY215" s="18" t="s">
        <v>134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89</v>
      </c>
      <c r="BK215" s="231">
        <f>ROUND(I215*H215,2)</f>
        <v>0</v>
      </c>
      <c r="BL215" s="18" t="s">
        <v>140</v>
      </c>
      <c r="BM215" s="230" t="s">
        <v>420</v>
      </c>
    </row>
    <row r="216" s="2" customFormat="1" ht="16.5" customHeight="1">
      <c r="A216" s="39"/>
      <c r="B216" s="40"/>
      <c r="C216" s="266" t="s">
        <v>229</v>
      </c>
      <c r="D216" s="266" t="s">
        <v>219</v>
      </c>
      <c r="E216" s="267" t="s">
        <v>421</v>
      </c>
      <c r="F216" s="268" t="s">
        <v>422</v>
      </c>
      <c r="G216" s="269" t="s">
        <v>256</v>
      </c>
      <c r="H216" s="270">
        <v>50.75</v>
      </c>
      <c r="I216" s="271"/>
      <c r="J216" s="272">
        <f>ROUND(I216*H216,2)</f>
        <v>0</v>
      </c>
      <c r="K216" s="268" t="s">
        <v>1</v>
      </c>
      <c r="L216" s="273"/>
      <c r="M216" s="274" t="s">
        <v>1</v>
      </c>
      <c r="N216" s="275" t="s">
        <v>46</v>
      </c>
      <c r="O216" s="92"/>
      <c r="P216" s="228">
        <f>O216*H216</f>
        <v>0</v>
      </c>
      <c r="Q216" s="228">
        <v>0.064500000000000002</v>
      </c>
      <c r="R216" s="228">
        <f>Q216*H216</f>
        <v>3.2733750000000001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180</v>
      </c>
      <c r="AT216" s="230" t="s">
        <v>219</v>
      </c>
      <c r="AU216" s="230" t="s">
        <v>91</v>
      </c>
      <c r="AY216" s="18" t="s">
        <v>134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89</v>
      </c>
      <c r="BK216" s="231">
        <f>ROUND(I216*H216,2)</f>
        <v>0</v>
      </c>
      <c r="BL216" s="18" t="s">
        <v>140</v>
      </c>
      <c r="BM216" s="230" t="s">
        <v>423</v>
      </c>
    </row>
    <row r="217" s="2" customFormat="1">
      <c r="A217" s="39"/>
      <c r="B217" s="40"/>
      <c r="C217" s="41"/>
      <c r="D217" s="234" t="s">
        <v>273</v>
      </c>
      <c r="E217" s="41"/>
      <c r="F217" s="276" t="s">
        <v>274</v>
      </c>
      <c r="G217" s="41"/>
      <c r="H217" s="41"/>
      <c r="I217" s="277"/>
      <c r="J217" s="41"/>
      <c r="K217" s="41"/>
      <c r="L217" s="45"/>
      <c r="M217" s="278"/>
      <c r="N217" s="279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273</v>
      </c>
      <c r="AU217" s="18" t="s">
        <v>91</v>
      </c>
    </row>
    <row r="218" s="13" customFormat="1">
      <c r="A218" s="13"/>
      <c r="B218" s="232"/>
      <c r="C218" s="233"/>
      <c r="D218" s="234" t="s">
        <v>142</v>
      </c>
      <c r="E218" s="233"/>
      <c r="F218" s="236" t="s">
        <v>424</v>
      </c>
      <c r="G218" s="233"/>
      <c r="H218" s="237">
        <v>50.75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142</v>
      </c>
      <c r="AU218" s="243" t="s">
        <v>91</v>
      </c>
      <c r="AV218" s="13" t="s">
        <v>91</v>
      </c>
      <c r="AW218" s="13" t="s">
        <v>4</v>
      </c>
      <c r="AX218" s="13" t="s">
        <v>89</v>
      </c>
      <c r="AY218" s="243" t="s">
        <v>134</v>
      </c>
    </row>
    <row r="219" s="2" customFormat="1" ht="37.8" customHeight="1">
      <c r="A219" s="39"/>
      <c r="B219" s="40"/>
      <c r="C219" s="219" t="s">
        <v>233</v>
      </c>
      <c r="D219" s="219" t="s">
        <v>136</v>
      </c>
      <c r="E219" s="220" t="s">
        <v>181</v>
      </c>
      <c r="F219" s="221" t="s">
        <v>182</v>
      </c>
      <c r="G219" s="222" t="s">
        <v>139</v>
      </c>
      <c r="H219" s="223">
        <v>1356.51</v>
      </c>
      <c r="I219" s="224"/>
      <c r="J219" s="225">
        <f>ROUND(I219*H219,2)</f>
        <v>0</v>
      </c>
      <c r="K219" s="221" t="s">
        <v>147</v>
      </c>
      <c r="L219" s="45"/>
      <c r="M219" s="226" t="s">
        <v>1</v>
      </c>
      <c r="N219" s="227" t="s">
        <v>46</v>
      </c>
      <c r="O219" s="92"/>
      <c r="P219" s="228">
        <f>O219*H219</f>
        <v>0</v>
      </c>
      <c r="Q219" s="228">
        <v>0.00058135999999999995</v>
      </c>
      <c r="R219" s="228">
        <f>Q219*H219</f>
        <v>0.78862065359999989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140</v>
      </c>
      <c r="AT219" s="230" t="s">
        <v>136</v>
      </c>
      <c r="AU219" s="230" t="s">
        <v>91</v>
      </c>
      <c r="AY219" s="18" t="s">
        <v>134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89</v>
      </c>
      <c r="BK219" s="231">
        <f>ROUND(I219*H219,2)</f>
        <v>0</v>
      </c>
      <c r="BL219" s="18" t="s">
        <v>140</v>
      </c>
      <c r="BM219" s="230" t="s">
        <v>425</v>
      </c>
    </row>
    <row r="220" s="14" customFormat="1">
      <c r="A220" s="14"/>
      <c r="B220" s="244"/>
      <c r="C220" s="245"/>
      <c r="D220" s="234" t="s">
        <v>142</v>
      </c>
      <c r="E220" s="246" t="s">
        <v>1</v>
      </c>
      <c r="F220" s="247" t="s">
        <v>159</v>
      </c>
      <c r="G220" s="245"/>
      <c r="H220" s="246" t="s">
        <v>1</v>
      </c>
      <c r="I220" s="248"/>
      <c r="J220" s="245"/>
      <c r="K220" s="245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142</v>
      </c>
      <c r="AU220" s="253" t="s">
        <v>91</v>
      </c>
      <c r="AV220" s="14" t="s">
        <v>89</v>
      </c>
      <c r="AW220" s="14" t="s">
        <v>36</v>
      </c>
      <c r="AX220" s="14" t="s">
        <v>81</v>
      </c>
      <c r="AY220" s="253" t="s">
        <v>134</v>
      </c>
    </row>
    <row r="221" s="14" customFormat="1">
      <c r="A221" s="14"/>
      <c r="B221" s="244"/>
      <c r="C221" s="245"/>
      <c r="D221" s="234" t="s">
        <v>142</v>
      </c>
      <c r="E221" s="246" t="s">
        <v>1</v>
      </c>
      <c r="F221" s="247" t="s">
        <v>171</v>
      </c>
      <c r="G221" s="245"/>
      <c r="H221" s="246" t="s">
        <v>1</v>
      </c>
      <c r="I221" s="248"/>
      <c r="J221" s="245"/>
      <c r="K221" s="245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142</v>
      </c>
      <c r="AU221" s="253" t="s">
        <v>91</v>
      </c>
      <c r="AV221" s="14" t="s">
        <v>89</v>
      </c>
      <c r="AW221" s="14" t="s">
        <v>36</v>
      </c>
      <c r="AX221" s="14" t="s">
        <v>81</v>
      </c>
      <c r="AY221" s="253" t="s">
        <v>134</v>
      </c>
    </row>
    <row r="222" s="13" customFormat="1">
      <c r="A222" s="13"/>
      <c r="B222" s="232"/>
      <c r="C222" s="233"/>
      <c r="D222" s="234" t="s">
        <v>142</v>
      </c>
      <c r="E222" s="235" t="s">
        <v>1</v>
      </c>
      <c r="F222" s="236" t="s">
        <v>426</v>
      </c>
      <c r="G222" s="233"/>
      <c r="H222" s="237">
        <v>1288.1099999999999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142</v>
      </c>
      <c r="AU222" s="243" t="s">
        <v>91</v>
      </c>
      <c r="AV222" s="13" t="s">
        <v>91</v>
      </c>
      <c r="AW222" s="13" t="s">
        <v>36</v>
      </c>
      <c r="AX222" s="13" t="s">
        <v>81</v>
      </c>
      <c r="AY222" s="243" t="s">
        <v>134</v>
      </c>
    </row>
    <row r="223" s="13" customFormat="1">
      <c r="A223" s="13"/>
      <c r="B223" s="232"/>
      <c r="C223" s="233"/>
      <c r="D223" s="234" t="s">
        <v>142</v>
      </c>
      <c r="E223" s="235" t="s">
        <v>1</v>
      </c>
      <c r="F223" s="236" t="s">
        <v>427</v>
      </c>
      <c r="G223" s="233"/>
      <c r="H223" s="237">
        <v>68.400000000000006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142</v>
      </c>
      <c r="AU223" s="243" t="s">
        <v>91</v>
      </c>
      <c r="AV223" s="13" t="s">
        <v>91</v>
      </c>
      <c r="AW223" s="13" t="s">
        <v>36</v>
      </c>
      <c r="AX223" s="13" t="s">
        <v>81</v>
      </c>
      <c r="AY223" s="243" t="s">
        <v>134</v>
      </c>
    </row>
    <row r="224" s="15" customFormat="1">
      <c r="A224" s="15"/>
      <c r="B224" s="254"/>
      <c r="C224" s="255"/>
      <c r="D224" s="234" t="s">
        <v>142</v>
      </c>
      <c r="E224" s="256" t="s">
        <v>1</v>
      </c>
      <c r="F224" s="257" t="s">
        <v>175</v>
      </c>
      <c r="G224" s="255"/>
      <c r="H224" s="258">
        <v>1356.51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142</v>
      </c>
      <c r="AU224" s="264" t="s">
        <v>91</v>
      </c>
      <c r="AV224" s="15" t="s">
        <v>140</v>
      </c>
      <c r="AW224" s="15" t="s">
        <v>36</v>
      </c>
      <c r="AX224" s="15" t="s">
        <v>89</v>
      </c>
      <c r="AY224" s="264" t="s">
        <v>134</v>
      </c>
    </row>
    <row r="225" s="2" customFormat="1" ht="37.8" customHeight="1">
      <c r="A225" s="39"/>
      <c r="B225" s="40"/>
      <c r="C225" s="219" t="s">
        <v>237</v>
      </c>
      <c r="D225" s="219" t="s">
        <v>136</v>
      </c>
      <c r="E225" s="220" t="s">
        <v>428</v>
      </c>
      <c r="F225" s="221" t="s">
        <v>429</v>
      </c>
      <c r="G225" s="222" t="s">
        <v>139</v>
      </c>
      <c r="H225" s="223">
        <v>54.369999999999997</v>
      </c>
      <c r="I225" s="224"/>
      <c r="J225" s="225">
        <f>ROUND(I225*H225,2)</f>
        <v>0</v>
      </c>
      <c r="K225" s="221" t="s">
        <v>147</v>
      </c>
      <c r="L225" s="45"/>
      <c r="M225" s="226" t="s">
        <v>1</v>
      </c>
      <c r="N225" s="227" t="s">
        <v>46</v>
      </c>
      <c r="O225" s="92"/>
      <c r="P225" s="228">
        <f>O225*H225</f>
        <v>0</v>
      </c>
      <c r="Q225" s="228">
        <v>0.00059300800000000001</v>
      </c>
      <c r="R225" s="228">
        <f>Q225*H225</f>
        <v>0.032241844960000002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140</v>
      </c>
      <c r="AT225" s="230" t="s">
        <v>136</v>
      </c>
      <c r="AU225" s="230" t="s">
        <v>91</v>
      </c>
      <c r="AY225" s="18" t="s">
        <v>134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89</v>
      </c>
      <c r="BK225" s="231">
        <f>ROUND(I225*H225,2)</f>
        <v>0</v>
      </c>
      <c r="BL225" s="18" t="s">
        <v>140</v>
      </c>
      <c r="BM225" s="230" t="s">
        <v>430</v>
      </c>
    </row>
    <row r="226" s="2" customFormat="1" ht="37.8" customHeight="1">
      <c r="A226" s="39"/>
      <c r="B226" s="40"/>
      <c r="C226" s="219" t="s">
        <v>242</v>
      </c>
      <c r="D226" s="219" t="s">
        <v>136</v>
      </c>
      <c r="E226" s="220" t="s">
        <v>186</v>
      </c>
      <c r="F226" s="221" t="s">
        <v>187</v>
      </c>
      <c r="G226" s="222" t="s">
        <v>139</v>
      </c>
      <c r="H226" s="223">
        <v>1356.51</v>
      </c>
      <c r="I226" s="224"/>
      <c r="J226" s="225">
        <f>ROUND(I226*H226,2)</f>
        <v>0</v>
      </c>
      <c r="K226" s="221" t="s">
        <v>147</v>
      </c>
      <c r="L226" s="45"/>
      <c r="M226" s="226" t="s">
        <v>1</v>
      </c>
      <c r="N226" s="227" t="s">
        <v>46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140</v>
      </c>
      <c r="AT226" s="230" t="s">
        <v>136</v>
      </c>
      <c r="AU226" s="230" t="s">
        <v>91</v>
      </c>
      <c r="AY226" s="18" t="s">
        <v>134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89</v>
      </c>
      <c r="BK226" s="231">
        <f>ROUND(I226*H226,2)</f>
        <v>0</v>
      </c>
      <c r="BL226" s="18" t="s">
        <v>140</v>
      </c>
      <c r="BM226" s="230" t="s">
        <v>431</v>
      </c>
    </row>
    <row r="227" s="2" customFormat="1" ht="37.8" customHeight="1">
      <c r="A227" s="39"/>
      <c r="B227" s="40"/>
      <c r="C227" s="219" t="s">
        <v>7</v>
      </c>
      <c r="D227" s="219" t="s">
        <v>136</v>
      </c>
      <c r="E227" s="220" t="s">
        <v>432</v>
      </c>
      <c r="F227" s="221" t="s">
        <v>433</v>
      </c>
      <c r="G227" s="222" t="s">
        <v>139</v>
      </c>
      <c r="H227" s="223">
        <v>54.369999999999997</v>
      </c>
      <c r="I227" s="224"/>
      <c r="J227" s="225">
        <f>ROUND(I227*H227,2)</f>
        <v>0</v>
      </c>
      <c r="K227" s="221" t="s">
        <v>147</v>
      </c>
      <c r="L227" s="45"/>
      <c r="M227" s="226" t="s">
        <v>1</v>
      </c>
      <c r="N227" s="227" t="s">
        <v>46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140</v>
      </c>
      <c r="AT227" s="230" t="s">
        <v>136</v>
      </c>
      <c r="AU227" s="230" t="s">
        <v>91</v>
      </c>
      <c r="AY227" s="18" t="s">
        <v>134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89</v>
      </c>
      <c r="BK227" s="231">
        <f>ROUND(I227*H227,2)</f>
        <v>0</v>
      </c>
      <c r="BL227" s="18" t="s">
        <v>140</v>
      </c>
      <c r="BM227" s="230" t="s">
        <v>434</v>
      </c>
    </row>
    <row r="228" s="2" customFormat="1" ht="62.7" customHeight="1">
      <c r="A228" s="39"/>
      <c r="B228" s="40"/>
      <c r="C228" s="219" t="s">
        <v>253</v>
      </c>
      <c r="D228" s="219" t="s">
        <v>136</v>
      </c>
      <c r="E228" s="220" t="s">
        <v>190</v>
      </c>
      <c r="F228" s="221" t="s">
        <v>191</v>
      </c>
      <c r="G228" s="222" t="s">
        <v>169</v>
      </c>
      <c r="H228" s="223">
        <v>37.231000000000002</v>
      </c>
      <c r="I228" s="224"/>
      <c r="J228" s="225">
        <f>ROUND(I228*H228,2)</f>
        <v>0</v>
      </c>
      <c r="K228" s="221" t="s">
        <v>147</v>
      </c>
      <c r="L228" s="45"/>
      <c r="M228" s="226" t="s">
        <v>1</v>
      </c>
      <c r="N228" s="227" t="s">
        <v>46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140</v>
      </c>
      <c r="AT228" s="230" t="s">
        <v>136</v>
      </c>
      <c r="AU228" s="230" t="s">
        <v>91</v>
      </c>
      <c r="AY228" s="18" t="s">
        <v>134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89</v>
      </c>
      <c r="BK228" s="231">
        <f>ROUND(I228*H228,2)</f>
        <v>0</v>
      </c>
      <c r="BL228" s="18" t="s">
        <v>140</v>
      </c>
      <c r="BM228" s="230" t="s">
        <v>435</v>
      </c>
    </row>
    <row r="229" s="14" customFormat="1">
      <c r="A229" s="14"/>
      <c r="B229" s="244"/>
      <c r="C229" s="245"/>
      <c r="D229" s="234" t="s">
        <v>142</v>
      </c>
      <c r="E229" s="246" t="s">
        <v>1</v>
      </c>
      <c r="F229" s="247" t="s">
        <v>193</v>
      </c>
      <c r="G229" s="245"/>
      <c r="H229" s="246" t="s">
        <v>1</v>
      </c>
      <c r="I229" s="248"/>
      <c r="J229" s="245"/>
      <c r="K229" s="245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142</v>
      </c>
      <c r="AU229" s="253" t="s">
        <v>91</v>
      </c>
      <c r="AV229" s="14" t="s">
        <v>89</v>
      </c>
      <c r="AW229" s="14" t="s">
        <v>36</v>
      </c>
      <c r="AX229" s="14" t="s">
        <v>81</v>
      </c>
      <c r="AY229" s="253" t="s">
        <v>134</v>
      </c>
    </row>
    <row r="230" s="13" customFormat="1">
      <c r="A230" s="13"/>
      <c r="B230" s="232"/>
      <c r="C230" s="233"/>
      <c r="D230" s="234" t="s">
        <v>142</v>
      </c>
      <c r="E230" s="235" t="s">
        <v>1</v>
      </c>
      <c r="F230" s="236" t="s">
        <v>436</v>
      </c>
      <c r="G230" s="233"/>
      <c r="H230" s="237">
        <v>373.92099999999999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142</v>
      </c>
      <c r="AU230" s="243" t="s">
        <v>91</v>
      </c>
      <c r="AV230" s="13" t="s">
        <v>91</v>
      </c>
      <c r="AW230" s="13" t="s">
        <v>36</v>
      </c>
      <c r="AX230" s="13" t="s">
        <v>81</v>
      </c>
      <c r="AY230" s="243" t="s">
        <v>134</v>
      </c>
    </row>
    <row r="231" s="13" customFormat="1">
      <c r="A231" s="13"/>
      <c r="B231" s="232"/>
      <c r="C231" s="233"/>
      <c r="D231" s="234" t="s">
        <v>142</v>
      </c>
      <c r="E231" s="235" t="s">
        <v>1</v>
      </c>
      <c r="F231" s="236" t="s">
        <v>437</v>
      </c>
      <c r="G231" s="233"/>
      <c r="H231" s="237">
        <v>-336.69</v>
      </c>
      <c r="I231" s="238"/>
      <c r="J231" s="233"/>
      <c r="K231" s="233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142</v>
      </c>
      <c r="AU231" s="243" t="s">
        <v>91</v>
      </c>
      <c r="AV231" s="13" t="s">
        <v>91</v>
      </c>
      <c r="AW231" s="13" t="s">
        <v>36</v>
      </c>
      <c r="AX231" s="13" t="s">
        <v>81</v>
      </c>
      <c r="AY231" s="243" t="s">
        <v>134</v>
      </c>
    </row>
    <row r="232" s="15" customFormat="1">
      <c r="A232" s="15"/>
      <c r="B232" s="254"/>
      <c r="C232" s="255"/>
      <c r="D232" s="234" t="s">
        <v>142</v>
      </c>
      <c r="E232" s="256" t="s">
        <v>1</v>
      </c>
      <c r="F232" s="257" t="s">
        <v>175</v>
      </c>
      <c r="G232" s="255"/>
      <c r="H232" s="258">
        <v>37.231000000000002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142</v>
      </c>
      <c r="AU232" s="264" t="s">
        <v>91</v>
      </c>
      <c r="AV232" s="15" t="s">
        <v>140</v>
      </c>
      <c r="AW232" s="15" t="s">
        <v>36</v>
      </c>
      <c r="AX232" s="15" t="s">
        <v>89</v>
      </c>
      <c r="AY232" s="264" t="s">
        <v>134</v>
      </c>
    </row>
    <row r="233" s="2" customFormat="1" ht="62.7" customHeight="1">
      <c r="A233" s="39"/>
      <c r="B233" s="40"/>
      <c r="C233" s="219" t="s">
        <v>259</v>
      </c>
      <c r="D233" s="219" t="s">
        <v>136</v>
      </c>
      <c r="E233" s="220" t="s">
        <v>197</v>
      </c>
      <c r="F233" s="221" t="s">
        <v>198</v>
      </c>
      <c r="G233" s="222" t="s">
        <v>169</v>
      </c>
      <c r="H233" s="223">
        <v>373.92099999999999</v>
      </c>
      <c r="I233" s="224"/>
      <c r="J233" s="225">
        <f>ROUND(I233*H233,2)</f>
        <v>0</v>
      </c>
      <c r="K233" s="221" t="s">
        <v>147</v>
      </c>
      <c r="L233" s="45"/>
      <c r="M233" s="226" t="s">
        <v>1</v>
      </c>
      <c r="N233" s="227" t="s">
        <v>46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140</v>
      </c>
      <c r="AT233" s="230" t="s">
        <v>136</v>
      </c>
      <c r="AU233" s="230" t="s">
        <v>91</v>
      </c>
      <c r="AY233" s="18" t="s">
        <v>134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89</v>
      </c>
      <c r="BK233" s="231">
        <f>ROUND(I233*H233,2)</f>
        <v>0</v>
      </c>
      <c r="BL233" s="18" t="s">
        <v>140</v>
      </c>
      <c r="BM233" s="230" t="s">
        <v>438</v>
      </c>
    </row>
    <row r="234" s="14" customFormat="1">
      <c r="A234" s="14"/>
      <c r="B234" s="244"/>
      <c r="C234" s="245"/>
      <c r="D234" s="234" t="s">
        <v>142</v>
      </c>
      <c r="E234" s="246" t="s">
        <v>1</v>
      </c>
      <c r="F234" s="247" t="s">
        <v>193</v>
      </c>
      <c r="G234" s="245"/>
      <c r="H234" s="246" t="s">
        <v>1</v>
      </c>
      <c r="I234" s="248"/>
      <c r="J234" s="245"/>
      <c r="K234" s="245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142</v>
      </c>
      <c r="AU234" s="253" t="s">
        <v>91</v>
      </c>
      <c r="AV234" s="14" t="s">
        <v>89</v>
      </c>
      <c r="AW234" s="14" t="s">
        <v>36</v>
      </c>
      <c r="AX234" s="14" t="s">
        <v>81</v>
      </c>
      <c r="AY234" s="253" t="s">
        <v>134</v>
      </c>
    </row>
    <row r="235" s="13" customFormat="1">
      <c r="A235" s="13"/>
      <c r="B235" s="232"/>
      <c r="C235" s="233"/>
      <c r="D235" s="234" t="s">
        <v>142</v>
      </c>
      <c r="E235" s="235" t="s">
        <v>1</v>
      </c>
      <c r="F235" s="236" t="s">
        <v>439</v>
      </c>
      <c r="G235" s="233"/>
      <c r="H235" s="237">
        <v>373.92099999999999</v>
      </c>
      <c r="I235" s="238"/>
      <c r="J235" s="233"/>
      <c r="K235" s="233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142</v>
      </c>
      <c r="AU235" s="243" t="s">
        <v>91</v>
      </c>
      <c r="AV235" s="13" t="s">
        <v>91</v>
      </c>
      <c r="AW235" s="13" t="s">
        <v>36</v>
      </c>
      <c r="AX235" s="13" t="s">
        <v>89</v>
      </c>
      <c r="AY235" s="243" t="s">
        <v>134</v>
      </c>
    </row>
    <row r="236" s="2" customFormat="1" ht="44.25" customHeight="1">
      <c r="A236" s="39"/>
      <c r="B236" s="40"/>
      <c r="C236" s="219" t="s">
        <v>265</v>
      </c>
      <c r="D236" s="265" t="s">
        <v>136</v>
      </c>
      <c r="E236" s="220" t="s">
        <v>202</v>
      </c>
      <c r="F236" s="221" t="s">
        <v>203</v>
      </c>
      <c r="G236" s="222" t="s">
        <v>204</v>
      </c>
      <c r="H236" s="223">
        <v>740.07399999999996</v>
      </c>
      <c r="I236" s="224"/>
      <c r="J236" s="225">
        <f>ROUND(I236*H236,2)</f>
        <v>0</v>
      </c>
      <c r="K236" s="221" t="s">
        <v>205</v>
      </c>
      <c r="L236" s="45"/>
      <c r="M236" s="226" t="s">
        <v>1</v>
      </c>
      <c r="N236" s="227" t="s">
        <v>46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140</v>
      </c>
      <c r="AT236" s="230" t="s">
        <v>136</v>
      </c>
      <c r="AU236" s="230" t="s">
        <v>91</v>
      </c>
      <c r="AY236" s="18" t="s">
        <v>134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89</v>
      </c>
      <c r="BK236" s="231">
        <f>ROUND(I236*H236,2)</f>
        <v>0</v>
      </c>
      <c r="BL236" s="18" t="s">
        <v>140</v>
      </c>
      <c r="BM236" s="230" t="s">
        <v>440</v>
      </c>
    </row>
    <row r="237" s="13" customFormat="1">
      <c r="A237" s="13"/>
      <c r="B237" s="232"/>
      <c r="C237" s="233"/>
      <c r="D237" s="234" t="s">
        <v>142</v>
      </c>
      <c r="E237" s="235" t="s">
        <v>1</v>
      </c>
      <c r="F237" s="236" t="s">
        <v>441</v>
      </c>
      <c r="G237" s="233"/>
      <c r="H237" s="237">
        <v>67.016000000000005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142</v>
      </c>
      <c r="AU237" s="243" t="s">
        <v>91</v>
      </c>
      <c r="AV237" s="13" t="s">
        <v>91</v>
      </c>
      <c r="AW237" s="13" t="s">
        <v>36</v>
      </c>
      <c r="AX237" s="13" t="s">
        <v>81</v>
      </c>
      <c r="AY237" s="243" t="s">
        <v>134</v>
      </c>
    </row>
    <row r="238" s="13" customFormat="1">
      <c r="A238" s="13"/>
      <c r="B238" s="232"/>
      <c r="C238" s="233"/>
      <c r="D238" s="234" t="s">
        <v>142</v>
      </c>
      <c r="E238" s="235" t="s">
        <v>1</v>
      </c>
      <c r="F238" s="236" t="s">
        <v>442</v>
      </c>
      <c r="G238" s="233"/>
      <c r="H238" s="237">
        <v>673.05799999999999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142</v>
      </c>
      <c r="AU238" s="243" t="s">
        <v>91</v>
      </c>
      <c r="AV238" s="13" t="s">
        <v>91</v>
      </c>
      <c r="AW238" s="13" t="s">
        <v>36</v>
      </c>
      <c r="AX238" s="13" t="s">
        <v>81</v>
      </c>
      <c r="AY238" s="243" t="s">
        <v>134</v>
      </c>
    </row>
    <row r="239" s="15" customFormat="1">
      <c r="A239" s="15"/>
      <c r="B239" s="254"/>
      <c r="C239" s="255"/>
      <c r="D239" s="234" t="s">
        <v>142</v>
      </c>
      <c r="E239" s="256" t="s">
        <v>1</v>
      </c>
      <c r="F239" s="257" t="s">
        <v>175</v>
      </c>
      <c r="G239" s="255"/>
      <c r="H239" s="258">
        <v>740.07399999999996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142</v>
      </c>
      <c r="AU239" s="264" t="s">
        <v>91</v>
      </c>
      <c r="AV239" s="15" t="s">
        <v>140</v>
      </c>
      <c r="AW239" s="15" t="s">
        <v>36</v>
      </c>
      <c r="AX239" s="15" t="s">
        <v>89</v>
      </c>
      <c r="AY239" s="264" t="s">
        <v>134</v>
      </c>
    </row>
    <row r="240" s="2" customFormat="1" ht="44.25" customHeight="1">
      <c r="A240" s="39"/>
      <c r="B240" s="40"/>
      <c r="C240" s="219" t="s">
        <v>269</v>
      </c>
      <c r="D240" s="219" t="s">
        <v>136</v>
      </c>
      <c r="E240" s="220" t="s">
        <v>210</v>
      </c>
      <c r="F240" s="221" t="s">
        <v>211</v>
      </c>
      <c r="G240" s="222" t="s">
        <v>169</v>
      </c>
      <c r="H240" s="223">
        <v>350.32999999999998</v>
      </c>
      <c r="I240" s="224"/>
      <c r="J240" s="225">
        <f>ROUND(I240*H240,2)</f>
        <v>0</v>
      </c>
      <c r="K240" s="221" t="s">
        <v>147</v>
      </c>
      <c r="L240" s="45"/>
      <c r="M240" s="226" t="s">
        <v>1</v>
      </c>
      <c r="N240" s="227" t="s">
        <v>46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140</v>
      </c>
      <c r="AT240" s="230" t="s">
        <v>136</v>
      </c>
      <c r="AU240" s="230" t="s">
        <v>91</v>
      </c>
      <c r="AY240" s="18" t="s">
        <v>134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89</v>
      </c>
      <c r="BK240" s="231">
        <f>ROUND(I240*H240,2)</f>
        <v>0</v>
      </c>
      <c r="BL240" s="18" t="s">
        <v>140</v>
      </c>
      <c r="BM240" s="230" t="s">
        <v>443</v>
      </c>
    </row>
    <row r="241" s="14" customFormat="1">
      <c r="A241" s="14"/>
      <c r="B241" s="244"/>
      <c r="C241" s="245"/>
      <c r="D241" s="234" t="s">
        <v>142</v>
      </c>
      <c r="E241" s="246" t="s">
        <v>1</v>
      </c>
      <c r="F241" s="247" t="s">
        <v>159</v>
      </c>
      <c r="G241" s="245"/>
      <c r="H241" s="246" t="s">
        <v>1</v>
      </c>
      <c r="I241" s="248"/>
      <c r="J241" s="245"/>
      <c r="K241" s="245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142</v>
      </c>
      <c r="AU241" s="253" t="s">
        <v>91</v>
      </c>
      <c r="AV241" s="14" t="s">
        <v>89</v>
      </c>
      <c r="AW241" s="14" t="s">
        <v>36</v>
      </c>
      <c r="AX241" s="14" t="s">
        <v>81</v>
      </c>
      <c r="AY241" s="253" t="s">
        <v>134</v>
      </c>
    </row>
    <row r="242" s="14" customFormat="1">
      <c r="A242" s="14"/>
      <c r="B242" s="244"/>
      <c r="C242" s="245"/>
      <c r="D242" s="234" t="s">
        <v>142</v>
      </c>
      <c r="E242" s="246" t="s">
        <v>1</v>
      </c>
      <c r="F242" s="247" t="s">
        <v>171</v>
      </c>
      <c r="G242" s="245"/>
      <c r="H242" s="246" t="s">
        <v>1</v>
      </c>
      <c r="I242" s="248"/>
      <c r="J242" s="245"/>
      <c r="K242" s="245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142</v>
      </c>
      <c r="AU242" s="253" t="s">
        <v>91</v>
      </c>
      <c r="AV242" s="14" t="s">
        <v>89</v>
      </c>
      <c r="AW242" s="14" t="s">
        <v>36</v>
      </c>
      <c r="AX242" s="14" t="s">
        <v>81</v>
      </c>
      <c r="AY242" s="253" t="s">
        <v>134</v>
      </c>
    </row>
    <row r="243" s="14" customFormat="1">
      <c r="A243" s="14"/>
      <c r="B243" s="244"/>
      <c r="C243" s="245"/>
      <c r="D243" s="234" t="s">
        <v>142</v>
      </c>
      <c r="E243" s="246" t="s">
        <v>1</v>
      </c>
      <c r="F243" s="247" t="s">
        <v>411</v>
      </c>
      <c r="G243" s="245"/>
      <c r="H243" s="246" t="s">
        <v>1</v>
      </c>
      <c r="I243" s="248"/>
      <c r="J243" s="245"/>
      <c r="K243" s="245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142</v>
      </c>
      <c r="AU243" s="253" t="s">
        <v>91</v>
      </c>
      <c r="AV243" s="14" t="s">
        <v>89</v>
      </c>
      <c r="AW243" s="14" t="s">
        <v>36</v>
      </c>
      <c r="AX243" s="14" t="s">
        <v>81</v>
      </c>
      <c r="AY243" s="253" t="s">
        <v>134</v>
      </c>
    </row>
    <row r="244" s="13" customFormat="1">
      <c r="A244" s="13"/>
      <c r="B244" s="232"/>
      <c r="C244" s="233"/>
      <c r="D244" s="234" t="s">
        <v>142</v>
      </c>
      <c r="E244" s="235" t="s">
        <v>1</v>
      </c>
      <c r="F244" s="236" t="s">
        <v>444</v>
      </c>
      <c r="G244" s="233"/>
      <c r="H244" s="237">
        <v>326.25999999999999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142</v>
      </c>
      <c r="AU244" s="243" t="s">
        <v>91</v>
      </c>
      <c r="AV244" s="13" t="s">
        <v>91</v>
      </c>
      <c r="AW244" s="13" t="s">
        <v>36</v>
      </c>
      <c r="AX244" s="13" t="s">
        <v>81</v>
      </c>
      <c r="AY244" s="243" t="s">
        <v>134</v>
      </c>
    </row>
    <row r="245" s="13" customFormat="1">
      <c r="A245" s="13"/>
      <c r="B245" s="232"/>
      <c r="C245" s="233"/>
      <c r="D245" s="234" t="s">
        <v>142</v>
      </c>
      <c r="E245" s="235" t="s">
        <v>1</v>
      </c>
      <c r="F245" s="236" t="s">
        <v>445</v>
      </c>
      <c r="G245" s="233"/>
      <c r="H245" s="237">
        <v>4.9199999999999999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142</v>
      </c>
      <c r="AU245" s="243" t="s">
        <v>91</v>
      </c>
      <c r="AV245" s="13" t="s">
        <v>91</v>
      </c>
      <c r="AW245" s="13" t="s">
        <v>36</v>
      </c>
      <c r="AX245" s="13" t="s">
        <v>81</v>
      </c>
      <c r="AY245" s="243" t="s">
        <v>134</v>
      </c>
    </row>
    <row r="246" s="14" customFormat="1">
      <c r="A246" s="14"/>
      <c r="B246" s="244"/>
      <c r="C246" s="245"/>
      <c r="D246" s="234" t="s">
        <v>142</v>
      </c>
      <c r="E246" s="246" t="s">
        <v>1</v>
      </c>
      <c r="F246" s="247" t="s">
        <v>365</v>
      </c>
      <c r="G246" s="245"/>
      <c r="H246" s="246" t="s">
        <v>1</v>
      </c>
      <c r="I246" s="248"/>
      <c r="J246" s="245"/>
      <c r="K246" s="245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142</v>
      </c>
      <c r="AU246" s="253" t="s">
        <v>91</v>
      </c>
      <c r="AV246" s="14" t="s">
        <v>89</v>
      </c>
      <c r="AW246" s="14" t="s">
        <v>36</v>
      </c>
      <c r="AX246" s="14" t="s">
        <v>81</v>
      </c>
      <c r="AY246" s="253" t="s">
        <v>134</v>
      </c>
    </row>
    <row r="247" s="13" customFormat="1">
      <c r="A247" s="13"/>
      <c r="B247" s="232"/>
      <c r="C247" s="233"/>
      <c r="D247" s="234" t="s">
        <v>142</v>
      </c>
      <c r="E247" s="235" t="s">
        <v>1</v>
      </c>
      <c r="F247" s="236" t="s">
        <v>446</v>
      </c>
      <c r="G247" s="233"/>
      <c r="H247" s="237">
        <v>10.460000000000001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142</v>
      </c>
      <c r="AU247" s="243" t="s">
        <v>91</v>
      </c>
      <c r="AV247" s="13" t="s">
        <v>91</v>
      </c>
      <c r="AW247" s="13" t="s">
        <v>36</v>
      </c>
      <c r="AX247" s="13" t="s">
        <v>81</v>
      </c>
      <c r="AY247" s="243" t="s">
        <v>134</v>
      </c>
    </row>
    <row r="248" s="13" customFormat="1">
      <c r="A248" s="13"/>
      <c r="B248" s="232"/>
      <c r="C248" s="233"/>
      <c r="D248" s="234" t="s">
        <v>142</v>
      </c>
      <c r="E248" s="235" t="s">
        <v>1</v>
      </c>
      <c r="F248" s="236" t="s">
        <v>447</v>
      </c>
      <c r="G248" s="233"/>
      <c r="H248" s="237">
        <v>8.6899999999999995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142</v>
      </c>
      <c r="AU248" s="243" t="s">
        <v>91</v>
      </c>
      <c r="AV248" s="13" t="s">
        <v>91</v>
      </c>
      <c r="AW248" s="13" t="s">
        <v>36</v>
      </c>
      <c r="AX248" s="13" t="s">
        <v>81</v>
      </c>
      <c r="AY248" s="243" t="s">
        <v>134</v>
      </c>
    </row>
    <row r="249" s="15" customFormat="1">
      <c r="A249" s="15"/>
      <c r="B249" s="254"/>
      <c r="C249" s="255"/>
      <c r="D249" s="234" t="s">
        <v>142</v>
      </c>
      <c r="E249" s="256" t="s">
        <v>1</v>
      </c>
      <c r="F249" s="257" t="s">
        <v>175</v>
      </c>
      <c r="G249" s="255"/>
      <c r="H249" s="258">
        <v>350.32999999999998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142</v>
      </c>
      <c r="AU249" s="264" t="s">
        <v>91</v>
      </c>
      <c r="AV249" s="15" t="s">
        <v>140</v>
      </c>
      <c r="AW249" s="15" t="s">
        <v>36</v>
      </c>
      <c r="AX249" s="15" t="s">
        <v>89</v>
      </c>
      <c r="AY249" s="264" t="s">
        <v>134</v>
      </c>
    </row>
    <row r="250" s="2" customFormat="1" ht="16.5" customHeight="1">
      <c r="A250" s="39"/>
      <c r="B250" s="40"/>
      <c r="C250" s="266" t="s">
        <v>276</v>
      </c>
      <c r="D250" s="266" t="s">
        <v>219</v>
      </c>
      <c r="E250" s="267" t="s">
        <v>448</v>
      </c>
      <c r="F250" s="268" t="s">
        <v>449</v>
      </c>
      <c r="G250" s="269" t="s">
        <v>204</v>
      </c>
      <c r="H250" s="270">
        <v>27.219999999999999</v>
      </c>
      <c r="I250" s="271"/>
      <c r="J250" s="272">
        <f>ROUND(I250*H250,2)</f>
        <v>0</v>
      </c>
      <c r="K250" s="268" t="s">
        <v>1</v>
      </c>
      <c r="L250" s="273"/>
      <c r="M250" s="274" t="s">
        <v>1</v>
      </c>
      <c r="N250" s="275" t="s">
        <v>46</v>
      </c>
      <c r="O250" s="92"/>
      <c r="P250" s="228">
        <f>O250*H250</f>
        <v>0</v>
      </c>
      <c r="Q250" s="228">
        <v>1</v>
      </c>
      <c r="R250" s="228">
        <f>Q250*H250</f>
        <v>27.219999999999999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180</v>
      </c>
      <c r="AT250" s="230" t="s">
        <v>219</v>
      </c>
      <c r="AU250" s="230" t="s">
        <v>91</v>
      </c>
      <c r="AY250" s="18" t="s">
        <v>134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89</v>
      </c>
      <c r="BK250" s="231">
        <f>ROUND(I250*H250,2)</f>
        <v>0</v>
      </c>
      <c r="BL250" s="18" t="s">
        <v>140</v>
      </c>
      <c r="BM250" s="230" t="s">
        <v>450</v>
      </c>
    </row>
    <row r="251" s="2" customFormat="1">
      <c r="A251" s="39"/>
      <c r="B251" s="40"/>
      <c r="C251" s="41"/>
      <c r="D251" s="234" t="s">
        <v>273</v>
      </c>
      <c r="E251" s="41"/>
      <c r="F251" s="276" t="s">
        <v>451</v>
      </c>
      <c r="G251" s="41"/>
      <c r="H251" s="41"/>
      <c r="I251" s="277"/>
      <c r="J251" s="41"/>
      <c r="K251" s="41"/>
      <c r="L251" s="45"/>
      <c r="M251" s="278"/>
      <c r="N251" s="279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273</v>
      </c>
      <c r="AU251" s="18" t="s">
        <v>91</v>
      </c>
    </row>
    <row r="252" s="13" customFormat="1">
      <c r="A252" s="13"/>
      <c r="B252" s="232"/>
      <c r="C252" s="233"/>
      <c r="D252" s="234" t="s">
        <v>142</v>
      </c>
      <c r="E252" s="235" t="s">
        <v>1</v>
      </c>
      <c r="F252" s="236" t="s">
        <v>452</v>
      </c>
      <c r="G252" s="233"/>
      <c r="H252" s="237">
        <v>9.8399999999999999</v>
      </c>
      <c r="I252" s="238"/>
      <c r="J252" s="233"/>
      <c r="K252" s="233"/>
      <c r="L252" s="239"/>
      <c r="M252" s="240"/>
      <c r="N252" s="241"/>
      <c r="O252" s="241"/>
      <c r="P252" s="241"/>
      <c r="Q252" s="241"/>
      <c r="R252" s="241"/>
      <c r="S252" s="241"/>
      <c r="T252" s="24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3" t="s">
        <v>142</v>
      </c>
      <c r="AU252" s="243" t="s">
        <v>91</v>
      </c>
      <c r="AV252" s="13" t="s">
        <v>91</v>
      </c>
      <c r="AW252" s="13" t="s">
        <v>36</v>
      </c>
      <c r="AX252" s="13" t="s">
        <v>81</v>
      </c>
      <c r="AY252" s="243" t="s">
        <v>134</v>
      </c>
    </row>
    <row r="253" s="13" customFormat="1">
      <c r="A253" s="13"/>
      <c r="B253" s="232"/>
      <c r="C253" s="233"/>
      <c r="D253" s="234" t="s">
        <v>142</v>
      </c>
      <c r="E253" s="235" t="s">
        <v>1</v>
      </c>
      <c r="F253" s="236" t="s">
        <v>453</v>
      </c>
      <c r="G253" s="233"/>
      <c r="H253" s="237">
        <v>17.379999999999999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142</v>
      </c>
      <c r="AU253" s="243" t="s">
        <v>91</v>
      </c>
      <c r="AV253" s="13" t="s">
        <v>91</v>
      </c>
      <c r="AW253" s="13" t="s">
        <v>36</v>
      </c>
      <c r="AX253" s="13" t="s">
        <v>81</v>
      </c>
      <c r="AY253" s="243" t="s">
        <v>134</v>
      </c>
    </row>
    <row r="254" s="15" customFormat="1">
      <c r="A254" s="15"/>
      <c r="B254" s="254"/>
      <c r="C254" s="255"/>
      <c r="D254" s="234" t="s">
        <v>142</v>
      </c>
      <c r="E254" s="256" t="s">
        <v>1</v>
      </c>
      <c r="F254" s="257" t="s">
        <v>175</v>
      </c>
      <c r="G254" s="255"/>
      <c r="H254" s="258">
        <v>27.219999999999999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142</v>
      </c>
      <c r="AU254" s="264" t="s">
        <v>91</v>
      </c>
      <c r="AV254" s="15" t="s">
        <v>140</v>
      </c>
      <c r="AW254" s="15" t="s">
        <v>36</v>
      </c>
      <c r="AX254" s="15" t="s">
        <v>89</v>
      </c>
      <c r="AY254" s="264" t="s">
        <v>134</v>
      </c>
    </row>
    <row r="255" s="2" customFormat="1" ht="66.75" customHeight="1">
      <c r="A255" s="39"/>
      <c r="B255" s="40"/>
      <c r="C255" s="219" t="s">
        <v>281</v>
      </c>
      <c r="D255" s="219" t="s">
        <v>136</v>
      </c>
      <c r="E255" s="220" t="s">
        <v>215</v>
      </c>
      <c r="F255" s="221" t="s">
        <v>216</v>
      </c>
      <c r="G255" s="222" t="s">
        <v>169</v>
      </c>
      <c r="H255" s="223">
        <v>244.12000000000001</v>
      </c>
      <c r="I255" s="224"/>
      <c r="J255" s="225">
        <f>ROUND(I255*H255,2)</f>
        <v>0</v>
      </c>
      <c r="K255" s="221" t="s">
        <v>147</v>
      </c>
      <c r="L255" s="45"/>
      <c r="M255" s="226" t="s">
        <v>1</v>
      </c>
      <c r="N255" s="227" t="s">
        <v>46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140</v>
      </c>
      <c r="AT255" s="230" t="s">
        <v>136</v>
      </c>
      <c r="AU255" s="230" t="s">
        <v>91</v>
      </c>
      <c r="AY255" s="18" t="s">
        <v>134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89</v>
      </c>
      <c r="BK255" s="231">
        <f>ROUND(I255*H255,2)</f>
        <v>0</v>
      </c>
      <c r="BL255" s="18" t="s">
        <v>140</v>
      </c>
      <c r="BM255" s="230" t="s">
        <v>454</v>
      </c>
    </row>
    <row r="256" s="14" customFormat="1">
      <c r="A256" s="14"/>
      <c r="B256" s="244"/>
      <c r="C256" s="245"/>
      <c r="D256" s="234" t="s">
        <v>142</v>
      </c>
      <c r="E256" s="246" t="s">
        <v>1</v>
      </c>
      <c r="F256" s="247" t="s">
        <v>159</v>
      </c>
      <c r="G256" s="245"/>
      <c r="H256" s="246" t="s">
        <v>1</v>
      </c>
      <c r="I256" s="248"/>
      <c r="J256" s="245"/>
      <c r="K256" s="245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142</v>
      </c>
      <c r="AU256" s="253" t="s">
        <v>91</v>
      </c>
      <c r="AV256" s="14" t="s">
        <v>89</v>
      </c>
      <c r="AW256" s="14" t="s">
        <v>36</v>
      </c>
      <c r="AX256" s="14" t="s">
        <v>81</v>
      </c>
      <c r="AY256" s="253" t="s">
        <v>134</v>
      </c>
    </row>
    <row r="257" s="14" customFormat="1">
      <c r="A257" s="14"/>
      <c r="B257" s="244"/>
      <c r="C257" s="245"/>
      <c r="D257" s="234" t="s">
        <v>142</v>
      </c>
      <c r="E257" s="246" t="s">
        <v>1</v>
      </c>
      <c r="F257" s="247" t="s">
        <v>171</v>
      </c>
      <c r="G257" s="245"/>
      <c r="H257" s="246" t="s">
        <v>1</v>
      </c>
      <c r="I257" s="248"/>
      <c r="J257" s="245"/>
      <c r="K257" s="245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142</v>
      </c>
      <c r="AU257" s="253" t="s">
        <v>91</v>
      </c>
      <c r="AV257" s="14" t="s">
        <v>89</v>
      </c>
      <c r="AW257" s="14" t="s">
        <v>36</v>
      </c>
      <c r="AX257" s="14" t="s">
        <v>81</v>
      </c>
      <c r="AY257" s="253" t="s">
        <v>134</v>
      </c>
    </row>
    <row r="258" s="13" customFormat="1">
      <c r="A258" s="13"/>
      <c r="B258" s="232"/>
      <c r="C258" s="233"/>
      <c r="D258" s="234" t="s">
        <v>142</v>
      </c>
      <c r="E258" s="235" t="s">
        <v>1</v>
      </c>
      <c r="F258" s="236" t="s">
        <v>455</v>
      </c>
      <c r="G258" s="233"/>
      <c r="H258" s="237">
        <v>235.72999999999999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142</v>
      </c>
      <c r="AU258" s="243" t="s">
        <v>91</v>
      </c>
      <c r="AV258" s="13" t="s">
        <v>91</v>
      </c>
      <c r="AW258" s="13" t="s">
        <v>36</v>
      </c>
      <c r="AX258" s="13" t="s">
        <v>81</v>
      </c>
      <c r="AY258" s="243" t="s">
        <v>134</v>
      </c>
    </row>
    <row r="259" s="13" customFormat="1">
      <c r="A259" s="13"/>
      <c r="B259" s="232"/>
      <c r="C259" s="233"/>
      <c r="D259" s="234" t="s">
        <v>142</v>
      </c>
      <c r="E259" s="235" t="s">
        <v>1</v>
      </c>
      <c r="F259" s="236" t="s">
        <v>456</v>
      </c>
      <c r="G259" s="233"/>
      <c r="H259" s="237">
        <v>8.3900000000000006</v>
      </c>
      <c r="I259" s="238"/>
      <c r="J259" s="233"/>
      <c r="K259" s="233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142</v>
      </c>
      <c r="AU259" s="243" t="s">
        <v>91</v>
      </c>
      <c r="AV259" s="13" t="s">
        <v>91</v>
      </c>
      <c r="AW259" s="13" t="s">
        <v>36</v>
      </c>
      <c r="AX259" s="13" t="s">
        <v>81</v>
      </c>
      <c r="AY259" s="243" t="s">
        <v>134</v>
      </c>
    </row>
    <row r="260" s="15" customFormat="1">
      <c r="A260" s="15"/>
      <c r="B260" s="254"/>
      <c r="C260" s="255"/>
      <c r="D260" s="234" t="s">
        <v>142</v>
      </c>
      <c r="E260" s="256" t="s">
        <v>1</v>
      </c>
      <c r="F260" s="257" t="s">
        <v>175</v>
      </c>
      <c r="G260" s="255"/>
      <c r="H260" s="258">
        <v>244.12000000000001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4" t="s">
        <v>142</v>
      </c>
      <c r="AU260" s="264" t="s">
        <v>91</v>
      </c>
      <c r="AV260" s="15" t="s">
        <v>140</v>
      </c>
      <c r="AW260" s="15" t="s">
        <v>36</v>
      </c>
      <c r="AX260" s="15" t="s">
        <v>89</v>
      </c>
      <c r="AY260" s="264" t="s">
        <v>134</v>
      </c>
    </row>
    <row r="261" s="2" customFormat="1" ht="16.5" customHeight="1">
      <c r="A261" s="39"/>
      <c r="B261" s="40"/>
      <c r="C261" s="266" t="s">
        <v>286</v>
      </c>
      <c r="D261" s="266" t="s">
        <v>219</v>
      </c>
      <c r="E261" s="267" t="s">
        <v>220</v>
      </c>
      <c r="F261" s="268" t="s">
        <v>221</v>
      </c>
      <c r="G261" s="269" t="s">
        <v>204</v>
      </c>
      <c r="H261" s="270">
        <v>488.24000000000001</v>
      </c>
      <c r="I261" s="271"/>
      <c r="J261" s="272">
        <f>ROUND(I261*H261,2)</f>
        <v>0</v>
      </c>
      <c r="K261" s="268" t="s">
        <v>147</v>
      </c>
      <c r="L261" s="273"/>
      <c r="M261" s="274" t="s">
        <v>1</v>
      </c>
      <c r="N261" s="275" t="s">
        <v>46</v>
      </c>
      <c r="O261" s="92"/>
      <c r="P261" s="228">
        <f>O261*H261</f>
        <v>0</v>
      </c>
      <c r="Q261" s="228">
        <v>1</v>
      </c>
      <c r="R261" s="228">
        <f>Q261*H261</f>
        <v>488.24000000000001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180</v>
      </c>
      <c r="AT261" s="230" t="s">
        <v>219</v>
      </c>
      <c r="AU261" s="230" t="s">
        <v>91</v>
      </c>
      <c r="AY261" s="18" t="s">
        <v>134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89</v>
      </c>
      <c r="BK261" s="231">
        <f>ROUND(I261*H261,2)</f>
        <v>0</v>
      </c>
      <c r="BL261" s="18" t="s">
        <v>140</v>
      </c>
      <c r="BM261" s="230" t="s">
        <v>457</v>
      </c>
    </row>
    <row r="262" s="13" customFormat="1">
      <c r="A262" s="13"/>
      <c r="B262" s="232"/>
      <c r="C262" s="233"/>
      <c r="D262" s="234" t="s">
        <v>142</v>
      </c>
      <c r="E262" s="233"/>
      <c r="F262" s="236" t="s">
        <v>458</v>
      </c>
      <c r="G262" s="233"/>
      <c r="H262" s="237">
        <v>488.24000000000001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142</v>
      </c>
      <c r="AU262" s="243" t="s">
        <v>91</v>
      </c>
      <c r="AV262" s="13" t="s">
        <v>91</v>
      </c>
      <c r="AW262" s="13" t="s">
        <v>4</v>
      </c>
      <c r="AX262" s="13" t="s">
        <v>89</v>
      </c>
      <c r="AY262" s="243" t="s">
        <v>134</v>
      </c>
    </row>
    <row r="263" s="2" customFormat="1" ht="55.5" customHeight="1">
      <c r="A263" s="39"/>
      <c r="B263" s="40"/>
      <c r="C263" s="219" t="s">
        <v>290</v>
      </c>
      <c r="D263" s="219" t="s">
        <v>136</v>
      </c>
      <c r="E263" s="220" t="s">
        <v>225</v>
      </c>
      <c r="F263" s="221" t="s">
        <v>226</v>
      </c>
      <c r="G263" s="222" t="s">
        <v>139</v>
      </c>
      <c r="H263" s="223">
        <v>34.439999999999998</v>
      </c>
      <c r="I263" s="224"/>
      <c r="J263" s="225">
        <f>ROUND(I263*H263,2)</f>
        <v>0</v>
      </c>
      <c r="K263" s="221" t="s">
        <v>147</v>
      </c>
      <c r="L263" s="45"/>
      <c r="M263" s="226" t="s">
        <v>1</v>
      </c>
      <c r="N263" s="227" t="s">
        <v>46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140</v>
      </c>
      <c r="AT263" s="230" t="s">
        <v>136</v>
      </c>
      <c r="AU263" s="230" t="s">
        <v>91</v>
      </c>
      <c r="AY263" s="18" t="s">
        <v>134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89</v>
      </c>
      <c r="BK263" s="231">
        <f>ROUND(I263*H263,2)</f>
        <v>0</v>
      </c>
      <c r="BL263" s="18" t="s">
        <v>140</v>
      </c>
      <c r="BM263" s="230" t="s">
        <v>459</v>
      </c>
    </row>
    <row r="264" s="13" customFormat="1">
      <c r="A264" s="13"/>
      <c r="B264" s="232"/>
      <c r="C264" s="233"/>
      <c r="D264" s="234" t="s">
        <v>142</v>
      </c>
      <c r="E264" s="235" t="s">
        <v>1</v>
      </c>
      <c r="F264" s="236" t="s">
        <v>460</v>
      </c>
      <c r="G264" s="233"/>
      <c r="H264" s="237">
        <v>22.440000000000001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142</v>
      </c>
      <c r="AU264" s="243" t="s">
        <v>91</v>
      </c>
      <c r="AV264" s="13" t="s">
        <v>91</v>
      </c>
      <c r="AW264" s="13" t="s">
        <v>36</v>
      </c>
      <c r="AX264" s="13" t="s">
        <v>81</v>
      </c>
      <c r="AY264" s="243" t="s">
        <v>134</v>
      </c>
    </row>
    <row r="265" s="13" customFormat="1">
      <c r="A265" s="13"/>
      <c r="B265" s="232"/>
      <c r="C265" s="233"/>
      <c r="D265" s="234" t="s">
        <v>142</v>
      </c>
      <c r="E265" s="235" t="s">
        <v>1</v>
      </c>
      <c r="F265" s="236" t="s">
        <v>461</v>
      </c>
      <c r="G265" s="233"/>
      <c r="H265" s="237">
        <v>12</v>
      </c>
      <c r="I265" s="238"/>
      <c r="J265" s="233"/>
      <c r="K265" s="233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142</v>
      </c>
      <c r="AU265" s="243" t="s">
        <v>91</v>
      </c>
      <c r="AV265" s="13" t="s">
        <v>91</v>
      </c>
      <c r="AW265" s="13" t="s">
        <v>36</v>
      </c>
      <c r="AX265" s="13" t="s">
        <v>81</v>
      </c>
      <c r="AY265" s="243" t="s">
        <v>134</v>
      </c>
    </row>
    <row r="266" s="15" customFormat="1">
      <c r="A266" s="15"/>
      <c r="B266" s="254"/>
      <c r="C266" s="255"/>
      <c r="D266" s="234" t="s">
        <v>142</v>
      </c>
      <c r="E266" s="256" t="s">
        <v>1</v>
      </c>
      <c r="F266" s="257" t="s">
        <v>175</v>
      </c>
      <c r="G266" s="255"/>
      <c r="H266" s="258">
        <v>34.439999999999998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4" t="s">
        <v>142</v>
      </c>
      <c r="AU266" s="264" t="s">
        <v>91</v>
      </c>
      <c r="AV266" s="15" t="s">
        <v>140</v>
      </c>
      <c r="AW266" s="15" t="s">
        <v>36</v>
      </c>
      <c r="AX266" s="15" t="s">
        <v>89</v>
      </c>
      <c r="AY266" s="264" t="s">
        <v>134</v>
      </c>
    </row>
    <row r="267" s="2" customFormat="1" ht="37.8" customHeight="1">
      <c r="A267" s="39"/>
      <c r="B267" s="40"/>
      <c r="C267" s="219" t="s">
        <v>295</v>
      </c>
      <c r="D267" s="219" t="s">
        <v>136</v>
      </c>
      <c r="E267" s="220" t="s">
        <v>230</v>
      </c>
      <c r="F267" s="221" t="s">
        <v>231</v>
      </c>
      <c r="G267" s="222" t="s">
        <v>139</v>
      </c>
      <c r="H267" s="223">
        <v>18.942</v>
      </c>
      <c r="I267" s="224"/>
      <c r="J267" s="225">
        <f>ROUND(I267*H267,2)</f>
        <v>0</v>
      </c>
      <c r="K267" s="221" t="s">
        <v>147</v>
      </c>
      <c r="L267" s="45"/>
      <c r="M267" s="226" t="s">
        <v>1</v>
      </c>
      <c r="N267" s="227" t="s">
        <v>46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140</v>
      </c>
      <c r="AT267" s="230" t="s">
        <v>136</v>
      </c>
      <c r="AU267" s="230" t="s">
        <v>91</v>
      </c>
      <c r="AY267" s="18" t="s">
        <v>134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89</v>
      </c>
      <c r="BK267" s="231">
        <f>ROUND(I267*H267,2)</f>
        <v>0</v>
      </c>
      <c r="BL267" s="18" t="s">
        <v>140</v>
      </c>
      <c r="BM267" s="230" t="s">
        <v>462</v>
      </c>
    </row>
    <row r="268" s="13" customFormat="1">
      <c r="A268" s="13"/>
      <c r="B268" s="232"/>
      <c r="C268" s="233"/>
      <c r="D268" s="234" t="s">
        <v>142</v>
      </c>
      <c r="E268" s="235" t="s">
        <v>1</v>
      </c>
      <c r="F268" s="236" t="s">
        <v>463</v>
      </c>
      <c r="G268" s="233"/>
      <c r="H268" s="237">
        <v>12.342000000000001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142</v>
      </c>
      <c r="AU268" s="243" t="s">
        <v>91</v>
      </c>
      <c r="AV268" s="13" t="s">
        <v>91</v>
      </c>
      <c r="AW268" s="13" t="s">
        <v>36</v>
      </c>
      <c r="AX268" s="13" t="s">
        <v>81</v>
      </c>
      <c r="AY268" s="243" t="s">
        <v>134</v>
      </c>
    </row>
    <row r="269" s="13" customFormat="1">
      <c r="A269" s="13"/>
      <c r="B269" s="232"/>
      <c r="C269" s="233"/>
      <c r="D269" s="234" t="s">
        <v>142</v>
      </c>
      <c r="E269" s="235" t="s">
        <v>1</v>
      </c>
      <c r="F269" s="236" t="s">
        <v>464</v>
      </c>
      <c r="G269" s="233"/>
      <c r="H269" s="237">
        <v>6.5999999999999996</v>
      </c>
      <c r="I269" s="238"/>
      <c r="J269" s="233"/>
      <c r="K269" s="233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142</v>
      </c>
      <c r="AU269" s="243" t="s">
        <v>91</v>
      </c>
      <c r="AV269" s="13" t="s">
        <v>91</v>
      </c>
      <c r="AW269" s="13" t="s">
        <v>36</v>
      </c>
      <c r="AX269" s="13" t="s">
        <v>81</v>
      </c>
      <c r="AY269" s="243" t="s">
        <v>134</v>
      </c>
    </row>
    <row r="270" s="15" customFormat="1">
      <c r="A270" s="15"/>
      <c r="B270" s="254"/>
      <c r="C270" s="255"/>
      <c r="D270" s="234" t="s">
        <v>142</v>
      </c>
      <c r="E270" s="256" t="s">
        <v>1</v>
      </c>
      <c r="F270" s="257" t="s">
        <v>175</v>
      </c>
      <c r="G270" s="255"/>
      <c r="H270" s="258">
        <v>18.942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142</v>
      </c>
      <c r="AU270" s="264" t="s">
        <v>91</v>
      </c>
      <c r="AV270" s="15" t="s">
        <v>140</v>
      </c>
      <c r="AW270" s="15" t="s">
        <v>36</v>
      </c>
      <c r="AX270" s="15" t="s">
        <v>89</v>
      </c>
      <c r="AY270" s="264" t="s">
        <v>134</v>
      </c>
    </row>
    <row r="271" s="2" customFormat="1" ht="37.8" customHeight="1">
      <c r="A271" s="39"/>
      <c r="B271" s="40"/>
      <c r="C271" s="219" t="s">
        <v>300</v>
      </c>
      <c r="D271" s="219" t="s">
        <v>136</v>
      </c>
      <c r="E271" s="220" t="s">
        <v>234</v>
      </c>
      <c r="F271" s="221" t="s">
        <v>235</v>
      </c>
      <c r="G271" s="222" t="s">
        <v>139</v>
      </c>
      <c r="H271" s="223">
        <v>2220.3000000000002</v>
      </c>
      <c r="I271" s="224"/>
      <c r="J271" s="225">
        <f>ROUND(I271*H271,2)</f>
        <v>0</v>
      </c>
      <c r="K271" s="221" t="s">
        <v>147</v>
      </c>
      <c r="L271" s="45"/>
      <c r="M271" s="226" t="s">
        <v>1</v>
      </c>
      <c r="N271" s="227" t="s">
        <v>46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140</v>
      </c>
      <c r="AT271" s="230" t="s">
        <v>136</v>
      </c>
      <c r="AU271" s="230" t="s">
        <v>91</v>
      </c>
      <c r="AY271" s="18" t="s">
        <v>134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89</v>
      </c>
      <c r="BK271" s="231">
        <f>ROUND(I271*H271,2)</f>
        <v>0</v>
      </c>
      <c r="BL271" s="18" t="s">
        <v>140</v>
      </c>
      <c r="BM271" s="230" t="s">
        <v>465</v>
      </c>
    </row>
    <row r="272" s="14" customFormat="1">
      <c r="A272" s="14"/>
      <c r="B272" s="244"/>
      <c r="C272" s="245"/>
      <c r="D272" s="234" t="s">
        <v>142</v>
      </c>
      <c r="E272" s="246" t="s">
        <v>1</v>
      </c>
      <c r="F272" s="247" t="s">
        <v>159</v>
      </c>
      <c r="G272" s="245"/>
      <c r="H272" s="246" t="s">
        <v>1</v>
      </c>
      <c r="I272" s="248"/>
      <c r="J272" s="245"/>
      <c r="K272" s="245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142</v>
      </c>
      <c r="AU272" s="253" t="s">
        <v>91</v>
      </c>
      <c r="AV272" s="14" t="s">
        <v>89</v>
      </c>
      <c r="AW272" s="14" t="s">
        <v>36</v>
      </c>
      <c r="AX272" s="14" t="s">
        <v>81</v>
      </c>
      <c r="AY272" s="253" t="s">
        <v>134</v>
      </c>
    </row>
    <row r="273" s="13" customFormat="1">
      <c r="A273" s="13"/>
      <c r="B273" s="232"/>
      <c r="C273" s="233"/>
      <c r="D273" s="234" t="s">
        <v>142</v>
      </c>
      <c r="E273" s="235" t="s">
        <v>1</v>
      </c>
      <c r="F273" s="236" t="s">
        <v>466</v>
      </c>
      <c r="G273" s="233"/>
      <c r="H273" s="237">
        <v>2202.3000000000002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142</v>
      </c>
      <c r="AU273" s="243" t="s">
        <v>91</v>
      </c>
      <c r="AV273" s="13" t="s">
        <v>91</v>
      </c>
      <c r="AW273" s="13" t="s">
        <v>36</v>
      </c>
      <c r="AX273" s="13" t="s">
        <v>81</v>
      </c>
      <c r="AY273" s="243" t="s">
        <v>134</v>
      </c>
    </row>
    <row r="274" s="13" customFormat="1">
      <c r="A274" s="13"/>
      <c r="B274" s="232"/>
      <c r="C274" s="233"/>
      <c r="D274" s="234" t="s">
        <v>142</v>
      </c>
      <c r="E274" s="235" t="s">
        <v>1</v>
      </c>
      <c r="F274" s="236" t="s">
        <v>467</v>
      </c>
      <c r="G274" s="233"/>
      <c r="H274" s="237">
        <v>18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142</v>
      </c>
      <c r="AU274" s="243" t="s">
        <v>91</v>
      </c>
      <c r="AV274" s="13" t="s">
        <v>91</v>
      </c>
      <c r="AW274" s="13" t="s">
        <v>36</v>
      </c>
      <c r="AX274" s="13" t="s">
        <v>81</v>
      </c>
      <c r="AY274" s="243" t="s">
        <v>134</v>
      </c>
    </row>
    <row r="275" s="15" customFormat="1">
      <c r="A275" s="15"/>
      <c r="B275" s="254"/>
      <c r="C275" s="255"/>
      <c r="D275" s="234" t="s">
        <v>142</v>
      </c>
      <c r="E275" s="256" t="s">
        <v>1</v>
      </c>
      <c r="F275" s="257" t="s">
        <v>175</v>
      </c>
      <c r="G275" s="255"/>
      <c r="H275" s="258">
        <v>2220.3000000000002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142</v>
      </c>
      <c r="AU275" s="264" t="s">
        <v>91</v>
      </c>
      <c r="AV275" s="15" t="s">
        <v>140</v>
      </c>
      <c r="AW275" s="15" t="s">
        <v>36</v>
      </c>
      <c r="AX275" s="15" t="s">
        <v>89</v>
      </c>
      <c r="AY275" s="264" t="s">
        <v>134</v>
      </c>
    </row>
    <row r="276" s="2" customFormat="1" ht="37.8" customHeight="1">
      <c r="A276" s="39"/>
      <c r="B276" s="40"/>
      <c r="C276" s="219" t="s">
        <v>304</v>
      </c>
      <c r="D276" s="219" t="s">
        <v>136</v>
      </c>
      <c r="E276" s="220" t="s">
        <v>238</v>
      </c>
      <c r="F276" s="221" t="s">
        <v>239</v>
      </c>
      <c r="G276" s="222" t="s">
        <v>139</v>
      </c>
      <c r="H276" s="223">
        <v>53.381999999999998</v>
      </c>
      <c r="I276" s="224"/>
      <c r="J276" s="225">
        <f>ROUND(I276*H276,2)</f>
        <v>0</v>
      </c>
      <c r="K276" s="221" t="s">
        <v>147</v>
      </c>
      <c r="L276" s="45"/>
      <c r="M276" s="226" t="s">
        <v>1</v>
      </c>
      <c r="N276" s="227" t="s">
        <v>46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140</v>
      </c>
      <c r="AT276" s="230" t="s">
        <v>136</v>
      </c>
      <c r="AU276" s="230" t="s">
        <v>91</v>
      </c>
      <c r="AY276" s="18" t="s">
        <v>134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89</v>
      </c>
      <c r="BK276" s="231">
        <f>ROUND(I276*H276,2)</f>
        <v>0</v>
      </c>
      <c r="BL276" s="18" t="s">
        <v>140</v>
      </c>
      <c r="BM276" s="230" t="s">
        <v>468</v>
      </c>
    </row>
    <row r="277" s="13" customFormat="1">
      <c r="A277" s="13"/>
      <c r="B277" s="232"/>
      <c r="C277" s="233"/>
      <c r="D277" s="234" t="s">
        <v>142</v>
      </c>
      <c r="E277" s="235" t="s">
        <v>1</v>
      </c>
      <c r="F277" s="236" t="s">
        <v>469</v>
      </c>
      <c r="G277" s="233"/>
      <c r="H277" s="237">
        <v>53.381999999999998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142</v>
      </c>
      <c r="AU277" s="243" t="s">
        <v>91</v>
      </c>
      <c r="AV277" s="13" t="s">
        <v>91</v>
      </c>
      <c r="AW277" s="13" t="s">
        <v>36</v>
      </c>
      <c r="AX277" s="13" t="s">
        <v>89</v>
      </c>
      <c r="AY277" s="243" t="s">
        <v>134</v>
      </c>
    </row>
    <row r="278" s="2" customFormat="1" ht="16.5" customHeight="1">
      <c r="A278" s="39"/>
      <c r="B278" s="40"/>
      <c r="C278" s="266" t="s">
        <v>308</v>
      </c>
      <c r="D278" s="266" t="s">
        <v>219</v>
      </c>
      <c r="E278" s="267" t="s">
        <v>243</v>
      </c>
      <c r="F278" s="268" t="s">
        <v>244</v>
      </c>
      <c r="G278" s="269" t="s">
        <v>245</v>
      </c>
      <c r="H278" s="270">
        <v>1.0680000000000001</v>
      </c>
      <c r="I278" s="271"/>
      <c r="J278" s="272">
        <f>ROUND(I278*H278,2)</f>
        <v>0</v>
      </c>
      <c r="K278" s="268" t="s">
        <v>147</v>
      </c>
      <c r="L278" s="273"/>
      <c r="M278" s="274" t="s">
        <v>1</v>
      </c>
      <c r="N278" s="275" t="s">
        <v>46</v>
      </c>
      <c r="O278" s="92"/>
      <c r="P278" s="228">
        <f>O278*H278</f>
        <v>0</v>
      </c>
      <c r="Q278" s="228">
        <v>0.001</v>
      </c>
      <c r="R278" s="228">
        <f>Q278*H278</f>
        <v>0.0010680000000000002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180</v>
      </c>
      <c r="AT278" s="230" t="s">
        <v>219</v>
      </c>
      <c r="AU278" s="230" t="s">
        <v>91</v>
      </c>
      <c r="AY278" s="18" t="s">
        <v>134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89</v>
      </c>
      <c r="BK278" s="231">
        <f>ROUND(I278*H278,2)</f>
        <v>0</v>
      </c>
      <c r="BL278" s="18" t="s">
        <v>140</v>
      </c>
      <c r="BM278" s="230" t="s">
        <v>470</v>
      </c>
    </row>
    <row r="279" s="13" customFormat="1">
      <c r="A279" s="13"/>
      <c r="B279" s="232"/>
      <c r="C279" s="233"/>
      <c r="D279" s="234" t="s">
        <v>142</v>
      </c>
      <c r="E279" s="235" t="s">
        <v>1</v>
      </c>
      <c r="F279" s="236" t="s">
        <v>471</v>
      </c>
      <c r="G279" s="233"/>
      <c r="H279" s="237">
        <v>1.0680000000000001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142</v>
      </c>
      <c r="AU279" s="243" t="s">
        <v>91</v>
      </c>
      <c r="AV279" s="13" t="s">
        <v>91</v>
      </c>
      <c r="AW279" s="13" t="s">
        <v>36</v>
      </c>
      <c r="AX279" s="13" t="s">
        <v>89</v>
      </c>
      <c r="AY279" s="243" t="s">
        <v>134</v>
      </c>
    </row>
    <row r="280" s="12" customFormat="1" ht="22.8" customHeight="1">
      <c r="A280" s="12"/>
      <c r="B280" s="203"/>
      <c r="C280" s="204"/>
      <c r="D280" s="205" t="s">
        <v>80</v>
      </c>
      <c r="E280" s="217" t="s">
        <v>91</v>
      </c>
      <c r="F280" s="217" t="s">
        <v>248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SUM(P281:P287)</f>
        <v>0</v>
      </c>
      <c r="Q280" s="211"/>
      <c r="R280" s="212">
        <f>SUM(R281:R287)</f>
        <v>205.81536639999999</v>
      </c>
      <c r="S280" s="211"/>
      <c r="T280" s="213">
        <f>SUM(T281:T287)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89</v>
      </c>
      <c r="AT280" s="215" t="s">
        <v>80</v>
      </c>
      <c r="AU280" s="215" t="s">
        <v>89</v>
      </c>
      <c r="AY280" s="214" t="s">
        <v>134</v>
      </c>
      <c r="BK280" s="216">
        <f>SUM(BK281:BK287)</f>
        <v>0</v>
      </c>
    </row>
    <row r="281" s="2" customFormat="1" ht="44.25" customHeight="1">
      <c r="A281" s="39"/>
      <c r="B281" s="40"/>
      <c r="C281" s="219" t="s">
        <v>312</v>
      </c>
      <c r="D281" s="219" t="s">
        <v>136</v>
      </c>
      <c r="E281" s="220" t="s">
        <v>249</v>
      </c>
      <c r="F281" s="221" t="s">
        <v>250</v>
      </c>
      <c r="G281" s="222" t="s">
        <v>169</v>
      </c>
      <c r="H281" s="223">
        <v>66.989999999999995</v>
      </c>
      <c r="I281" s="224"/>
      <c r="J281" s="225">
        <f>ROUND(I281*H281,2)</f>
        <v>0</v>
      </c>
      <c r="K281" s="221" t="s">
        <v>147</v>
      </c>
      <c r="L281" s="45"/>
      <c r="M281" s="226" t="s">
        <v>1</v>
      </c>
      <c r="N281" s="227" t="s">
        <v>46</v>
      </c>
      <c r="O281" s="92"/>
      <c r="P281" s="228">
        <f>O281*H281</f>
        <v>0</v>
      </c>
      <c r="Q281" s="228">
        <v>1.6299999999999999</v>
      </c>
      <c r="R281" s="228">
        <f>Q281*H281</f>
        <v>109.19369999999998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140</v>
      </c>
      <c r="AT281" s="230" t="s">
        <v>136</v>
      </c>
      <c r="AU281" s="230" t="s">
        <v>91</v>
      </c>
      <c r="AY281" s="18" t="s">
        <v>134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89</v>
      </c>
      <c r="BK281" s="231">
        <f>ROUND(I281*H281,2)</f>
        <v>0</v>
      </c>
      <c r="BL281" s="18" t="s">
        <v>140</v>
      </c>
      <c r="BM281" s="230" t="s">
        <v>472</v>
      </c>
    </row>
    <row r="282" s="14" customFormat="1">
      <c r="A282" s="14"/>
      <c r="B282" s="244"/>
      <c r="C282" s="245"/>
      <c r="D282" s="234" t="s">
        <v>142</v>
      </c>
      <c r="E282" s="246" t="s">
        <v>1</v>
      </c>
      <c r="F282" s="247" t="s">
        <v>473</v>
      </c>
      <c r="G282" s="245"/>
      <c r="H282" s="246" t="s">
        <v>1</v>
      </c>
      <c r="I282" s="248"/>
      <c r="J282" s="245"/>
      <c r="K282" s="245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142</v>
      </c>
      <c r="AU282" s="253" t="s">
        <v>91</v>
      </c>
      <c r="AV282" s="14" t="s">
        <v>89</v>
      </c>
      <c r="AW282" s="14" t="s">
        <v>36</v>
      </c>
      <c r="AX282" s="14" t="s">
        <v>81</v>
      </c>
      <c r="AY282" s="253" t="s">
        <v>134</v>
      </c>
    </row>
    <row r="283" s="13" customFormat="1">
      <c r="A283" s="13"/>
      <c r="B283" s="232"/>
      <c r="C283" s="233"/>
      <c r="D283" s="234" t="s">
        <v>142</v>
      </c>
      <c r="E283" s="235" t="s">
        <v>1</v>
      </c>
      <c r="F283" s="236" t="s">
        <v>474</v>
      </c>
      <c r="G283" s="233"/>
      <c r="H283" s="237">
        <v>63.854999999999997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142</v>
      </c>
      <c r="AU283" s="243" t="s">
        <v>91</v>
      </c>
      <c r="AV283" s="13" t="s">
        <v>91</v>
      </c>
      <c r="AW283" s="13" t="s">
        <v>36</v>
      </c>
      <c r="AX283" s="13" t="s">
        <v>81</v>
      </c>
      <c r="AY283" s="243" t="s">
        <v>134</v>
      </c>
    </row>
    <row r="284" s="13" customFormat="1">
      <c r="A284" s="13"/>
      <c r="B284" s="232"/>
      <c r="C284" s="233"/>
      <c r="D284" s="234" t="s">
        <v>142</v>
      </c>
      <c r="E284" s="235" t="s">
        <v>1</v>
      </c>
      <c r="F284" s="236" t="s">
        <v>475</v>
      </c>
      <c r="G284" s="233"/>
      <c r="H284" s="237">
        <v>3.1349999999999998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142</v>
      </c>
      <c r="AU284" s="243" t="s">
        <v>91</v>
      </c>
      <c r="AV284" s="13" t="s">
        <v>91</v>
      </c>
      <c r="AW284" s="13" t="s">
        <v>36</v>
      </c>
      <c r="AX284" s="13" t="s">
        <v>81</v>
      </c>
      <c r="AY284" s="243" t="s">
        <v>134</v>
      </c>
    </row>
    <row r="285" s="15" customFormat="1">
      <c r="A285" s="15"/>
      <c r="B285" s="254"/>
      <c r="C285" s="255"/>
      <c r="D285" s="234" t="s">
        <v>142</v>
      </c>
      <c r="E285" s="256" t="s">
        <v>1</v>
      </c>
      <c r="F285" s="257" t="s">
        <v>175</v>
      </c>
      <c r="G285" s="255"/>
      <c r="H285" s="258">
        <v>66.989999999999995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4" t="s">
        <v>142</v>
      </c>
      <c r="AU285" s="264" t="s">
        <v>91</v>
      </c>
      <c r="AV285" s="15" t="s">
        <v>140</v>
      </c>
      <c r="AW285" s="15" t="s">
        <v>36</v>
      </c>
      <c r="AX285" s="15" t="s">
        <v>89</v>
      </c>
      <c r="AY285" s="264" t="s">
        <v>134</v>
      </c>
    </row>
    <row r="286" s="2" customFormat="1" ht="66.75" customHeight="1">
      <c r="A286" s="39"/>
      <c r="B286" s="40"/>
      <c r="C286" s="219" t="s">
        <v>316</v>
      </c>
      <c r="D286" s="219" t="s">
        <v>136</v>
      </c>
      <c r="E286" s="220" t="s">
        <v>254</v>
      </c>
      <c r="F286" s="221" t="s">
        <v>255</v>
      </c>
      <c r="G286" s="222" t="s">
        <v>256</v>
      </c>
      <c r="H286" s="223">
        <v>406</v>
      </c>
      <c r="I286" s="224"/>
      <c r="J286" s="225">
        <f>ROUND(I286*H286,2)</f>
        <v>0</v>
      </c>
      <c r="K286" s="221" t="s">
        <v>147</v>
      </c>
      <c r="L286" s="45"/>
      <c r="M286" s="226" t="s">
        <v>1</v>
      </c>
      <c r="N286" s="227" t="s">
        <v>46</v>
      </c>
      <c r="O286" s="92"/>
      <c r="P286" s="228">
        <f>O286*H286</f>
        <v>0</v>
      </c>
      <c r="Q286" s="228">
        <v>0.23798440000000001</v>
      </c>
      <c r="R286" s="228">
        <f>Q286*H286</f>
        <v>96.621666400000009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140</v>
      </c>
      <c r="AT286" s="230" t="s">
        <v>136</v>
      </c>
      <c r="AU286" s="230" t="s">
        <v>91</v>
      </c>
      <c r="AY286" s="18" t="s">
        <v>134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89</v>
      </c>
      <c r="BK286" s="231">
        <f>ROUND(I286*H286,2)</f>
        <v>0</v>
      </c>
      <c r="BL286" s="18" t="s">
        <v>140</v>
      </c>
      <c r="BM286" s="230" t="s">
        <v>476</v>
      </c>
    </row>
    <row r="287" s="13" customFormat="1">
      <c r="A287" s="13"/>
      <c r="B287" s="232"/>
      <c r="C287" s="233"/>
      <c r="D287" s="234" t="s">
        <v>142</v>
      </c>
      <c r="E287" s="235" t="s">
        <v>1</v>
      </c>
      <c r="F287" s="236" t="s">
        <v>477</v>
      </c>
      <c r="G287" s="233"/>
      <c r="H287" s="237">
        <v>406</v>
      </c>
      <c r="I287" s="238"/>
      <c r="J287" s="233"/>
      <c r="K287" s="233"/>
      <c r="L287" s="239"/>
      <c r="M287" s="240"/>
      <c r="N287" s="241"/>
      <c r="O287" s="241"/>
      <c r="P287" s="241"/>
      <c r="Q287" s="241"/>
      <c r="R287" s="241"/>
      <c r="S287" s="241"/>
      <c r="T287" s="24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3" t="s">
        <v>142</v>
      </c>
      <c r="AU287" s="243" t="s">
        <v>91</v>
      </c>
      <c r="AV287" s="13" t="s">
        <v>91</v>
      </c>
      <c r="AW287" s="13" t="s">
        <v>36</v>
      </c>
      <c r="AX287" s="13" t="s">
        <v>89</v>
      </c>
      <c r="AY287" s="243" t="s">
        <v>134</v>
      </c>
    </row>
    <row r="288" s="12" customFormat="1" ht="22.8" customHeight="1">
      <c r="A288" s="12"/>
      <c r="B288" s="203"/>
      <c r="C288" s="204"/>
      <c r="D288" s="205" t="s">
        <v>80</v>
      </c>
      <c r="E288" s="217" t="s">
        <v>140</v>
      </c>
      <c r="F288" s="217" t="s">
        <v>258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SUM(P289:P312)</f>
        <v>0</v>
      </c>
      <c r="Q288" s="211"/>
      <c r="R288" s="212">
        <f>SUM(R289:R312)</f>
        <v>0.97430080000000008</v>
      </c>
      <c r="S288" s="211"/>
      <c r="T288" s="213">
        <f>SUM(T289:T312)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89</v>
      </c>
      <c r="AT288" s="215" t="s">
        <v>80</v>
      </c>
      <c r="AU288" s="215" t="s">
        <v>89</v>
      </c>
      <c r="AY288" s="214" t="s">
        <v>134</v>
      </c>
      <c r="BK288" s="216">
        <f>SUM(BK289:BK312)</f>
        <v>0</v>
      </c>
    </row>
    <row r="289" s="2" customFormat="1" ht="24.15" customHeight="1">
      <c r="A289" s="39"/>
      <c r="B289" s="40"/>
      <c r="C289" s="219" t="s">
        <v>320</v>
      </c>
      <c r="D289" s="219" t="s">
        <v>136</v>
      </c>
      <c r="E289" s="220" t="s">
        <v>478</v>
      </c>
      <c r="F289" s="221" t="s">
        <v>479</v>
      </c>
      <c r="G289" s="222" t="s">
        <v>169</v>
      </c>
      <c r="H289" s="223">
        <v>1</v>
      </c>
      <c r="I289" s="224"/>
      <c r="J289" s="225">
        <f>ROUND(I289*H289,2)</f>
        <v>0</v>
      </c>
      <c r="K289" s="221" t="s">
        <v>147</v>
      </c>
      <c r="L289" s="45"/>
      <c r="M289" s="226" t="s">
        <v>1</v>
      </c>
      <c r="N289" s="227" t="s">
        <v>46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140</v>
      </c>
      <c r="AT289" s="230" t="s">
        <v>136</v>
      </c>
      <c r="AU289" s="230" t="s">
        <v>91</v>
      </c>
      <c r="AY289" s="18" t="s">
        <v>134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89</v>
      </c>
      <c r="BK289" s="231">
        <f>ROUND(I289*H289,2)</f>
        <v>0</v>
      </c>
      <c r="BL289" s="18" t="s">
        <v>140</v>
      </c>
      <c r="BM289" s="230" t="s">
        <v>480</v>
      </c>
    </row>
    <row r="290" s="14" customFormat="1">
      <c r="A290" s="14"/>
      <c r="B290" s="244"/>
      <c r="C290" s="245"/>
      <c r="D290" s="234" t="s">
        <v>142</v>
      </c>
      <c r="E290" s="246" t="s">
        <v>1</v>
      </c>
      <c r="F290" s="247" t="s">
        <v>481</v>
      </c>
      <c r="G290" s="245"/>
      <c r="H290" s="246" t="s">
        <v>1</v>
      </c>
      <c r="I290" s="248"/>
      <c r="J290" s="245"/>
      <c r="K290" s="245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142</v>
      </c>
      <c r="AU290" s="253" t="s">
        <v>91</v>
      </c>
      <c r="AV290" s="14" t="s">
        <v>89</v>
      </c>
      <c r="AW290" s="14" t="s">
        <v>36</v>
      </c>
      <c r="AX290" s="14" t="s">
        <v>81</v>
      </c>
      <c r="AY290" s="253" t="s">
        <v>134</v>
      </c>
    </row>
    <row r="291" s="13" customFormat="1">
      <c r="A291" s="13"/>
      <c r="B291" s="232"/>
      <c r="C291" s="233"/>
      <c r="D291" s="234" t="s">
        <v>142</v>
      </c>
      <c r="E291" s="235" t="s">
        <v>1</v>
      </c>
      <c r="F291" s="236" t="s">
        <v>482</v>
      </c>
      <c r="G291" s="233"/>
      <c r="H291" s="237">
        <v>1</v>
      </c>
      <c r="I291" s="238"/>
      <c r="J291" s="233"/>
      <c r="K291" s="233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142</v>
      </c>
      <c r="AU291" s="243" t="s">
        <v>91</v>
      </c>
      <c r="AV291" s="13" t="s">
        <v>91</v>
      </c>
      <c r="AW291" s="13" t="s">
        <v>36</v>
      </c>
      <c r="AX291" s="13" t="s">
        <v>89</v>
      </c>
      <c r="AY291" s="243" t="s">
        <v>134</v>
      </c>
    </row>
    <row r="292" s="2" customFormat="1" ht="33" customHeight="1">
      <c r="A292" s="39"/>
      <c r="B292" s="40"/>
      <c r="C292" s="219" t="s">
        <v>324</v>
      </c>
      <c r="D292" s="219" t="s">
        <v>136</v>
      </c>
      <c r="E292" s="220" t="s">
        <v>260</v>
      </c>
      <c r="F292" s="221" t="s">
        <v>261</v>
      </c>
      <c r="G292" s="222" t="s">
        <v>169</v>
      </c>
      <c r="H292" s="223">
        <v>45.270000000000003</v>
      </c>
      <c r="I292" s="224"/>
      <c r="J292" s="225">
        <f>ROUND(I292*H292,2)</f>
        <v>0</v>
      </c>
      <c r="K292" s="221" t="s">
        <v>147</v>
      </c>
      <c r="L292" s="45"/>
      <c r="M292" s="226" t="s">
        <v>1</v>
      </c>
      <c r="N292" s="227" t="s">
        <v>46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140</v>
      </c>
      <c r="AT292" s="230" t="s">
        <v>136</v>
      </c>
      <c r="AU292" s="230" t="s">
        <v>91</v>
      </c>
      <c r="AY292" s="18" t="s">
        <v>134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89</v>
      </c>
      <c r="BK292" s="231">
        <f>ROUND(I292*H292,2)</f>
        <v>0</v>
      </c>
      <c r="BL292" s="18" t="s">
        <v>140</v>
      </c>
      <c r="BM292" s="230" t="s">
        <v>483</v>
      </c>
    </row>
    <row r="293" s="14" customFormat="1">
      <c r="A293" s="14"/>
      <c r="B293" s="244"/>
      <c r="C293" s="245"/>
      <c r="D293" s="234" t="s">
        <v>142</v>
      </c>
      <c r="E293" s="246" t="s">
        <v>1</v>
      </c>
      <c r="F293" s="247" t="s">
        <v>159</v>
      </c>
      <c r="G293" s="245"/>
      <c r="H293" s="246" t="s">
        <v>1</v>
      </c>
      <c r="I293" s="248"/>
      <c r="J293" s="245"/>
      <c r="K293" s="245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142</v>
      </c>
      <c r="AU293" s="253" t="s">
        <v>91</v>
      </c>
      <c r="AV293" s="14" t="s">
        <v>89</v>
      </c>
      <c r="AW293" s="14" t="s">
        <v>36</v>
      </c>
      <c r="AX293" s="14" t="s">
        <v>81</v>
      </c>
      <c r="AY293" s="253" t="s">
        <v>134</v>
      </c>
    </row>
    <row r="294" s="14" customFormat="1">
      <c r="A294" s="14"/>
      <c r="B294" s="244"/>
      <c r="C294" s="245"/>
      <c r="D294" s="234" t="s">
        <v>142</v>
      </c>
      <c r="E294" s="246" t="s">
        <v>1</v>
      </c>
      <c r="F294" s="247" t="s">
        <v>171</v>
      </c>
      <c r="G294" s="245"/>
      <c r="H294" s="246" t="s">
        <v>1</v>
      </c>
      <c r="I294" s="248"/>
      <c r="J294" s="245"/>
      <c r="K294" s="245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142</v>
      </c>
      <c r="AU294" s="253" t="s">
        <v>91</v>
      </c>
      <c r="AV294" s="14" t="s">
        <v>89</v>
      </c>
      <c r="AW294" s="14" t="s">
        <v>36</v>
      </c>
      <c r="AX294" s="14" t="s">
        <v>81</v>
      </c>
      <c r="AY294" s="253" t="s">
        <v>134</v>
      </c>
    </row>
    <row r="295" s="13" customFormat="1">
      <c r="A295" s="13"/>
      <c r="B295" s="232"/>
      <c r="C295" s="233"/>
      <c r="D295" s="234" t="s">
        <v>142</v>
      </c>
      <c r="E295" s="235" t="s">
        <v>1</v>
      </c>
      <c r="F295" s="236" t="s">
        <v>484</v>
      </c>
      <c r="G295" s="233"/>
      <c r="H295" s="237">
        <v>43.18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142</v>
      </c>
      <c r="AU295" s="243" t="s">
        <v>91</v>
      </c>
      <c r="AV295" s="13" t="s">
        <v>91</v>
      </c>
      <c r="AW295" s="13" t="s">
        <v>36</v>
      </c>
      <c r="AX295" s="13" t="s">
        <v>81</v>
      </c>
      <c r="AY295" s="243" t="s">
        <v>134</v>
      </c>
    </row>
    <row r="296" s="13" customFormat="1">
      <c r="A296" s="13"/>
      <c r="B296" s="232"/>
      <c r="C296" s="233"/>
      <c r="D296" s="234" t="s">
        <v>142</v>
      </c>
      <c r="E296" s="235" t="s">
        <v>1</v>
      </c>
      <c r="F296" s="236" t="s">
        <v>485</v>
      </c>
      <c r="G296" s="233"/>
      <c r="H296" s="237">
        <v>2.0899999999999999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142</v>
      </c>
      <c r="AU296" s="243" t="s">
        <v>91</v>
      </c>
      <c r="AV296" s="13" t="s">
        <v>91</v>
      </c>
      <c r="AW296" s="13" t="s">
        <v>36</v>
      </c>
      <c r="AX296" s="13" t="s">
        <v>81</v>
      </c>
      <c r="AY296" s="243" t="s">
        <v>134</v>
      </c>
    </row>
    <row r="297" s="15" customFormat="1">
      <c r="A297" s="15"/>
      <c r="B297" s="254"/>
      <c r="C297" s="255"/>
      <c r="D297" s="234" t="s">
        <v>142</v>
      </c>
      <c r="E297" s="256" t="s">
        <v>1</v>
      </c>
      <c r="F297" s="257" t="s">
        <v>175</v>
      </c>
      <c r="G297" s="255"/>
      <c r="H297" s="258">
        <v>45.270000000000003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4" t="s">
        <v>142</v>
      </c>
      <c r="AU297" s="264" t="s">
        <v>91</v>
      </c>
      <c r="AV297" s="15" t="s">
        <v>140</v>
      </c>
      <c r="AW297" s="15" t="s">
        <v>36</v>
      </c>
      <c r="AX297" s="15" t="s">
        <v>89</v>
      </c>
      <c r="AY297" s="264" t="s">
        <v>134</v>
      </c>
    </row>
    <row r="298" s="2" customFormat="1" ht="24.15" customHeight="1">
      <c r="A298" s="39"/>
      <c r="B298" s="40"/>
      <c r="C298" s="219" t="s">
        <v>328</v>
      </c>
      <c r="D298" s="219" t="s">
        <v>136</v>
      </c>
      <c r="E298" s="220" t="s">
        <v>486</v>
      </c>
      <c r="F298" s="221" t="s">
        <v>487</v>
      </c>
      <c r="G298" s="222" t="s">
        <v>279</v>
      </c>
      <c r="H298" s="223">
        <v>1</v>
      </c>
      <c r="I298" s="224"/>
      <c r="J298" s="225">
        <f>ROUND(I298*H298,2)</f>
        <v>0</v>
      </c>
      <c r="K298" s="221" t="s">
        <v>147</v>
      </c>
      <c r="L298" s="45"/>
      <c r="M298" s="226" t="s">
        <v>1</v>
      </c>
      <c r="N298" s="227" t="s">
        <v>46</v>
      </c>
      <c r="O298" s="92"/>
      <c r="P298" s="228">
        <f>O298*H298</f>
        <v>0</v>
      </c>
      <c r="Q298" s="228">
        <v>0.087419999999999998</v>
      </c>
      <c r="R298" s="228">
        <f>Q298*H298</f>
        <v>0.087419999999999998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140</v>
      </c>
      <c r="AT298" s="230" t="s">
        <v>136</v>
      </c>
      <c r="AU298" s="230" t="s">
        <v>91</v>
      </c>
      <c r="AY298" s="18" t="s">
        <v>134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89</v>
      </c>
      <c r="BK298" s="231">
        <f>ROUND(I298*H298,2)</f>
        <v>0</v>
      </c>
      <c r="BL298" s="18" t="s">
        <v>140</v>
      </c>
      <c r="BM298" s="230" t="s">
        <v>488</v>
      </c>
    </row>
    <row r="299" s="2" customFormat="1" ht="24.15" customHeight="1">
      <c r="A299" s="39"/>
      <c r="B299" s="40"/>
      <c r="C299" s="266" t="s">
        <v>335</v>
      </c>
      <c r="D299" s="266" t="s">
        <v>219</v>
      </c>
      <c r="E299" s="267" t="s">
        <v>489</v>
      </c>
      <c r="F299" s="268" t="s">
        <v>490</v>
      </c>
      <c r="G299" s="269" t="s">
        <v>279</v>
      </c>
      <c r="H299" s="270">
        <v>1</v>
      </c>
      <c r="I299" s="271"/>
      <c r="J299" s="272">
        <f>ROUND(I299*H299,2)</f>
        <v>0</v>
      </c>
      <c r="K299" s="268" t="s">
        <v>147</v>
      </c>
      <c r="L299" s="273"/>
      <c r="M299" s="274" t="s">
        <v>1</v>
      </c>
      <c r="N299" s="275" t="s">
        <v>46</v>
      </c>
      <c r="O299" s="92"/>
      <c r="P299" s="228">
        <f>O299*H299</f>
        <v>0</v>
      </c>
      <c r="Q299" s="228">
        <v>0.040000000000000001</v>
      </c>
      <c r="R299" s="228">
        <f>Q299*H299</f>
        <v>0.040000000000000001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180</v>
      </c>
      <c r="AT299" s="230" t="s">
        <v>219</v>
      </c>
      <c r="AU299" s="230" t="s">
        <v>91</v>
      </c>
      <c r="AY299" s="18" t="s">
        <v>134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89</v>
      </c>
      <c r="BK299" s="231">
        <f>ROUND(I299*H299,2)</f>
        <v>0</v>
      </c>
      <c r="BL299" s="18" t="s">
        <v>140</v>
      </c>
      <c r="BM299" s="230" t="s">
        <v>491</v>
      </c>
    </row>
    <row r="300" s="2" customFormat="1" ht="33" customHeight="1">
      <c r="A300" s="39"/>
      <c r="B300" s="40"/>
      <c r="C300" s="219" t="s">
        <v>341</v>
      </c>
      <c r="D300" s="219" t="s">
        <v>136</v>
      </c>
      <c r="E300" s="220" t="s">
        <v>492</v>
      </c>
      <c r="F300" s="221" t="s">
        <v>493</v>
      </c>
      <c r="G300" s="222" t="s">
        <v>279</v>
      </c>
      <c r="H300" s="223">
        <v>5</v>
      </c>
      <c r="I300" s="224"/>
      <c r="J300" s="225">
        <f>ROUND(I300*H300,2)</f>
        <v>0</v>
      </c>
      <c r="K300" s="221" t="s">
        <v>147</v>
      </c>
      <c r="L300" s="45"/>
      <c r="M300" s="226" t="s">
        <v>1</v>
      </c>
      <c r="N300" s="227" t="s">
        <v>46</v>
      </c>
      <c r="O300" s="92"/>
      <c r="P300" s="228">
        <f>O300*H300</f>
        <v>0</v>
      </c>
      <c r="Q300" s="228">
        <v>0.087419999999999998</v>
      </c>
      <c r="R300" s="228">
        <f>Q300*H300</f>
        <v>0.43709999999999999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140</v>
      </c>
      <c r="AT300" s="230" t="s">
        <v>136</v>
      </c>
      <c r="AU300" s="230" t="s">
        <v>91</v>
      </c>
      <c r="AY300" s="18" t="s">
        <v>134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89</v>
      </c>
      <c r="BK300" s="231">
        <f>ROUND(I300*H300,2)</f>
        <v>0</v>
      </c>
      <c r="BL300" s="18" t="s">
        <v>140</v>
      </c>
      <c r="BM300" s="230" t="s">
        <v>494</v>
      </c>
    </row>
    <row r="301" s="2" customFormat="1" ht="24.15" customHeight="1">
      <c r="A301" s="39"/>
      <c r="B301" s="40"/>
      <c r="C301" s="266" t="s">
        <v>495</v>
      </c>
      <c r="D301" s="266" t="s">
        <v>219</v>
      </c>
      <c r="E301" s="267" t="s">
        <v>496</v>
      </c>
      <c r="F301" s="268" t="s">
        <v>497</v>
      </c>
      <c r="G301" s="269" t="s">
        <v>279</v>
      </c>
      <c r="H301" s="270">
        <v>5</v>
      </c>
      <c r="I301" s="271"/>
      <c r="J301" s="272">
        <f>ROUND(I301*H301,2)</f>
        <v>0</v>
      </c>
      <c r="K301" s="268" t="s">
        <v>147</v>
      </c>
      <c r="L301" s="273"/>
      <c r="M301" s="274" t="s">
        <v>1</v>
      </c>
      <c r="N301" s="275" t="s">
        <v>46</v>
      </c>
      <c r="O301" s="92"/>
      <c r="P301" s="228">
        <f>O301*H301</f>
        <v>0</v>
      </c>
      <c r="Q301" s="228">
        <v>0.081000000000000003</v>
      </c>
      <c r="R301" s="228">
        <f>Q301*H301</f>
        <v>0.40500000000000003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180</v>
      </c>
      <c r="AT301" s="230" t="s">
        <v>219</v>
      </c>
      <c r="AU301" s="230" t="s">
        <v>91</v>
      </c>
      <c r="AY301" s="18" t="s">
        <v>134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89</v>
      </c>
      <c r="BK301" s="231">
        <f>ROUND(I301*H301,2)</f>
        <v>0</v>
      </c>
      <c r="BL301" s="18" t="s">
        <v>140</v>
      </c>
      <c r="BM301" s="230" t="s">
        <v>498</v>
      </c>
    </row>
    <row r="302" s="2" customFormat="1" ht="49.05" customHeight="1">
      <c r="A302" s="39"/>
      <c r="B302" s="40"/>
      <c r="C302" s="219" t="s">
        <v>499</v>
      </c>
      <c r="D302" s="219" t="s">
        <v>136</v>
      </c>
      <c r="E302" s="220" t="s">
        <v>500</v>
      </c>
      <c r="F302" s="221" t="s">
        <v>501</v>
      </c>
      <c r="G302" s="222" t="s">
        <v>169</v>
      </c>
      <c r="H302" s="223">
        <v>0.91200000000000003</v>
      </c>
      <c r="I302" s="224"/>
      <c r="J302" s="225">
        <f>ROUND(I302*H302,2)</f>
        <v>0</v>
      </c>
      <c r="K302" s="221" t="s">
        <v>147</v>
      </c>
      <c r="L302" s="45"/>
      <c r="M302" s="226" t="s">
        <v>1</v>
      </c>
      <c r="N302" s="227" t="s">
        <v>46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140</v>
      </c>
      <c r="AT302" s="230" t="s">
        <v>136</v>
      </c>
      <c r="AU302" s="230" t="s">
        <v>91</v>
      </c>
      <c r="AY302" s="18" t="s">
        <v>134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89</v>
      </c>
      <c r="BK302" s="231">
        <f>ROUND(I302*H302,2)</f>
        <v>0</v>
      </c>
      <c r="BL302" s="18" t="s">
        <v>140</v>
      </c>
      <c r="BM302" s="230" t="s">
        <v>502</v>
      </c>
    </row>
    <row r="303" s="13" customFormat="1">
      <c r="A303" s="13"/>
      <c r="B303" s="232"/>
      <c r="C303" s="233"/>
      <c r="D303" s="234" t="s">
        <v>142</v>
      </c>
      <c r="E303" s="235" t="s">
        <v>1</v>
      </c>
      <c r="F303" s="236" t="s">
        <v>503</v>
      </c>
      <c r="G303" s="233"/>
      <c r="H303" s="237">
        <v>0.51200000000000001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142</v>
      </c>
      <c r="AU303" s="243" t="s">
        <v>91</v>
      </c>
      <c r="AV303" s="13" t="s">
        <v>91</v>
      </c>
      <c r="AW303" s="13" t="s">
        <v>36</v>
      </c>
      <c r="AX303" s="13" t="s">
        <v>81</v>
      </c>
      <c r="AY303" s="243" t="s">
        <v>134</v>
      </c>
    </row>
    <row r="304" s="13" customFormat="1">
      <c r="A304" s="13"/>
      <c r="B304" s="232"/>
      <c r="C304" s="233"/>
      <c r="D304" s="234" t="s">
        <v>142</v>
      </c>
      <c r="E304" s="235" t="s">
        <v>1</v>
      </c>
      <c r="F304" s="236" t="s">
        <v>504</v>
      </c>
      <c r="G304" s="233"/>
      <c r="H304" s="237">
        <v>0.40000000000000002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142</v>
      </c>
      <c r="AU304" s="243" t="s">
        <v>91</v>
      </c>
      <c r="AV304" s="13" t="s">
        <v>91</v>
      </c>
      <c r="AW304" s="13" t="s">
        <v>36</v>
      </c>
      <c r="AX304" s="13" t="s">
        <v>81</v>
      </c>
      <c r="AY304" s="243" t="s">
        <v>134</v>
      </c>
    </row>
    <row r="305" s="15" customFormat="1">
      <c r="A305" s="15"/>
      <c r="B305" s="254"/>
      <c r="C305" s="255"/>
      <c r="D305" s="234" t="s">
        <v>142</v>
      </c>
      <c r="E305" s="256" t="s">
        <v>1</v>
      </c>
      <c r="F305" s="257" t="s">
        <v>175</v>
      </c>
      <c r="G305" s="255"/>
      <c r="H305" s="258">
        <v>0.91200000000000003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4" t="s">
        <v>142</v>
      </c>
      <c r="AU305" s="264" t="s">
        <v>91</v>
      </c>
      <c r="AV305" s="15" t="s">
        <v>140</v>
      </c>
      <c r="AW305" s="15" t="s">
        <v>36</v>
      </c>
      <c r="AX305" s="15" t="s">
        <v>89</v>
      </c>
      <c r="AY305" s="264" t="s">
        <v>134</v>
      </c>
    </row>
    <row r="306" s="2" customFormat="1" ht="44.25" customHeight="1">
      <c r="A306" s="39"/>
      <c r="B306" s="40"/>
      <c r="C306" s="219" t="s">
        <v>505</v>
      </c>
      <c r="D306" s="219" t="s">
        <v>136</v>
      </c>
      <c r="E306" s="220" t="s">
        <v>506</v>
      </c>
      <c r="F306" s="221" t="s">
        <v>507</v>
      </c>
      <c r="G306" s="222" t="s">
        <v>169</v>
      </c>
      <c r="H306" s="223">
        <v>0.13800000000000001</v>
      </c>
      <c r="I306" s="224"/>
      <c r="J306" s="225">
        <f>ROUND(I306*H306,2)</f>
        <v>0</v>
      </c>
      <c r="K306" s="221" t="s">
        <v>147</v>
      </c>
      <c r="L306" s="45"/>
      <c r="M306" s="226" t="s">
        <v>1</v>
      </c>
      <c r="N306" s="227" t="s">
        <v>46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140</v>
      </c>
      <c r="AT306" s="230" t="s">
        <v>136</v>
      </c>
      <c r="AU306" s="230" t="s">
        <v>91</v>
      </c>
      <c r="AY306" s="18" t="s">
        <v>134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89</v>
      </c>
      <c r="BK306" s="231">
        <f>ROUND(I306*H306,2)</f>
        <v>0</v>
      </c>
      <c r="BL306" s="18" t="s">
        <v>140</v>
      </c>
      <c r="BM306" s="230" t="s">
        <v>508</v>
      </c>
    </row>
    <row r="307" s="13" customFormat="1">
      <c r="A307" s="13"/>
      <c r="B307" s="232"/>
      <c r="C307" s="233"/>
      <c r="D307" s="234" t="s">
        <v>142</v>
      </c>
      <c r="E307" s="235" t="s">
        <v>1</v>
      </c>
      <c r="F307" s="236" t="s">
        <v>509</v>
      </c>
      <c r="G307" s="233"/>
      <c r="H307" s="237">
        <v>0.066000000000000003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142</v>
      </c>
      <c r="AU307" s="243" t="s">
        <v>91</v>
      </c>
      <c r="AV307" s="13" t="s">
        <v>91</v>
      </c>
      <c r="AW307" s="13" t="s">
        <v>36</v>
      </c>
      <c r="AX307" s="13" t="s">
        <v>81</v>
      </c>
      <c r="AY307" s="243" t="s">
        <v>134</v>
      </c>
    </row>
    <row r="308" s="13" customFormat="1">
      <c r="A308" s="13"/>
      <c r="B308" s="232"/>
      <c r="C308" s="233"/>
      <c r="D308" s="234" t="s">
        <v>142</v>
      </c>
      <c r="E308" s="235" t="s">
        <v>1</v>
      </c>
      <c r="F308" s="236" t="s">
        <v>510</v>
      </c>
      <c r="G308" s="233"/>
      <c r="H308" s="237">
        <v>0.044999999999999998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142</v>
      </c>
      <c r="AU308" s="243" t="s">
        <v>91</v>
      </c>
      <c r="AV308" s="13" t="s">
        <v>91</v>
      </c>
      <c r="AW308" s="13" t="s">
        <v>36</v>
      </c>
      <c r="AX308" s="13" t="s">
        <v>81</v>
      </c>
      <c r="AY308" s="243" t="s">
        <v>134</v>
      </c>
    </row>
    <row r="309" s="13" customFormat="1">
      <c r="A309" s="13"/>
      <c r="B309" s="232"/>
      <c r="C309" s="233"/>
      <c r="D309" s="234" t="s">
        <v>142</v>
      </c>
      <c r="E309" s="235" t="s">
        <v>1</v>
      </c>
      <c r="F309" s="236" t="s">
        <v>511</v>
      </c>
      <c r="G309" s="233"/>
      <c r="H309" s="237">
        <v>0.027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142</v>
      </c>
      <c r="AU309" s="243" t="s">
        <v>91</v>
      </c>
      <c r="AV309" s="13" t="s">
        <v>91</v>
      </c>
      <c r="AW309" s="13" t="s">
        <v>36</v>
      </c>
      <c r="AX309" s="13" t="s">
        <v>81</v>
      </c>
      <c r="AY309" s="243" t="s">
        <v>134</v>
      </c>
    </row>
    <row r="310" s="15" customFormat="1">
      <c r="A310" s="15"/>
      <c r="B310" s="254"/>
      <c r="C310" s="255"/>
      <c r="D310" s="234" t="s">
        <v>142</v>
      </c>
      <c r="E310" s="256" t="s">
        <v>1</v>
      </c>
      <c r="F310" s="257" t="s">
        <v>175</v>
      </c>
      <c r="G310" s="255"/>
      <c r="H310" s="258">
        <v>0.13800000000000001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4" t="s">
        <v>142</v>
      </c>
      <c r="AU310" s="264" t="s">
        <v>91</v>
      </c>
      <c r="AV310" s="15" t="s">
        <v>140</v>
      </c>
      <c r="AW310" s="15" t="s">
        <v>36</v>
      </c>
      <c r="AX310" s="15" t="s">
        <v>89</v>
      </c>
      <c r="AY310" s="264" t="s">
        <v>134</v>
      </c>
    </row>
    <row r="311" s="2" customFormat="1" ht="24.15" customHeight="1">
      <c r="A311" s="39"/>
      <c r="B311" s="40"/>
      <c r="C311" s="219" t="s">
        <v>512</v>
      </c>
      <c r="D311" s="219" t="s">
        <v>136</v>
      </c>
      <c r="E311" s="220" t="s">
        <v>513</v>
      </c>
      <c r="F311" s="221" t="s">
        <v>514</v>
      </c>
      <c r="G311" s="222" t="s">
        <v>139</v>
      </c>
      <c r="H311" s="223">
        <v>0.35999999999999999</v>
      </c>
      <c r="I311" s="224"/>
      <c r="J311" s="225">
        <f>ROUND(I311*H311,2)</f>
        <v>0</v>
      </c>
      <c r="K311" s="221" t="s">
        <v>147</v>
      </c>
      <c r="L311" s="45"/>
      <c r="M311" s="226" t="s">
        <v>1</v>
      </c>
      <c r="N311" s="227" t="s">
        <v>46</v>
      </c>
      <c r="O311" s="92"/>
      <c r="P311" s="228">
        <f>O311*H311</f>
        <v>0</v>
      </c>
      <c r="Q311" s="228">
        <v>0.01328</v>
      </c>
      <c r="R311" s="228">
        <f>Q311*H311</f>
        <v>0.0047808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140</v>
      </c>
      <c r="AT311" s="230" t="s">
        <v>136</v>
      </c>
      <c r="AU311" s="230" t="s">
        <v>91</v>
      </c>
      <c r="AY311" s="18" t="s">
        <v>134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89</v>
      </c>
      <c r="BK311" s="231">
        <f>ROUND(I311*H311,2)</f>
        <v>0</v>
      </c>
      <c r="BL311" s="18" t="s">
        <v>140</v>
      </c>
      <c r="BM311" s="230" t="s">
        <v>515</v>
      </c>
    </row>
    <row r="312" s="13" customFormat="1">
      <c r="A312" s="13"/>
      <c r="B312" s="232"/>
      <c r="C312" s="233"/>
      <c r="D312" s="234" t="s">
        <v>142</v>
      </c>
      <c r="E312" s="235" t="s">
        <v>1</v>
      </c>
      <c r="F312" s="236" t="s">
        <v>516</v>
      </c>
      <c r="G312" s="233"/>
      <c r="H312" s="237">
        <v>0.35999999999999999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142</v>
      </c>
      <c r="AU312" s="243" t="s">
        <v>91</v>
      </c>
      <c r="AV312" s="13" t="s">
        <v>91</v>
      </c>
      <c r="AW312" s="13" t="s">
        <v>36</v>
      </c>
      <c r="AX312" s="13" t="s">
        <v>89</v>
      </c>
      <c r="AY312" s="243" t="s">
        <v>134</v>
      </c>
    </row>
    <row r="313" s="12" customFormat="1" ht="22.8" customHeight="1">
      <c r="A313" s="12"/>
      <c r="B313" s="203"/>
      <c r="C313" s="204"/>
      <c r="D313" s="205" t="s">
        <v>80</v>
      </c>
      <c r="E313" s="217" t="s">
        <v>161</v>
      </c>
      <c r="F313" s="217" t="s">
        <v>517</v>
      </c>
      <c r="G313" s="204"/>
      <c r="H313" s="204"/>
      <c r="I313" s="207"/>
      <c r="J313" s="218">
        <f>BK313</f>
        <v>0</v>
      </c>
      <c r="K313" s="204"/>
      <c r="L313" s="209"/>
      <c r="M313" s="210"/>
      <c r="N313" s="211"/>
      <c r="O313" s="211"/>
      <c r="P313" s="212">
        <f>SUM(P314:P365)</f>
        <v>0</v>
      </c>
      <c r="Q313" s="211"/>
      <c r="R313" s="212">
        <f>SUM(R314:R365)</f>
        <v>0</v>
      </c>
      <c r="S313" s="211"/>
      <c r="T313" s="213">
        <f>SUM(T314:T365)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89</v>
      </c>
      <c r="AT313" s="215" t="s">
        <v>80</v>
      </c>
      <c r="AU313" s="215" t="s">
        <v>89</v>
      </c>
      <c r="AY313" s="214" t="s">
        <v>134</v>
      </c>
      <c r="BK313" s="216">
        <f>SUM(BK314:BK365)</f>
        <v>0</v>
      </c>
    </row>
    <row r="314" s="2" customFormat="1" ht="33" customHeight="1">
      <c r="A314" s="39"/>
      <c r="B314" s="40"/>
      <c r="C314" s="219" t="s">
        <v>518</v>
      </c>
      <c r="D314" s="219" t="s">
        <v>136</v>
      </c>
      <c r="E314" s="220" t="s">
        <v>519</v>
      </c>
      <c r="F314" s="221" t="s">
        <v>520</v>
      </c>
      <c r="G314" s="222" t="s">
        <v>139</v>
      </c>
      <c r="H314" s="223">
        <v>9.6029999999999998</v>
      </c>
      <c r="I314" s="224"/>
      <c r="J314" s="225">
        <f>ROUND(I314*H314,2)</f>
        <v>0</v>
      </c>
      <c r="K314" s="221" t="s">
        <v>147</v>
      </c>
      <c r="L314" s="45"/>
      <c r="M314" s="226" t="s">
        <v>1</v>
      </c>
      <c r="N314" s="227" t="s">
        <v>46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140</v>
      </c>
      <c r="AT314" s="230" t="s">
        <v>136</v>
      </c>
      <c r="AU314" s="230" t="s">
        <v>91</v>
      </c>
      <c r="AY314" s="18" t="s">
        <v>134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89</v>
      </c>
      <c r="BK314" s="231">
        <f>ROUND(I314*H314,2)</f>
        <v>0</v>
      </c>
      <c r="BL314" s="18" t="s">
        <v>140</v>
      </c>
      <c r="BM314" s="230" t="s">
        <v>521</v>
      </c>
    </row>
    <row r="315" s="14" customFormat="1">
      <c r="A315" s="14"/>
      <c r="B315" s="244"/>
      <c r="C315" s="245"/>
      <c r="D315" s="234" t="s">
        <v>142</v>
      </c>
      <c r="E315" s="246" t="s">
        <v>1</v>
      </c>
      <c r="F315" s="247" t="s">
        <v>159</v>
      </c>
      <c r="G315" s="245"/>
      <c r="H315" s="246" t="s">
        <v>1</v>
      </c>
      <c r="I315" s="248"/>
      <c r="J315" s="245"/>
      <c r="K315" s="245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142</v>
      </c>
      <c r="AU315" s="253" t="s">
        <v>91</v>
      </c>
      <c r="AV315" s="14" t="s">
        <v>89</v>
      </c>
      <c r="AW315" s="14" t="s">
        <v>36</v>
      </c>
      <c r="AX315" s="14" t="s">
        <v>81</v>
      </c>
      <c r="AY315" s="253" t="s">
        <v>134</v>
      </c>
    </row>
    <row r="316" s="14" customFormat="1">
      <c r="A316" s="14"/>
      <c r="B316" s="244"/>
      <c r="C316" s="245"/>
      <c r="D316" s="234" t="s">
        <v>142</v>
      </c>
      <c r="E316" s="246" t="s">
        <v>1</v>
      </c>
      <c r="F316" s="247" t="s">
        <v>359</v>
      </c>
      <c r="G316" s="245"/>
      <c r="H316" s="246" t="s">
        <v>1</v>
      </c>
      <c r="I316" s="248"/>
      <c r="J316" s="245"/>
      <c r="K316" s="245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142</v>
      </c>
      <c r="AU316" s="253" t="s">
        <v>91</v>
      </c>
      <c r="AV316" s="14" t="s">
        <v>89</v>
      </c>
      <c r="AW316" s="14" t="s">
        <v>36</v>
      </c>
      <c r="AX316" s="14" t="s">
        <v>81</v>
      </c>
      <c r="AY316" s="253" t="s">
        <v>134</v>
      </c>
    </row>
    <row r="317" s="13" customFormat="1">
      <c r="A317" s="13"/>
      <c r="B317" s="232"/>
      <c r="C317" s="233"/>
      <c r="D317" s="234" t="s">
        <v>142</v>
      </c>
      <c r="E317" s="235" t="s">
        <v>1</v>
      </c>
      <c r="F317" s="236" t="s">
        <v>360</v>
      </c>
      <c r="G317" s="233"/>
      <c r="H317" s="237">
        <v>9.6029999999999998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142</v>
      </c>
      <c r="AU317" s="243" t="s">
        <v>91</v>
      </c>
      <c r="AV317" s="13" t="s">
        <v>91</v>
      </c>
      <c r="AW317" s="13" t="s">
        <v>36</v>
      </c>
      <c r="AX317" s="13" t="s">
        <v>89</v>
      </c>
      <c r="AY317" s="243" t="s">
        <v>134</v>
      </c>
    </row>
    <row r="318" s="2" customFormat="1" ht="33" customHeight="1">
      <c r="A318" s="39"/>
      <c r="B318" s="40"/>
      <c r="C318" s="219" t="s">
        <v>522</v>
      </c>
      <c r="D318" s="219" t="s">
        <v>136</v>
      </c>
      <c r="E318" s="220" t="s">
        <v>523</v>
      </c>
      <c r="F318" s="221" t="s">
        <v>524</v>
      </c>
      <c r="G318" s="222" t="s">
        <v>139</v>
      </c>
      <c r="H318" s="223">
        <v>15</v>
      </c>
      <c r="I318" s="224"/>
      <c r="J318" s="225">
        <f>ROUND(I318*H318,2)</f>
        <v>0</v>
      </c>
      <c r="K318" s="221" t="s">
        <v>147</v>
      </c>
      <c r="L318" s="45"/>
      <c r="M318" s="226" t="s">
        <v>1</v>
      </c>
      <c r="N318" s="227" t="s">
        <v>46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140</v>
      </c>
      <c r="AT318" s="230" t="s">
        <v>136</v>
      </c>
      <c r="AU318" s="230" t="s">
        <v>91</v>
      </c>
      <c r="AY318" s="18" t="s">
        <v>134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89</v>
      </c>
      <c r="BK318" s="231">
        <f>ROUND(I318*H318,2)</f>
        <v>0</v>
      </c>
      <c r="BL318" s="18" t="s">
        <v>140</v>
      </c>
      <c r="BM318" s="230" t="s">
        <v>525</v>
      </c>
    </row>
    <row r="319" s="14" customFormat="1">
      <c r="A319" s="14"/>
      <c r="B319" s="244"/>
      <c r="C319" s="245"/>
      <c r="D319" s="234" t="s">
        <v>142</v>
      </c>
      <c r="E319" s="246" t="s">
        <v>1</v>
      </c>
      <c r="F319" s="247" t="s">
        <v>159</v>
      </c>
      <c r="G319" s="245"/>
      <c r="H319" s="246" t="s">
        <v>1</v>
      </c>
      <c r="I319" s="248"/>
      <c r="J319" s="245"/>
      <c r="K319" s="245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142</v>
      </c>
      <c r="AU319" s="253" t="s">
        <v>91</v>
      </c>
      <c r="AV319" s="14" t="s">
        <v>89</v>
      </c>
      <c r="AW319" s="14" t="s">
        <v>36</v>
      </c>
      <c r="AX319" s="14" t="s">
        <v>81</v>
      </c>
      <c r="AY319" s="253" t="s">
        <v>134</v>
      </c>
    </row>
    <row r="320" s="14" customFormat="1">
      <c r="A320" s="14"/>
      <c r="B320" s="244"/>
      <c r="C320" s="245"/>
      <c r="D320" s="234" t="s">
        <v>142</v>
      </c>
      <c r="E320" s="246" t="s">
        <v>1</v>
      </c>
      <c r="F320" s="247" t="s">
        <v>365</v>
      </c>
      <c r="G320" s="245"/>
      <c r="H320" s="246" t="s">
        <v>1</v>
      </c>
      <c r="I320" s="248"/>
      <c r="J320" s="245"/>
      <c r="K320" s="245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142</v>
      </c>
      <c r="AU320" s="253" t="s">
        <v>91</v>
      </c>
      <c r="AV320" s="14" t="s">
        <v>89</v>
      </c>
      <c r="AW320" s="14" t="s">
        <v>36</v>
      </c>
      <c r="AX320" s="14" t="s">
        <v>81</v>
      </c>
      <c r="AY320" s="253" t="s">
        <v>134</v>
      </c>
    </row>
    <row r="321" s="13" customFormat="1">
      <c r="A321" s="13"/>
      <c r="B321" s="232"/>
      <c r="C321" s="233"/>
      <c r="D321" s="234" t="s">
        <v>142</v>
      </c>
      <c r="E321" s="235" t="s">
        <v>1</v>
      </c>
      <c r="F321" s="236" t="s">
        <v>366</v>
      </c>
      <c r="G321" s="233"/>
      <c r="H321" s="237">
        <v>15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142</v>
      </c>
      <c r="AU321" s="243" t="s">
        <v>91</v>
      </c>
      <c r="AV321" s="13" t="s">
        <v>91</v>
      </c>
      <c r="AW321" s="13" t="s">
        <v>36</v>
      </c>
      <c r="AX321" s="13" t="s">
        <v>89</v>
      </c>
      <c r="AY321" s="243" t="s">
        <v>134</v>
      </c>
    </row>
    <row r="322" s="2" customFormat="1" ht="33" customHeight="1">
      <c r="A322" s="39"/>
      <c r="B322" s="40"/>
      <c r="C322" s="219" t="s">
        <v>526</v>
      </c>
      <c r="D322" s="219" t="s">
        <v>136</v>
      </c>
      <c r="E322" s="220" t="s">
        <v>527</v>
      </c>
      <c r="F322" s="221" t="s">
        <v>528</v>
      </c>
      <c r="G322" s="222" t="s">
        <v>139</v>
      </c>
      <c r="H322" s="223">
        <v>9.6029999999999998</v>
      </c>
      <c r="I322" s="224"/>
      <c r="J322" s="225">
        <f>ROUND(I322*H322,2)</f>
        <v>0</v>
      </c>
      <c r="K322" s="221" t="s">
        <v>147</v>
      </c>
      <c r="L322" s="45"/>
      <c r="M322" s="226" t="s">
        <v>1</v>
      </c>
      <c r="N322" s="227" t="s">
        <v>46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140</v>
      </c>
      <c r="AT322" s="230" t="s">
        <v>136</v>
      </c>
      <c r="AU322" s="230" t="s">
        <v>91</v>
      </c>
      <c r="AY322" s="18" t="s">
        <v>134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89</v>
      </c>
      <c r="BK322" s="231">
        <f>ROUND(I322*H322,2)</f>
        <v>0</v>
      </c>
      <c r="BL322" s="18" t="s">
        <v>140</v>
      </c>
      <c r="BM322" s="230" t="s">
        <v>529</v>
      </c>
    </row>
    <row r="323" s="14" customFormat="1">
      <c r="A323" s="14"/>
      <c r="B323" s="244"/>
      <c r="C323" s="245"/>
      <c r="D323" s="234" t="s">
        <v>142</v>
      </c>
      <c r="E323" s="246" t="s">
        <v>1</v>
      </c>
      <c r="F323" s="247" t="s">
        <v>364</v>
      </c>
      <c r="G323" s="245"/>
      <c r="H323" s="246" t="s">
        <v>1</v>
      </c>
      <c r="I323" s="248"/>
      <c r="J323" s="245"/>
      <c r="K323" s="245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142</v>
      </c>
      <c r="AU323" s="253" t="s">
        <v>91</v>
      </c>
      <c r="AV323" s="14" t="s">
        <v>89</v>
      </c>
      <c r="AW323" s="14" t="s">
        <v>36</v>
      </c>
      <c r="AX323" s="14" t="s">
        <v>81</v>
      </c>
      <c r="AY323" s="253" t="s">
        <v>134</v>
      </c>
    </row>
    <row r="324" s="13" customFormat="1">
      <c r="A324" s="13"/>
      <c r="B324" s="232"/>
      <c r="C324" s="233"/>
      <c r="D324" s="234" t="s">
        <v>142</v>
      </c>
      <c r="E324" s="235" t="s">
        <v>1</v>
      </c>
      <c r="F324" s="236" t="s">
        <v>360</v>
      </c>
      <c r="G324" s="233"/>
      <c r="H324" s="237">
        <v>9.6029999999999998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142</v>
      </c>
      <c r="AU324" s="243" t="s">
        <v>91</v>
      </c>
      <c r="AV324" s="13" t="s">
        <v>91</v>
      </c>
      <c r="AW324" s="13" t="s">
        <v>36</v>
      </c>
      <c r="AX324" s="13" t="s">
        <v>89</v>
      </c>
      <c r="AY324" s="243" t="s">
        <v>134</v>
      </c>
    </row>
    <row r="325" s="2" customFormat="1" ht="49.05" customHeight="1">
      <c r="A325" s="39"/>
      <c r="B325" s="40"/>
      <c r="C325" s="219" t="s">
        <v>530</v>
      </c>
      <c r="D325" s="219" t="s">
        <v>136</v>
      </c>
      <c r="E325" s="220" t="s">
        <v>531</v>
      </c>
      <c r="F325" s="221" t="s">
        <v>532</v>
      </c>
      <c r="G325" s="222" t="s">
        <v>139</v>
      </c>
      <c r="H325" s="223">
        <v>23</v>
      </c>
      <c r="I325" s="224"/>
      <c r="J325" s="225">
        <f>ROUND(I325*H325,2)</f>
        <v>0</v>
      </c>
      <c r="K325" s="221" t="s">
        <v>147</v>
      </c>
      <c r="L325" s="45"/>
      <c r="M325" s="226" t="s">
        <v>1</v>
      </c>
      <c r="N325" s="227" t="s">
        <v>46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140</v>
      </c>
      <c r="AT325" s="230" t="s">
        <v>136</v>
      </c>
      <c r="AU325" s="230" t="s">
        <v>91</v>
      </c>
      <c r="AY325" s="18" t="s">
        <v>134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89</v>
      </c>
      <c r="BK325" s="231">
        <f>ROUND(I325*H325,2)</f>
        <v>0</v>
      </c>
      <c r="BL325" s="18" t="s">
        <v>140</v>
      </c>
      <c r="BM325" s="230" t="s">
        <v>533</v>
      </c>
    </row>
    <row r="326" s="14" customFormat="1">
      <c r="A326" s="14"/>
      <c r="B326" s="244"/>
      <c r="C326" s="245"/>
      <c r="D326" s="234" t="s">
        <v>142</v>
      </c>
      <c r="E326" s="246" t="s">
        <v>1</v>
      </c>
      <c r="F326" s="247" t="s">
        <v>159</v>
      </c>
      <c r="G326" s="245"/>
      <c r="H326" s="246" t="s">
        <v>1</v>
      </c>
      <c r="I326" s="248"/>
      <c r="J326" s="245"/>
      <c r="K326" s="245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142</v>
      </c>
      <c r="AU326" s="253" t="s">
        <v>91</v>
      </c>
      <c r="AV326" s="14" t="s">
        <v>89</v>
      </c>
      <c r="AW326" s="14" t="s">
        <v>36</v>
      </c>
      <c r="AX326" s="14" t="s">
        <v>81</v>
      </c>
      <c r="AY326" s="253" t="s">
        <v>134</v>
      </c>
    </row>
    <row r="327" s="14" customFormat="1">
      <c r="A327" s="14"/>
      <c r="B327" s="244"/>
      <c r="C327" s="245"/>
      <c r="D327" s="234" t="s">
        <v>142</v>
      </c>
      <c r="E327" s="246" t="s">
        <v>1</v>
      </c>
      <c r="F327" s="247" t="s">
        <v>365</v>
      </c>
      <c r="G327" s="245"/>
      <c r="H327" s="246" t="s">
        <v>1</v>
      </c>
      <c r="I327" s="248"/>
      <c r="J327" s="245"/>
      <c r="K327" s="245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142</v>
      </c>
      <c r="AU327" s="253" t="s">
        <v>91</v>
      </c>
      <c r="AV327" s="14" t="s">
        <v>89</v>
      </c>
      <c r="AW327" s="14" t="s">
        <v>36</v>
      </c>
      <c r="AX327" s="14" t="s">
        <v>81</v>
      </c>
      <c r="AY327" s="253" t="s">
        <v>134</v>
      </c>
    </row>
    <row r="328" s="13" customFormat="1">
      <c r="A328" s="13"/>
      <c r="B328" s="232"/>
      <c r="C328" s="233"/>
      <c r="D328" s="234" t="s">
        <v>142</v>
      </c>
      <c r="E328" s="235" t="s">
        <v>1</v>
      </c>
      <c r="F328" s="236" t="s">
        <v>374</v>
      </c>
      <c r="G328" s="233"/>
      <c r="H328" s="237">
        <v>23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142</v>
      </c>
      <c r="AU328" s="243" t="s">
        <v>91</v>
      </c>
      <c r="AV328" s="13" t="s">
        <v>91</v>
      </c>
      <c r="AW328" s="13" t="s">
        <v>36</v>
      </c>
      <c r="AX328" s="13" t="s">
        <v>89</v>
      </c>
      <c r="AY328" s="243" t="s">
        <v>134</v>
      </c>
    </row>
    <row r="329" s="2" customFormat="1" ht="49.05" customHeight="1">
      <c r="A329" s="39"/>
      <c r="B329" s="40"/>
      <c r="C329" s="219" t="s">
        <v>534</v>
      </c>
      <c r="D329" s="219" t="s">
        <v>136</v>
      </c>
      <c r="E329" s="220" t="s">
        <v>535</v>
      </c>
      <c r="F329" s="221" t="s">
        <v>536</v>
      </c>
      <c r="G329" s="222" t="s">
        <v>139</v>
      </c>
      <c r="H329" s="223">
        <v>9.6029999999999998</v>
      </c>
      <c r="I329" s="224"/>
      <c r="J329" s="225">
        <f>ROUND(I329*H329,2)</f>
        <v>0</v>
      </c>
      <c r="K329" s="221" t="s">
        <v>147</v>
      </c>
      <c r="L329" s="45"/>
      <c r="M329" s="226" t="s">
        <v>1</v>
      </c>
      <c r="N329" s="227" t="s">
        <v>46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140</v>
      </c>
      <c r="AT329" s="230" t="s">
        <v>136</v>
      </c>
      <c r="AU329" s="230" t="s">
        <v>91</v>
      </c>
      <c r="AY329" s="18" t="s">
        <v>134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89</v>
      </c>
      <c r="BK329" s="231">
        <f>ROUND(I329*H329,2)</f>
        <v>0</v>
      </c>
      <c r="BL329" s="18" t="s">
        <v>140</v>
      </c>
      <c r="BM329" s="230" t="s">
        <v>537</v>
      </c>
    </row>
    <row r="330" s="14" customFormat="1">
      <c r="A330" s="14"/>
      <c r="B330" s="244"/>
      <c r="C330" s="245"/>
      <c r="D330" s="234" t="s">
        <v>142</v>
      </c>
      <c r="E330" s="246" t="s">
        <v>1</v>
      </c>
      <c r="F330" s="247" t="s">
        <v>159</v>
      </c>
      <c r="G330" s="245"/>
      <c r="H330" s="246" t="s">
        <v>1</v>
      </c>
      <c r="I330" s="248"/>
      <c r="J330" s="245"/>
      <c r="K330" s="245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142</v>
      </c>
      <c r="AU330" s="253" t="s">
        <v>91</v>
      </c>
      <c r="AV330" s="14" t="s">
        <v>89</v>
      </c>
      <c r="AW330" s="14" t="s">
        <v>36</v>
      </c>
      <c r="AX330" s="14" t="s">
        <v>81</v>
      </c>
      <c r="AY330" s="253" t="s">
        <v>134</v>
      </c>
    </row>
    <row r="331" s="14" customFormat="1">
      <c r="A331" s="14"/>
      <c r="B331" s="244"/>
      <c r="C331" s="245"/>
      <c r="D331" s="234" t="s">
        <v>142</v>
      </c>
      <c r="E331" s="246" t="s">
        <v>1</v>
      </c>
      <c r="F331" s="247" t="s">
        <v>359</v>
      </c>
      <c r="G331" s="245"/>
      <c r="H331" s="246" t="s">
        <v>1</v>
      </c>
      <c r="I331" s="248"/>
      <c r="J331" s="245"/>
      <c r="K331" s="245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142</v>
      </c>
      <c r="AU331" s="253" t="s">
        <v>91</v>
      </c>
      <c r="AV331" s="14" t="s">
        <v>89</v>
      </c>
      <c r="AW331" s="14" t="s">
        <v>36</v>
      </c>
      <c r="AX331" s="14" t="s">
        <v>81</v>
      </c>
      <c r="AY331" s="253" t="s">
        <v>134</v>
      </c>
    </row>
    <row r="332" s="13" customFormat="1">
      <c r="A332" s="13"/>
      <c r="B332" s="232"/>
      <c r="C332" s="233"/>
      <c r="D332" s="234" t="s">
        <v>142</v>
      </c>
      <c r="E332" s="235" t="s">
        <v>1</v>
      </c>
      <c r="F332" s="236" t="s">
        <v>360</v>
      </c>
      <c r="G332" s="233"/>
      <c r="H332" s="237">
        <v>9.6029999999999998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142</v>
      </c>
      <c r="AU332" s="243" t="s">
        <v>91</v>
      </c>
      <c r="AV332" s="13" t="s">
        <v>91</v>
      </c>
      <c r="AW332" s="13" t="s">
        <v>36</v>
      </c>
      <c r="AX332" s="13" t="s">
        <v>89</v>
      </c>
      <c r="AY332" s="243" t="s">
        <v>134</v>
      </c>
    </row>
    <row r="333" s="2" customFormat="1" ht="37.8" customHeight="1">
      <c r="A333" s="39"/>
      <c r="B333" s="40"/>
      <c r="C333" s="219" t="s">
        <v>538</v>
      </c>
      <c r="D333" s="219" t="s">
        <v>136</v>
      </c>
      <c r="E333" s="220" t="s">
        <v>539</v>
      </c>
      <c r="F333" s="221" t="s">
        <v>540</v>
      </c>
      <c r="G333" s="222" t="s">
        <v>139</v>
      </c>
      <c r="H333" s="223">
        <v>28.603000000000002</v>
      </c>
      <c r="I333" s="224"/>
      <c r="J333" s="225">
        <f>ROUND(I333*H333,2)</f>
        <v>0</v>
      </c>
      <c r="K333" s="221" t="s">
        <v>147</v>
      </c>
      <c r="L333" s="45"/>
      <c r="M333" s="226" t="s">
        <v>1</v>
      </c>
      <c r="N333" s="227" t="s">
        <v>46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140</v>
      </c>
      <c r="AT333" s="230" t="s">
        <v>136</v>
      </c>
      <c r="AU333" s="230" t="s">
        <v>91</v>
      </c>
      <c r="AY333" s="18" t="s">
        <v>134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89</v>
      </c>
      <c r="BK333" s="231">
        <f>ROUND(I333*H333,2)</f>
        <v>0</v>
      </c>
      <c r="BL333" s="18" t="s">
        <v>140</v>
      </c>
      <c r="BM333" s="230" t="s">
        <v>541</v>
      </c>
    </row>
    <row r="334" s="14" customFormat="1">
      <c r="A334" s="14"/>
      <c r="B334" s="244"/>
      <c r="C334" s="245"/>
      <c r="D334" s="234" t="s">
        <v>142</v>
      </c>
      <c r="E334" s="246" t="s">
        <v>1</v>
      </c>
      <c r="F334" s="247" t="s">
        <v>159</v>
      </c>
      <c r="G334" s="245"/>
      <c r="H334" s="246" t="s">
        <v>1</v>
      </c>
      <c r="I334" s="248"/>
      <c r="J334" s="245"/>
      <c r="K334" s="245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142</v>
      </c>
      <c r="AU334" s="253" t="s">
        <v>91</v>
      </c>
      <c r="AV334" s="14" t="s">
        <v>89</v>
      </c>
      <c r="AW334" s="14" t="s">
        <v>36</v>
      </c>
      <c r="AX334" s="14" t="s">
        <v>81</v>
      </c>
      <c r="AY334" s="253" t="s">
        <v>134</v>
      </c>
    </row>
    <row r="335" s="14" customFormat="1">
      <c r="A335" s="14"/>
      <c r="B335" s="244"/>
      <c r="C335" s="245"/>
      <c r="D335" s="234" t="s">
        <v>142</v>
      </c>
      <c r="E335" s="246" t="s">
        <v>1</v>
      </c>
      <c r="F335" s="247" t="s">
        <v>359</v>
      </c>
      <c r="G335" s="245"/>
      <c r="H335" s="246" t="s">
        <v>1</v>
      </c>
      <c r="I335" s="248"/>
      <c r="J335" s="245"/>
      <c r="K335" s="245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142</v>
      </c>
      <c r="AU335" s="253" t="s">
        <v>91</v>
      </c>
      <c r="AV335" s="14" t="s">
        <v>89</v>
      </c>
      <c r="AW335" s="14" t="s">
        <v>36</v>
      </c>
      <c r="AX335" s="14" t="s">
        <v>81</v>
      </c>
      <c r="AY335" s="253" t="s">
        <v>134</v>
      </c>
    </row>
    <row r="336" s="13" customFormat="1">
      <c r="A336" s="13"/>
      <c r="B336" s="232"/>
      <c r="C336" s="233"/>
      <c r="D336" s="234" t="s">
        <v>142</v>
      </c>
      <c r="E336" s="235" t="s">
        <v>1</v>
      </c>
      <c r="F336" s="236" t="s">
        <v>360</v>
      </c>
      <c r="G336" s="233"/>
      <c r="H336" s="237">
        <v>9.6029999999999998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142</v>
      </c>
      <c r="AU336" s="243" t="s">
        <v>91</v>
      </c>
      <c r="AV336" s="13" t="s">
        <v>91</v>
      </c>
      <c r="AW336" s="13" t="s">
        <v>36</v>
      </c>
      <c r="AX336" s="13" t="s">
        <v>81</v>
      </c>
      <c r="AY336" s="243" t="s">
        <v>134</v>
      </c>
    </row>
    <row r="337" s="14" customFormat="1">
      <c r="A337" s="14"/>
      <c r="B337" s="244"/>
      <c r="C337" s="245"/>
      <c r="D337" s="234" t="s">
        <v>142</v>
      </c>
      <c r="E337" s="246" t="s">
        <v>1</v>
      </c>
      <c r="F337" s="247" t="s">
        <v>365</v>
      </c>
      <c r="G337" s="245"/>
      <c r="H337" s="246" t="s">
        <v>1</v>
      </c>
      <c r="I337" s="248"/>
      <c r="J337" s="245"/>
      <c r="K337" s="245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142</v>
      </c>
      <c r="AU337" s="253" t="s">
        <v>91</v>
      </c>
      <c r="AV337" s="14" t="s">
        <v>89</v>
      </c>
      <c r="AW337" s="14" t="s">
        <v>36</v>
      </c>
      <c r="AX337" s="14" t="s">
        <v>81</v>
      </c>
      <c r="AY337" s="253" t="s">
        <v>134</v>
      </c>
    </row>
    <row r="338" s="13" customFormat="1">
      <c r="A338" s="13"/>
      <c r="B338" s="232"/>
      <c r="C338" s="233"/>
      <c r="D338" s="234" t="s">
        <v>142</v>
      </c>
      <c r="E338" s="235" t="s">
        <v>1</v>
      </c>
      <c r="F338" s="236" t="s">
        <v>370</v>
      </c>
      <c r="G338" s="233"/>
      <c r="H338" s="237">
        <v>19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142</v>
      </c>
      <c r="AU338" s="243" t="s">
        <v>91</v>
      </c>
      <c r="AV338" s="13" t="s">
        <v>91</v>
      </c>
      <c r="AW338" s="13" t="s">
        <v>36</v>
      </c>
      <c r="AX338" s="13" t="s">
        <v>81</v>
      </c>
      <c r="AY338" s="243" t="s">
        <v>134</v>
      </c>
    </row>
    <row r="339" s="15" customFormat="1">
      <c r="A339" s="15"/>
      <c r="B339" s="254"/>
      <c r="C339" s="255"/>
      <c r="D339" s="234" t="s">
        <v>142</v>
      </c>
      <c r="E339" s="256" t="s">
        <v>1</v>
      </c>
      <c r="F339" s="257" t="s">
        <v>175</v>
      </c>
      <c r="G339" s="255"/>
      <c r="H339" s="258">
        <v>28.603000000000002</v>
      </c>
      <c r="I339" s="259"/>
      <c r="J339" s="255"/>
      <c r="K339" s="255"/>
      <c r="L339" s="260"/>
      <c r="M339" s="261"/>
      <c r="N339" s="262"/>
      <c r="O339" s="262"/>
      <c r="P339" s="262"/>
      <c r="Q339" s="262"/>
      <c r="R339" s="262"/>
      <c r="S339" s="262"/>
      <c r="T339" s="263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4" t="s">
        <v>142</v>
      </c>
      <c r="AU339" s="264" t="s">
        <v>91</v>
      </c>
      <c r="AV339" s="15" t="s">
        <v>140</v>
      </c>
      <c r="AW339" s="15" t="s">
        <v>36</v>
      </c>
      <c r="AX339" s="15" t="s">
        <v>89</v>
      </c>
      <c r="AY339" s="264" t="s">
        <v>134</v>
      </c>
    </row>
    <row r="340" s="2" customFormat="1" ht="24.15" customHeight="1">
      <c r="A340" s="39"/>
      <c r="B340" s="40"/>
      <c r="C340" s="219" t="s">
        <v>542</v>
      </c>
      <c r="D340" s="219" t="s">
        <v>136</v>
      </c>
      <c r="E340" s="220" t="s">
        <v>543</v>
      </c>
      <c r="F340" s="221" t="s">
        <v>544</v>
      </c>
      <c r="G340" s="222" t="s">
        <v>139</v>
      </c>
      <c r="H340" s="223">
        <v>32.603000000000002</v>
      </c>
      <c r="I340" s="224"/>
      <c r="J340" s="225">
        <f>ROUND(I340*H340,2)</f>
        <v>0</v>
      </c>
      <c r="K340" s="221" t="s">
        <v>147</v>
      </c>
      <c r="L340" s="45"/>
      <c r="M340" s="226" t="s">
        <v>1</v>
      </c>
      <c r="N340" s="227" t="s">
        <v>46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140</v>
      </c>
      <c r="AT340" s="230" t="s">
        <v>136</v>
      </c>
      <c r="AU340" s="230" t="s">
        <v>91</v>
      </c>
      <c r="AY340" s="18" t="s">
        <v>134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89</v>
      </c>
      <c r="BK340" s="231">
        <f>ROUND(I340*H340,2)</f>
        <v>0</v>
      </c>
      <c r="BL340" s="18" t="s">
        <v>140</v>
      </c>
      <c r="BM340" s="230" t="s">
        <v>545</v>
      </c>
    </row>
    <row r="341" s="14" customFormat="1">
      <c r="A341" s="14"/>
      <c r="B341" s="244"/>
      <c r="C341" s="245"/>
      <c r="D341" s="234" t="s">
        <v>142</v>
      </c>
      <c r="E341" s="246" t="s">
        <v>1</v>
      </c>
      <c r="F341" s="247" t="s">
        <v>159</v>
      </c>
      <c r="G341" s="245"/>
      <c r="H341" s="246" t="s">
        <v>1</v>
      </c>
      <c r="I341" s="248"/>
      <c r="J341" s="245"/>
      <c r="K341" s="245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142</v>
      </c>
      <c r="AU341" s="253" t="s">
        <v>91</v>
      </c>
      <c r="AV341" s="14" t="s">
        <v>89</v>
      </c>
      <c r="AW341" s="14" t="s">
        <v>36</v>
      </c>
      <c r="AX341" s="14" t="s">
        <v>81</v>
      </c>
      <c r="AY341" s="253" t="s">
        <v>134</v>
      </c>
    </row>
    <row r="342" s="14" customFormat="1">
      <c r="A342" s="14"/>
      <c r="B342" s="244"/>
      <c r="C342" s="245"/>
      <c r="D342" s="234" t="s">
        <v>142</v>
      </c>
      <c r="E342" s="246" t="s">
        <v>1</v>
      </c>
      <c r="F342" s="247" t="s">
        <v>359</v>
      </c>
      <c r="G342" s="245"/>
      <c r="H342" s="246" t="s">
        <v>1</v>
      </c>
      <c r="I342" s="248"/>
      <c r="J342" s="245"/>
      <c r="K342" s="245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142</v>
      </c>
      <c r="AU342" s="253" t="s">
        <v>91</v>
      </c>
      <c r="AV342" s="14" t="s">
        <v>89</v>
      </c>
      <c r="AW342" s="14" t="s">
        <v>36</v>
      </c>
      <c r="AX342" s="14" t="s">
        <v>81</v>
      </c>
      <c r="AY342" s="253" t="s">
        <v>134</v>
      </c>
    </row>
    <row r="343" s="13" customFormat="1">
      <c r="A343" s="13"/>
      <c r="B343" s="232"/>
      <c r="C343" s="233"/>
      <c r="D343" s="234" t="s">
        <v>142</v>
      </c>
      <c r="E343" s="235" t="s">
        <v>1</v>
      </c>
      <c r="F343" s="236" t="s">
        <v>360</v>
      </c>
      <c r="G343" s="233"/>
      <c r="H343" s="237">
        <v>9.6029999999999998</v>
      </c>
      <c r="I343" s="238"/>
      <c r="J343" s="233"/>
      <c r="K343" s="233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142</v>
      </c>
      <c r="AU343" s="243" t="s">
        <v>91</v>
      </c>
      <c r="AV343" s="13" t="s">
        <v>91</v>
      </c>
      <c r="AW343" s="13" t="s">
        <v>36</v>
      </c>
      <c r="AX343" s="13" t="s">
        <v>81</v>
      </c>
      <c r="AY343" s="243" t="s">
        <v>134</v>
      </c>
    </row>
    <row r="344" s="14" customFormat="1">
      <c r="A344" s="14"/>
      <c r="B344" s="244"/>
      <c r="C344" s="245"/>
      <c r="D344" s="234" t="s">
        <v>142</v>
      </c>
      <c r="E344" s="246" t="s">
        <v>1</v>
      </c>
      <c r="F344" s="247" t="s">
        <v>365</v>
      </c>
      <c r="G344" s="245"/>
      <c r="H344" s="246" t="s">
        <v>1</v>
      </c>
      <c r="I344" s="248"/>
      <c r="J344" s="245"/>
      <c r="K344" s="245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142</v>
      </c>
      <c r="AU344" s="253" t="s">
        <v>91</v>
      </c>
      <c r="AV344" s="14" t="s">
        <v>89</v>
      </c>
      <c r="AW344" s="14" t="s">
        <v>36</v>
      </c>
      <c r="AX344" s="14" t="s">
        <v>81</v>
      </c>
      <c r="AY344" s="253" t="s">
        <v>134</v>
      </c>
    </row>
    <row r="345" s="13" customFormat="1">
      <c r="A345" s="13"/>
      <c r="B345" s="232"/>
      <c r="C345" s="233"/>
      <c r="D345" s="234" t="s">
        <v>142</v>
      </c>
      <c r="E345" s="235" t="s">
        <v>1</v>
      </c>
      <c r="F345" s="236" t="s">
        <v>374</v>
      </c>
      <c r="G345" s="233"/>
      <c r="H345" s="237">
        <v>23</v>
      </c>
      <c r="I345" s="238"/>
      <c r="J345" s="233"/>
      <c r="K345" s="233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142</v>
      </c>
      <c r="AU345" s="243" t="s">
        <v>91</v>
      </c>
      <c r="AV345" s="13" t="s">
        <v>91</v>
      </c>
      <c r="AW345" s="13" t="s">
        <v>36</v>
      </c>
      <c r="AX345" s="13" t="s">
        <v>81</v>
      </c>
      <c r="AY345" s="243" t="s">
        <v>134</v>
      </c>
    </row>
    <row r="346" s="15" customFormat="1">
      <c r="A346" s="15"/>
      <c r="B346" s="254"/>
      <c r="C346" s="255"/>
      <c r="D346" s="234" t="s">
        <v>142</v>
      </c>
      <c r="E346" s="256" t="s">
        <v>1</v>
      </c>
      <c r="F346" s="257" t="s">
        <v>175</v>
      </c>
      <c r="G346" s="255"/>
      <c r="H346" s="258">
        <v>32.603000000000002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4" t="s">
        <v>142</v>
      </c>
      <c r="AU346" s="264" t="s">
        <v>91</v>
      </c>
      <c r="AV346" s="15" t="s">
        <v>140</v>
      </c>
      <c r="AW346" s="15" t="s">
        <v>36</v>
      </c>
      <c r="AX346" s="15" t="s">
        <v>89</v>
      </c>
      <c r="AY346" s="264" t="s">
        <v>134</v>
      </c>
    </row>
    <row r="347" s="2" customFormat="1" ht="24.15" customHeight="1">
      <c r="A347" s="39"/>
      <c r="B347" s="40"/>
      <c r="C347" s="219" t="s">
        <v>546</v>
      </c>
      <c r="D347" s="219" t="s">
        <v>136</v>
      </c>
      <c r="E347" s="220" t="s">
        <v>547</v>
      </c>
      <c r="F347" s="221" t="s">
        <v>548</v>
      </c>
      <c r="G347" s="222" t="s">
        <v>139</v>
      </c>
      <c r="H347" s="223">
        <v>77.094999999999999</v>
      </c>
      <c r="I347" s="224"/>
      <c r="J347" s="225">
        <f>ROUND(I347*H347,2)</f>
        <v>0</v>
      </c>
      <c r="K347" s="221" t="s">
        <v>147</v>
      </c>
      <c r="L347" s="45"/>
      <c r="M347" s="226" t="s">
        <v>1</v>
      </c>
      <c r="N347" s="227" t="s">
        <v>46</v>
      </c>
      <c r="O347" s="92"/>
      <c r="P347" s="228">
        <f>O347*H347</f>
        <v>0</v>
      </c>
      <c r="Q347" s="228">
        <v>0</v>
      </c>
      <c r="R347" s="228">
        <f>Q347*H347</f>
        <v>0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140</v>
      </c>
      <c r="AT347" s="230" t="s">
        <v>136</v>
      </c>
      <c r="AU347" s="230" t="s">
        <v>91</v>
      </c>
      <c r="AY347" s="18" t="s">
        <v>134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89</v>
      </c>
      <c r="BK347" s="231">
        <f>ROUND(I347*H347,2)</f>
        <v>0</v>
      </c>
      <c r="BL347" s="18" t="s">
        <v>140</v>
      </c>
      <c r="BM347" s="230" t="s">
        <v>549</v>
      </c>
    </row>
    <row r="348" s="14" customFormat="1">
      <c r="A348" s="14"/>
      <c r="B348" s="244"/>
      <c r="C348" s="245"/>
      <c r="D348" s="234" t="s">
        <v>142</v>
      </c>
      <c r="E348" s="246" t="s">
        <v>1</v>
      </c>
      <c r="F348" s="247" t="s">
        <v>159</v>
      </c>
      <c r="G348" s="245"/>
      <c r="H348" s="246" t="s">
        <v>1</v>
      </c>
      <c r="I348" s="248"/>
      <c r="J348" s="245"/>
      <c r="K348" s="245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142</v>
      </c>
      <c r="AU348" s="253" t="s">
        <v>91</v>
      </c>
      <c r="AV348" s="14" t="s">
        <v>89</v>
      </c>
      <c r="AW348" s="14" t="s">
        <v>36</v>
      </c>
      <c r="AX348" s="14" t="s">
        <v>81</v>
      </c>
      <c r="AY348" s="253" t="s">
        <v>134</v>
      </c>
    </row>
    <row r="349" s="14" customFormat="1">
      <c r="A349" s="14"/>
      <c r="B349" s="244"/>
      <c r="C349" s="245"/>
      <c r="D349" s="234" t="s">
        <v>142</v>
      </c>
      <c r="E349" s="246" t="s">
        <v>1</v>
      </c>
      <c r="F349" s="247" t="s">
        <v>359</v>
      </c>
      <c r="G349" s="245"/>
      <c r="H349" s="246" t="s">
        <v>1</v>
      </c>
      <c r="I349" s="248"/>
      <c r="J349" s="245"/>
      <c r="K349" s="245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142</v>
      </c>
      <c r="AU349" s="253" t="s">
        <v>91</v>
      </c>
      <c r="AV349" s="14" t="s">
        <v>89</v>
      </c>
      <c r="AW349" s="14" t="s">
        <v>36</v>
      </c>
      <c r="AX349" s="14" t="s">
        <v>81</v>
      </c>
      <c r="AY349" s="253" t="s">
        <v>134</v>
      </c>
    </row>
    <row r="350" s="13" customFormat="1">
      <c r="A350" s="13"/>
      <c r="B350" s="232"/>
      <c r="C350" s="233"/>
      <c r="D350" s="234" t="s">
        <v>142</v>
      </c>
      <c r="E350" s="235" t="s">
        <v>1</v>
      </c>
      <c r="F350" s="236" t="s">
        <v>550</v>
      </c>
      <c r="G350" s="233"/>
      <c r="H350" s="237">
        <v>13.095000000000001</v>
      </c>
      <c r="I350" s="238"/>
      <c r="J350" s="233"/>
      <c r="K350" s="233"/>
      <c r="L350" s="239"/>
      <c r="M350" s="240"/>
      <c r="N350" s="241"/>
      <c r="O350" s="241"/>
      <c r="P350" s="241"/>
      <c r="Q350" s="241"/>
      <c r="R350" s="241"/>
      <c r="S350" s="241"/>
      <c r="T350" s="24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3" t="s">
        <v>142</v>
      </c>
      <c r="AU350" s="243" t="s">
        <v>91</v>
      </c>
      <c r="AV350" s="13" t="s">
        <v>91</v>
      </c>
      <c r="AW350" s="13" t="s">
        <v>36</v>
      </c>
      <c r="AX350" s="13" t="s">
        <v>81</v>
      </c>
      <c r="AY350" s="243" t="s">
        <v>134</v>
      </c>
    </row>
    <row r="351" s="14" customFormat="1">
      <c r="A351" s="14"/>
      <c r="B351" s="244"/>
      <c r="C351" s="245"/>
      <c r="D351" s="234" t="s">
        <v>142</v>
      </c>
      <c r="E351" s="246" t="s">
        <v>1</v>
      </c>
      <c r="F351" s="247" t="s">
        <v>365</v>
      </c>
      <c r="G351" s="245"/>
      <c r="H351" s="246" t="s">
        <v>1</v>
      </c>
      <c r="I351" s="248"/>
      <c r="J351" s="245"/>
      <c r="K351" s="245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142</v>
      </c>
      <c r="AU351" s="253" t="s">
        <v>91</v>
      </c>
      <c r="AV351" s="14" t="s">
        <v>89</v>
      </c>
      <c r="AW351" s="14" t="s">
        <v>36</v>
      </c>
      <c r="AX351" s="14" t="s">
        <v>81</v>
      </c>
      <c r="AY351" s="253" t="s">
        <v>134</v>
      </c>
    </row>
    <row r="352" s="13" customFormat="1">
      <c r="A352" s="13"/>
      <c r="B352" s="232"/>
      <c r="C352" s="233"/>
      <c r="D352" s="234" t="s">
        <v>142</v>
      </c>
      <c r="E352" s="235" t="s">
        <v>1</v>
      </c>
      <c r="F352" s="236" t="s">
        <v>379</v>
      </c>
      <c r="G352" s="233"/>
      <c r="H352" s="237">
        <v>27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142</v>
      </c>
      <c r="AU352" s="243" t="s">
        <v>91</v>
      </c>
      <c r="AV352" s="13" t="s">
        <v>91</v>
      </c>
      <c r="AW352" s="13" t="s">
        <v>36</v>
      </c>
      <c r="AX352" s="13" t="s">
        <v>81</v>
      </c>
      <c r="AY352" s="243" t="s">
        <v>134</v>
      </c>
    </row>
    <row r="353" s="13" customFormat="1">
      <c r="A353" s="13"/>
      <c r="B353" s="232"/>
      <c r="C353" s="233"/>
      <c r="D353" s="234" t="s">
        <v>142</v>
      </c>
      <c r="E353" s="235" t="s">
        <v>1</v>
      </c>
      <c r="F353" s="236" t="s">
        <v>389</v>
      </c>
      <c r="G353" s="233"/>
      <c r="H353" s="237">
        <v>37</v>
      </c>
      <c r="I353" s="238"/>
      <c r="J353" s="233"/>
      <c r="K353" s="233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142</v>
      </c>
      <c r="AU353" s="243" t="s">
        <v>91</v>
      </c>
      <c r="AV353" s="13" t="s">
        <v>91</v>
      </c>
      <c r="AW353" s="13" t="s">
        <v>36</v>
      </c>
      <c r="AX353" s="13" t="s">
        <v>81</v>
      </c>
      <c r="AY353" s="243" t="s">
        <v>134</v>
      </c>
    </row>
    <row r="354" s="15" customFormat="1">
      <c r="A354" s="15"/>
      <c r="B354" s="254"/>
      <c r="C354" s="255"/>
      <c r="D354" s="234" t="s">
        <v>142</v>
      </c>
      <c r="E354" s="256" t="s">
        <v>1</v>
      </c>
      <c r="F354" s="257" t="s">
        <v>175</v>
      </c>
      <c r="G354" s="255"/>
      <c r="H354" s="258">
        <v>77.094999999999999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4" t="s">
        <v>142</v>
      </c>
      <c r="AU354" s="264" t="s">
        <v>91</v>
      </c>
      <c r="AV354" s="15" t="s">
        <v>140</v>
      </c>
      <c r="AW354" s="15" t="s">
        <v>36</v>
      </c>
      <c r="AX354" s="15" t="s">
        <v>89</v>
      </c>
      <c r="AY354" s="264" t="s">
        <v>134</v>
      </c>
    </row>
    <row r="355" s="2" customFormat="1" ht="49.05" customHeight="1">
      <c r="A355" s="39"/>
      <c r="B355" s="40"/>
      <c r="C355" s="219" t="s">
        <v>551</v>
      </c>
      <c r="D355" s="219" t="s">
        <v>136</v>
      </c>
      <c r="E355" s="220" t="s">
        <v>552</v>
      </c>
      <c r="F355" s="221" t="s">
        <v>553</v>
      </c>
      <c r="G355" s="222" t="s">
        <v>139</v>
      </c>
      <c r="H355" s="223">
        <v>50.094999999999999</v>
      </c>
      <c r="I355" s="224"/>
      <c r="J355" s="225">
        <f>ROUND(I355*H355,2)</f>
        <v>0</v>
      </c>
      <c r="K355" s="221" t="s">
        <v>147</v>
      </c>
      <c r="L355" s="45"/>
      <c r="M355" s="226" t="s">
        <v>1</v>
      </c>
      <c r="N355" s="227" t="s">
        <v>46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140</v>
      </c>
      <c r="AT355" s="230" t="s">
        <v>136</v>
      </c>
      <c r="AU355" s="230" t="s">
        <v>91</v>
      </c>
      <c r="AY355" s="18" t="s">
        <v>134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89</v>
      </c>
      <c r="BK355" s="231">
        <f>ROUND(I355*H355,2)</f>
        <v>0</v>
      </c>
      <c r="BL355" s="18" t="s">
        <v>140</v>
      </c>
      <c r="BM355" s="230" t="s">
        <v>554</v>
      </c>
    </row>
    <row r="356" s="14" customFormat="1">
      <c r="A356" s="14"/>
      <c r="B356" s="244"/>
      <c r="C356" s="245"/>
      <c r="D356" s="234" t="s">
        <v>142</v>
      </c>
      <c r="E356" s="246" t="s">
        <v>1</v>
      </c>
      <c r="F356" s="247" t="s">
        <v>159</v>
      </c>
      <c r="G356" s="245"/>
      <c r="H356" s="246" t="s">
        <v>1</v>
      </c>
      <c r="I356" s="248"/>
      <c r="J356" s="245"/>
      <c r="K356" s="245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142</v>
      </c>
      <c r="AU356" s="253" t="s">
        <v>91</v>
      </c>
      <c r="AV356" s="14" t="s">
        <v>89</v>
      </c>
      <c r="AW356" s="14" t="s">
        <v>36</v>
      </c>
      <c r="AX356" s="14" t="s">
        <v>81</v>
      </c>
      <c r="AY356" s="253" t="s">
        <v>134</v>
      </c>
    </row>
    <row r="357" s="14" customFormat="1">
      <c r="A357" s="14"/>
      <c r="B357" s="244"/>
      <c r="C357" s="245"/>
      <c r="D357" s="234" t="s">
        <v>142</v>
      </c>
      <c r="E357" s="246" t="s">
        <v>1</v>
      </c>
      <c r="F357" s="247" t="s">
        <v>359</v>
      </c>
      <c r="G357" s="245"/>
      <c r="H357" s="246" t="s">
        <v>1</v>
      </c>
      <c r="I357" s="248"/>
      <c r="J357" s="245"/>
      <c r="K357" s="245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142</v>
      </c>
      <c r="AU357" s="253" t="s">
        <v>91</v>
      </c>
      <c r="AV357" s="14" t="s">
        <v>89</v>
      </c>
      <c r="AW357" s="14" t="s">
        <v>36</v>
      </c>
      <c r="AX357" s="14" t="s">
        <v>81</v>
      </c>
      <c r="AY357" s="253" t="s">
        <v>134</v>
      </c>
    </row>
    <row r="358" s="13" customFormat="1">
      <c r="A358" s="13"/>
      <c r="B358" s="232"/>
      <c r="C358" s="233"/>
      <c r="D358" s="234" t="s">
        <v>142</v>
      </c>
      <c r="E358" s="235" t="s">
        <v>1</v>
      </c>
      <c r="F358" s="236" t="s">
        <v>550</v>
      </c>
      <c r="G358" s="233"/>
      <c r="H358" s="237">
        <v>13.095000000000001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142</v>
      </c>
      <c r="AU358" s="243" t="s">
        <v>91</v>
      </c>
      <c r="AV358" s="13" t="s">
        <v>91</v>
      </c>
      <c r="AW358" s="13" t="s">
        <v>36</v>
      </c>
      <c r="AX358" s="13" t="s">
        <v>81</v>
      </c>
      <c r="AY358" s="243" t="s">
        <v>134</v>
      </c>
    </row>
    <row r="359" s="14" customFormat="1">
      <c r="A359" s="14"/>
      <c r="B359" s="244"/>
      <c r="C359" s="245"/>
      <c r="D359" s="234" t="s">
        <v>142</v>
      </c>
      <c r="E359" s="246" t="s">
        <v>1</v>
      </c>
      <c r="F359" s="247" t="s">
        <v>365</v>
      </c>
      <c r="G359" s="245"/>
      <c r="H359" s="246" t="s">
        <v>1</v>
      </c>
      <c r="I359" s="248"/>
      <c r="J359" s="245"/>
      <c r="K359" s="245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142</v>
      </c>
      <c r="AU359" s="253" t="s">
        <v>91</v>
      </c>
      <c r="AV359" s="14" t="s">
        <v>89</v>
      </c>
      <c r="AW359" s="14" t="s">
        <v>36</v>
      </c>
      <c r="AX359" s="14" t="s">
        <v>81</v>
      </c>
      <c r="AY359" s="253" t="s">
        <v>134</v>
      </c>
    </row>
    <row r="360" s="13" customFormat="1">
      <c r="A360" s="13"/>
      <c r="B360" s="232"/>
      <c r="C360" s="233"/>
      <c r="D360" s="234" t="s">
        <v>142</v>
      </c>
      <c r="E360" s="235" t="s">
        <v>1</v>
      </c>
      <c r="F360" s="236" t="s">
        <v>389</v>
      </c>
      <c r="G360" s="233"/>
      <c r="H360" s="237">
        <v>37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142</v>
      </c>
      <c r="AU360" s="243" t="s">
        <v>91</v>
      </c>
      <c r="AV360" s="13" t="s">
        <v>91</v>
      </c>
      <c r="AW360" s="13" t="s">
        <v>36</v>
      </c>
      <c r="AX360" s="13" t="s">
        <v>81</v>
      </c>
      <c r="AY360" s="243" t="s">
        <v>134</v>
      </c>
    </row>
    <row r="361" s="15" customFormat="1">
      <c r="A361" s="15"/>
      <c r="B361" s="254"/>
      <c r="C361" s="255"/>
      <c r="D361" s="234" t="s">
        <v>142</v>
      </c>
      <c r="E361" s="256" t="s">
        <v>1</v>
      </c>
      <c r="F361" s="257" t="s">
        <v>175</v>
      </c>
      <c r="G361" s="255"/>
      <c r="H361" s="258">
        <v>50.094999999999999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4" t="s">
        <v>142</v>
      </c>
      <c r="AU361" s="264" t="s">
        <v>91</v>
      </c>
      <c r="AV361" s="15" t="s">
        <v>140</v>
      </c>
      <c r="AW361" s="15" t="s">
        <v>36</v>
      </c>
      <c r="AX361" s="15" t="s">
        <v>89</v>
      </c>
      <c r="AY361" s="264" t="s">
        <v>134</v>
      </c>
    </row>
    <row r="362" s="2" customFormat="1" ht="44.25" customHeight="1">
      <c r="A362" s="39"/>
      <c r="B362" s="40"/>
      <c r="C362" s="219" t="s">
        <v>555</v>
      </c>
      <c r="D362" s="219" t="s">
        <v>136</v>
      </c>
      <c r="E362" s="220" t="s">
        <v>556</v>
      </c>
      <c r="F362" s="221" t="s">
        <v>557</v>
      </c>
      <c r="G362" s="222" t="s">
        <v>139</v>
      </c>
      <c r="H362" s="223">
        <v>27</v>
      </c>
      <c r="I362" s="224"/>
      <c r="J362" s="225">
        <f>ROUND(I362*H362,2)</f>
        <v>0</v>
      </c>
      <c r="K362" s="221" t="s">
        <v>147</v>
      </c>
      <c r="L362" s="45"/>
      <c r="M362" s="226" t="s">
        <v>1</v>
      </c>
      <c r="N362" s="227" t="s">
        <v>46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140</v>
      </c>
      <c r="AT362" s="230" t="s">
        <v>136</v>
      </c>
      <c r="AU362" s="230" t="s">
        <v>91</v>
      </c>
      <c r="AY362" s="18" t="s">
        <v>134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89</v>
      </c>
      <c r="BK362" s="231">
        <f>ROUND(I362*H362,2)</f>
        <v>0</v>
      </c>
      <c r="BL362" s="18" t="s">
        <v>140</v>
      </c>
      <c r="BM362" s="230" t="s">
        <v>558</v>
      </c>
    </row>
    <row r="363" s="14" customFormat="1">
      <c r="A363" s="14"/>
      <c r="B363" s="244"/>
      <c r="C363" s="245"/>
      <c r="D363" s="234" t="s">
        <v>142</v>
      </c>
      <c r="E363" s="246" t="s">
        <v>1</v>
      </c>
      <c r="F363" s="247" t="s">
        <v>159</v>
      </c>
      <c r="G363" s="245"/>
      <c r="H363" s="246" t="s">
        <v>1</v>
      </c>
      <c r="I363" s="248"/>
      <c r="J363" s="245"/>
      <c r="K363" s="245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142</v>
      </c>
      <c r="AU363" s="253" t="s">
        <v>91</v>
      </c>
      <c r="AV363" s="14" t="s">
        <v>89</v>
      </c>
      <c r="AW363" s="14" t="s">
        <v>36</v>
      </c>
      <c r="AX363" s="14" t="s">
        <v>81</v>
      </c>
      <c r="AY363" s="253" t="s">
        <v>134</v>
      </c>
    </row>
    <row r="364" s="14" customFormat="1">
      <c r="A364" s="14"/>
      <c r="B364" s="244"/>
      <c r="C364" s="245"/>
      <c r="D364" s="234" t="s">
        <v>142</v>
      </c>
      <c r="E364" s="246" t="s">
        <v>1</v>
      </c>
      <c r="F364" s="247" t="s">
        <v>365</v>
      </c>
      <c r="G364" s="245"/>
      <c r="H364" s="246" t="s">
        <v>1</v>
      </c>
      <c r="I364" s="248"/>
      <c r="J364" s="245"/>
      <c r="K364" s="245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142</v>
      </c>
      <c r="AU364" s="253" t="s">
        <v>91</v>
      </c>
      <c r="AV364" s="14" t="s">
        <v>89</v>
      </c>
      <c r="AW364" s="14" t="s">
        <v>36</v>
      </c>
      <c r="AX364" s="14" t="s">
        <v>81</v>
      </c>
      <c r="AY364" s="253" t="s">
        <v>134</v>
      </c>
    </row>
    <row r="365" s="13" customFormat="1">
      <c r="A365" s="13"/>
      <c r="B365" s="232"/>
      <c r="C365" s="233"/>
      <c r="D365" s="234" t="s">
        <v>142</v>
      </c>
      <c r="E365" s="235" t="s">
        <v>1</v>
      </c>
      <c r="F365" s="236" t="s">
        <v>379</v>
      </c>
      <c r="G365" s="233"/>
      <c r="H365" s="237">
        <v>27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142</v>
      </c>
      <c r="AU365" s="243" t="s">
        <v>91</v>
      </c>
      <c r="AV365" s="13" t="s">
        <v>91</v>
      </c>
      <c r="AW365" s="13" t="s">
        <v>36</v>
      </c>
      <c r="AX365" s="13" t="s">
        <v>89</v>
      </c>
      <c r="AY365" s="243" t="s">
        <v>134</v>
      </c>
    </row>
    <row r="366" s="12" customFormat="1" ht="22.8" customHeight="1">
      <c r="A366" s="12"/>
      <c r="B366" s="203"/>
      <c r="C366" s="204"/>
      <c r="D366" s="205" t="s">
        <v>80</v>
      </c>
      <c r="E366" s="217" t="s">
        <v>180</v>
      </c>
      <c r="F366" s="217" t="s">
        <v>264</v>
      </c>
      <c r="G366" s="204"/>
      <c r="H366" s="204"/>
      <c r="I366" s="207"/>
      <c r="J366" s="218">
        <f>BK366</f>
        <v>0</v>
      </c>
      <c r="K366" s="204"/>
      <c r="L366" s="209"/>
      <c r="M366" s="210"/>
      <c r="N366" s="211"/>
      <c r="O366" s="211"/>
      <c r="P366" s="212">
        <f>SUM(P367:P446)</f>
        <v>0</v>
      </c>
      <c r="Q366" s="211"/>
      <c r="R366" s="212">
        <f>SUM(R367:R446)</f>
        <v>34.199249689999988</v>
      </c>
      <c r="S366" s="211"/>
      <c r="T366" s="213">
        <f>SUM(T367:T446)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4" t="s">
        <v>89</v>
      </c>
      <c r="AT366" s="215" t="s">
        <v>80</v>
      </c>
      <c r="AU366" s="215" t="s">
        <v>89</v>
      </c>
      <c r="AY366" s="214" t="s">
        <v>134</v>
      </c>
      <c r="BK366" s="216">
        <f>SUM(BK367:BK446)</f>
        <v>0</v>
      </c>
    </row>
    <row r="367" s="2" customFormat="1" ht="44.25" customHeight="1">
      <c r="A367" s="39"/>
      <c r="B367" s="40"/>
      <c r="C367" s="219" t="s">
        <v>559</v>
      </c>
      <c r="D367" s="219" t="s">
        <v>136</v>
      </c>
      <c r="E367" s="220" t="s">
        <v>560</v>
      </c>
      <c r="F367" s="221" t="s">
        <v>561</v>
      </c>
      <c r="G367" s="222" t="s">
        <v>279</v>
      </c>
      <c r="H367" s="223">
        <v>4</v>
      </c>
      <c r="I367" s="224"/>
      <c r="J367" s="225">
        <f>ROUND(I367*H367,2)</f>
        <v>0</v>
      </c>
      <c r="K367" s="221" t="s">
        <v>147</v>
      </c>
      <c r="L367" s="45"/>
      <c r="M367" s="226" t="s">
        <v>1</v>
      </c>
      <c r="N367" s="227" t="s">
        <v>46</v>
      </c>
      <c r="O367" s="92"/>
      <c r="P367" s="228">
        <f>O367*H367</f>
        <v>0</v>
      </c>
      <c r="Q367" s="228">
        <v>0.0016692</v>
      </c>
      <c r="R367" s="228">
        <f>Q367*H367</f>
        <v>0.0066768000000000001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140</v>
      </c>
      <c r="AT367" s="230" t="s">
        <v>136</v>
      </c>
      <c r="AU367" s="230" t="s">
        <v>91</v>
      </c>
      <c r="AY367" s="18" t="s">
        <v>134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89</v>
      </c>
      <c r="BK367" s="231">
        <f>ROUND(I367*H367,2)</f>
        <v>0</v>
      </c>
      <c r="BL367" s="18" t="s">
        <v>140</v>
      </c>
      <c r="BM367" s="230" t="s">
        <v>562</v>
      </c>
    </row>
    <row r="368" s="2" customFormat="1" ht="24.15" customHeight="1">
      <c r="A368" s="39"/>
      <c r="B368" s="40"/>
      <c r="C368" s="266" t="s">
        <v>563</v>
      </c>
      <c r="D368" s="266" t="s">
        <v>219</v>
      </c>
      <c r="E368" s="267" t="s">
        <v>564</v>
      </c>
      <c r="F368" s="268" t="s">
        <v>565</v>
      </c>
      <c r="G368" s="269" t="s">
        <v>279</v>
      </c>
      <c r="H368" s="270">
        <v>2</v>
      </c>
      <c r="I368" s="271"/>
      <c r="J368" s="272">
        <f>ROUND(I368*H368,2)</f>
        <v>0</v>
      </c>
      <c r="K368" s="268" t="s">
        <v>1</v>
      </c>
      <c r="L368" s="273"/>
      <c r="M368" s="274" t="s">
        <v>1</v>
      </c>
      <c r="N368" s="275" t="s">
        <v>46</v>
      </c>
      <c r="O368" s="92"/>
      <c r="P368" s="228">
        <f>O368*H368</f>
        <v>0</v>
      </c>
      <c r="Q368" s="228">
        <v>0.016</v>
      </c>
      <c r="R368" s="228">
        <f>Q368*H368</f>
        <v>0.032000000000000001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180</v>
      </c>
      <c r="AT368" s="230" t="s">
        <v>219</v>
      </c>
      <c r="AU368" s="230" t="s">
        <v>91</v>
      </c>
      <c r="AY368" s="18" t="s">
        <v>134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89</v>
      </c>
      <c r="BK368" s="231">
        <f>ROUND(I368*H368,2)</f>
        <v>0</v>
      </c>
      <c r="BL368" s="18" t="s">
        <v>140</v>
      </c>
      <c r="BM368" s="230" t="s">
        <v>566</v>
      </c>
    </row>
    <row r="369" s="2" customFormat="1" ht="24.15" customHeight="1">
      <c r="A369" s="39"/>
      <c r="B369" s="40"/>
      <c r="C369" s="266" t="s">
        <v>567</v>
      </c>
      <c r="D369" s="266" t="s">
        <v>219</v>
      </c>
      <c r="E369" s="267" t="s">
        <v>568</v>
      </c>
      <c r="F369" s="268" t="s">
        <v>569</v>
      </c>
      <c r="G369" s="269" t="s">
        <v>279</v>
      </c>
      <c r="H369" s="270">
        <v>2</v>
      </c>
      <c r="I369" s="271"/>
      <c r="J369" s="272">
        <f>ROUND(I369*H369,2)</f>
        <v>0</v>
      </c>
      <c r="K369" s="268" t="s">
        <v>147</v>
      </c>
      <c r="L369" s="273"/>
      <c r="M369" s="274" t="s">
        <v>1</v>
      </c>
      <c r="N369" s="275" t="s">
        <v>46</v>
      </c>
      <c r="O369" s="92"/>
      <c r="P369" s="228">
        <f>O369*H369</f>
        <v>0</v>
      </c>
      <c r="Q369" s="228">
        <v>0.016500000000000001</v>
      </c>
      <c r="R369" s="228">
        <f>Q369*H369</f>
        <v>0.033000000000000002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180</v>
      </c>
      <c r="AT369" s="230" t="s">
        <v>219</v>
      </c>
      <c r="AU369" s="230" t="s">
        <v>91</v>
      </c>
      <c r="AY369" s="18" t="s">
        <v>134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89</v>
      </c>
      <c r="BK369" s="231">
        <f>ROUND(I369*H369,2)</f>
        <v>0</v>
      </c>
      <c r="BL369" s="18" t="s">
        <v>140</v>
      </c>
      <c r="BM369" s="230" t="s">
        <v>570</v>
      </c>
    </row>
    <row r="370" s="2" customFormat="1" ht="55.5" customHeight="1">
      <c r="A370" s="39"/>
      <c r="B370" s="40"/>
      <c r="C370" s="219" t="s">
        <v>571</v>
      </c>
      <c r="D370" s="219" t="s">
        <v>136</v>
      </c>
      <c r="E370" s="220" t="s">
        <v>572</v>
      </c>
      <c r="F370" s="221" t="s">
        <v>573</v>
      </c>
      <c r="G370" s="222" t="s">
        <v>279</v>
      </c>
      <c r="H370" s="223">
        <v>1</v>
      </c>
      <c r="I370" s="224"/>
      <c r="J370" s="225">
        <f>ROUND(I370*H370,2)</f>
        <v>0</v>
      </c>
      <c r="K370" s="221" t="s">
        <v>147</v>
      </c>
      <c r="L370" s="45"/>
      <c r="M370" s="226" t="s">
        <v>1</v>
      </c>
      <c r="N370" s="227" t="s">
        <v>46</v>
      </c>
      <c r="O370" s="92"/>
      <c r="P370" s="228">
        <f>O370*H370</f>
        <v>0</v>
      </c>
      <c r="Q370" s="228">
        <v>0.00020594999999999999</v>
      </c>
      <c r="R370" s="228">
        <f>Q370*H370</f>
        <v>0.00020594999999999999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140</v>
      </c>
      <c r="AT370" s="230" t="s">
        <v>136</v>
      </c>
      <c r="AU370" s="230" t="s">
        <v>91</v>
      </c>
      <c r="AY370" s="18" t="s">
        <v>134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89</v>
      </c>
      <c r="BK370" s="231">
        <f>ROUND(I370*H370,2)</f>
        <v>0</v>
      </c>
      <c r="BL370" s="18" t="s">
        <v>140</v>
      </c>
      <c r="BM370" s="230" t="s">
        <v>574</v>
      </c>
    </row>
    <row r="371" s="2" customFormat="1" ht="24.15" customHeight="1">
      <c r="A371" s="39"/>
      <c r="B371" s="40"/>
      <c r="C371" s="266" t="s">
        <v>575</v>
      </c>
      <c r="D371" s="266" t="s">
        <v>219</v>
      </c>
      <c r="E371" s="267" t="s">
        <v>576</v>
      </c>
      <c r="F371" s="268" t="s">
        <v>577</v>
      </c>
      <c r="G371" s="269" t="s">
        <v>279</v>
      </c>
      <c r="H371" s="270">
        <v>1</v>
      </c>
      <c r="I371" s="271"/>
      <c r="J371" s="272">
        <f>ROUND(I371*H371,2)</f>
        <v>0</v>
      </c>
      <c r="K371" s="268" t="s">
        <v>1</v>
      </c>
      <c r="L371" s="273"/>
      <c r="M371" s="274" t="s">
        <v>1</v>
      </c>
      <c r="N371" s="275" t="s">
        <v>46</v>
      </c>
      <c r="O371" s="92"/>
      <c r="P371" s="228">
        <f>O371*H371</f>
        <v>0</v>
      </c>
      <c r="Q371" s="228">
        <v>0.012500000000000001</v>
      </c>
      <c r="R371" s="228">
        <f>Q371*H371</f>
        <v>0.012500000000000001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180</v>
      </c>
      <c r="AT371" s="230" t="s">
        <v>219</v>
      </c>
      <c r="AU371" s="230" t="s">
        <v>91</v>
      </c>
      <c r="AY371" s="18" t="s">
        <v>134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89</v>
      </c>
      <c r="BK371" s="231">
        <f>ROUND(I371*H371,2)</f>
        <v>0</v>
      </c>
      <c r="BL371" s="18" t="s">
        <v>140</v>
      </c>
      <c r="BM371" s="230" t="s">
        <v>578</v>
      </c>
    </row>
    <row r="372" s="2" customFormat="1" ht="44.25" customHeight="1">
      <c r="A372" s="39"/>
      <c r="B372" s="40"/>
      <c r="C372" s="219" t="s">
        <v>579</v>
      </c>
      <c r="D372" s="219" t="s">
        <v>136</v>
      </c>
      <c r="E372" s="220" t="s">
        <v>580</v>
      </c>
      <c r="F372" s="221" t="s">
        <v>581</v>
      </c>
      <c r="G372" s="222" t="s">
        <v>279</v>
      </c>
      <c r="H372" s="223">
        <v>1</v>
      </c>
      <c r="I372" s="224"/>
      <c r="J372" s="225">
        <f>ROUND(I372*H372,2)</f>
        <v>0</v>
      </c>
      <c r="K372" s="221" t="s">
        <v>147</v>
      </c>
      <c r="L372" s="45"/>
      <c r="M372" s="226" t="s">
        <v>1</v>
      </c>
      <c r="N372" s="227" t="s">
        <v>46</v>
      </c>
      <c r="O372" s="92"/>
      <c r="P372" s="228">
        <f>O372*H372</f>
        <v>0</v>
      </c>
      <c r="Q372" s="228">
        <v>0.0079588999999999997</v>
      </c>
      <c r="R372" s="228">
        <f>Q372*H372</f>
        <v>0.0079588999999999997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140</v>
      </c>
      <c r="AT372" s="230" t="s">
        <v>136</v>
      </c>
      <c r="AU372" s="230" t="s">
        <v>91</v>
      </c>
      <c r="AY372" s="18" t="s">
        <v>134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89</v>
      </c>
      <c r="BK372" s="231">
        <f>ROUND(I372*H372,2)</f>
        <v>0</v>
      </c>
      <c r="BL372" s="18" t="s">
        <v>140</v>
      </c>
      <c r="BM372" s="230" t="s">
        <v>582</v>
      </c>
    </row>
    <row r="373" s="2" customFormat="1" ht="33" customHeight="1">
      <c r="A373" s="39"/>
      <c r="B373" s="40"/>
      <c r="C373" s="266" t="s">
        <v>583</v>
      </c>
      <c r="D373" s="266" t="s">
        <v>219</v>
      </c>
      <c r="E373" s="267" t="s">
        <v>584</v>
      </c>
      <c r="F373" s="268" t="s">
        <v>585</v>
      </c>
      <c r="G373" s="269" t="s">
        <v>279</v>
      </c>
      <c r="H373" s="270">
        <v>1</v>
      </c>
      <c r="I373" s="271"/>
      <c r="J373" s="272">
        <f>ROUND(I373*H373,2)</f>
        <v>0</v>
      </c>
      <c r="K373" s="268" t="s">
        <v>147</v>
      </c>
      <c r="L373" s="273"/>
      <c r="M373" s="274" t="s">
        <v>1</v>
      </c>
      <c r="N373" s="275" t="s">
        <v>46</v>
      </c>
      <c r="O373" s="92"/>
      <c r="P373" s="228">
        <f>O373*H373</f>
        <v>0</v>
      </c>
      <c r="Q373" s="228">
        <v>0.098000000000000004</v>
      </c>
      <c r="R373" s="228">
        <f>Q373*H373</f>
        <v>0.098000000000000004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180</v>
      </c>
      <c r="AT373" s="230" t="s">
        <v>219</v>
      </c>
      <c r="AU373" s="230" t="s">
        <v>91</v>
      </c>
      <c r="AY373" s="18" t="s">
        <v>134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89</v>
      </c>
      <c r="BK373" s="231">
        <f>ROUND(I373*H373,2)</f>
        <v>0</v>
      </c>
      <c r="BL373" s="18" t="s">
        <v>140</v>
      </c>
      <c r="BM373" s="230" t="s">
        <v>586</v>
      </c>
    </row>
    <row r="374" s="2" customFormat="1" ht="44.25" customHeight="1">
      <c r="A374" s="39"/>
      <c r="B374" s="40"/>
      <c r="C374" s="219" t="s">
        <v>587</v>
      </c>
      <c r="D374" s="219" t="s">
        <v>136</v>
      </c>
      <c r="E374" s="220" t="s">
        <v>588</v>
      </c>
      <c r="F374" s="221" t="s">
        <v>589</v>
      </c>
      <c r="G374" s="222" t="s">
        <v>256</v>
      </c>
      <c r="H374" s="223">
        <v>19</v>
      </c>
      <c r="I374" s="224"/>
      <c r="J374" s="225">
        <f>ROUND(I374*H374,2)</f>
        <v>0</v>
      </c>
      <c r="K374" s="221" t="s">
        <v>147</v>
      </c>
      <c r="L374" s="45"/>
      <c r="M374" s="226" t="s">
        <v>1</v>
      </c>
      <c r="N374" s="227" t="s">
        <v>46</v>
      </c>
      <c r="O374" s="92"/>
      <c r="P374" s="228">
        <f>O374*H374</f>
        <v>0</v>
      </c>
      <c r="Q374" s="228">
        <v>0</v>
      </c>
      <c r="R374" s="228">
        <f>Q374*H374</f>
        <v>0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140</v>
      </c>
      <c r="AT374" s="230" t="s">
        <v>136</v>
      </c>
      <c r="AU374" s="230" t="s">
        <v>91</v>
      </c>
      <c r="AY374" s="18" t="s">
        <v>134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89</v>
      </c>
      <c r="BK374" s="231">
        <f>ROUND(I374*H374,2)</f>
        <v>0</v>
      </c>
      <c r="BL374" s="18" t="s">
        <v>140</v>
      </c>
      <c r="BM374" s="230" t="s">
        <v>590</v>
      </c>
    </row>
    <row r="375" s="2" customFormat="1" ht="16.5" customHeight="1">
      <c r="A375" s="39"/>
      <c r="B375" s="40"/>
      <c r="C375" s="266" t="s">
        <v>591</v>
      </c>
      <c r="D375" s="266" t="s">
        <v>219</v>
      </c>
      <c r="E375" s="267" t="s">
        <v>592</v>
      </c>
      <c r="F375" s="268" t="s">
        <v>593</v>
      </c>
      <c r="G375" s="269" t="s">
        <v>256</v>
      </c>
      <c r="H375" s="270">
        <v>19.285</v>
      </c>
      <c r="I375" s="271"/>
      <c r="J375" s="272">
        <f>ROUND(I375*H375,2)</f>
        <v>0</v>
      </c>
      <c r="K375" s="268" t="s">
        <v>1</v>
      </c>
      <c r="L375" s="273"/>
      <c r="M375" s="274" t="s">
        <v>1</v>
      </c>
      <c r="N375" s="275" t="s">
        <v>46</v>
      </c>
      <c r="O375" s="92"/>
      <c r="P375" s="228">
        <f>O375*H375</f>
        <v>0</v>
      </c>
      <c r="Q375" s="228">
        <v>0.0031800000000000001</v>
      </c>
      <c r="R375" s="228">
        <f>Q375*H375</f>
        <v>0.0613263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180</v>
      </c>
      <c r="AT375" s="230" t="s">
        <v>219</v>
      </c>
      <c r="AU375" s="230" t="s">
        <v>91</v>
      </c>
      <c r="AY375" s="18" t="s">
        <v>134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89</v>
      </c>
      <c r="BK375" s="231">
        <f>ROUND(I375*H375,2)</f>
        <v>0</v>
      </c>
      <c r="BL375" s="18" t="s">
        <v>140</v>
      </c>
      <c r="BM375" s="230" t="s">
        <v>594</v>
      </c>
    </row>
    <row r="376" s="2" customFormat="1">
      <c r="A376" s="39"/>
      <c r="B376" s="40"/>
      <c r="C376" s="41"/>
      <c r="D376" s="234" t="s">
        <v>273</v>
      </c>
      <c r="E376" s="41"/>
      <c r="F376" s="276" t="s">
        <v>274</v>
      </c>
      <c r="G376" s="41"/>
      <c r="H376" s="41"/>
      <c r="I376" s="277"/>
      <c r="J376" s="41"/>
      <c r="K376" s="41"/>
      <c r="L376" s="45"/>
      <c r="M376" s="278"/>
      <c r="N376" s="279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273</v>
      </c>
      <c r="AU376" s="18" t="s">
        <v>91</v>
      </c>
    </row>
    <row r="377" s="13" customFormat="1">
      <c r="A377" s="13"/>
      <c r="B377" s="232"/>
      <c r="C377" s="233"/>
      <c r="D377" s="234" t="s">
        <v>142</v>
      </c>
      <c r="E377" s="233"/>
      <c r="F377" s="236" t="s">
        <v>595</v>
      </c>
      <c r="G377" s="233"/>
      <c r="H377" s="237">
        <v>19.285</v>
      </c>
      <c r="I377" s="238"/>
      <c r="J377" s="233"/>
      <c r="K377" s="233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142</v>
      </c>
      <c r="AU377" s="243" t="s">
        <v>91</v>
      </c>
      <c r="AV377" s="13" t="s">
        <v>91</v>
      </c>
      <c r="AW377" s="13" t="s">
        <v>4</v>
      </c>
      <c r="AX377" s="13" t="s">
        <v>89</v>
      </c>
      <c r="AY377" s="243" t="s">
        <v>134</v>
      </c>
    </row>
    <row r="378" s="2" customFormat="1" ht="44.25" customHeight="1">
      <c r="A378" s="39"/>
      <c r="B378" s="40"/>
      <c r="C378" s="219" t="s">
        <v>596</v>
      </c>
      <c r="D378" s="219" t="s">
        <v>136</v>
      </c>
      <c r="E378" s="220" t="s">
        <v>266</v>
      </c>
      <c r="F378" s="221" t="s">
        <v>267</v>
      </c>
      <c r="G378" s="222" t="s">
        <v>256</v>
      </c>
      <c r="H378" s="223">
        <v>427</v>
      </c>
      <c r="I378" s="224"/>
      <c r="J378" s="225">
        <f>ROUND(I378*H378,2)</f>
        <v>0</v>
      </c>
      <c r="K378" s="221" t="s">
        <v>147</v>
      </c>
      <c r="L378" s="45"/>
      <c r="M378" s="226" t="s">
        <v>1</v>
      </c>
      <c r="N378" s="227" t="s">
        <v>46</v>
      </c>
      <c r="O378" s="92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140</v>
      </c>
      <c r="AT378" s="230" t="s">
        <v>136</v>
      </c>
      <c r="AU378" s="230" t="s">
        <v>91</v>
      </c>
      <c r="AY378" s="18" t="s">
        <v>134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89</v>
      </c>
      <c r="BK378" s="231">
        <f>ROUND(I378*H378,2)</f>
        <v>0</v>
      </c>
      <c r="BL378" s="18" t="s">
        <v>140</v>
      </c>
      <c r="BM378" s="230" t="s">
        <v>597</v>
      </c>
    </row>
    <row r="379" s="13" customFormat="1">
      <c r="A379" s="13"/>
      <c r="B379" s="232"/>
      <c r="C379" s="233"/>
      <c r="D379" s="234" t="s">
        <v>142</v>
      </c>
      <c r="E379" s="235" t="s">
        <v>1</v>
      </c>
      <c r="F379" s="236" t="s">
        <v>598</v>
      </c>
      <c r="G379" s="233"/>
      <c r="H379" s="237">
        <v>427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142</v>
      </c>
      <c r="AU379" s="243" t="s">
        <v>91</v>
      </c>
      <c r="AV379" s="13" t="s">
        <v>91</v>
      </c>
      <c r="AW379" s="13" t="s">
        <v>36</v>
      </c>
      <c r="AX379" s="13" t="s">
        <v>89</v>
      </c>
      <c r="AY379" s="243" t="s">
        <v>134</v>
      </c>
    </row>
    <row r="380" s="2" customFormat="1" ht="16.5" customHeight="1">
      <c r="A380" s="39"/>
      <c r="B380" s="40"/>
      <c r="C380" s="266" t="s">
        <v>599</v>
      </c>
      <c r="D380" s="266" t="s">
        <v>219</v>
      </c>
      <c r="E380" s="267" t="s">
        <v>270</v>
      </c>
      <c r="F380" s="268" t="s">
        <v>271</v>
      </c>
      <c r="G380" s="269" t="s">
        <v>256</v>
      </c>
      <c r="H380" s="270">
        <v>433.40499999999997</v>
      </c>
      <c r="I380" s="271"/>
      <c r="J380" s="272">
        <f>ROUND(I380*H380,2)</f>
        <v>0</v>
      </c>
      <c r="K380" s="268" t="s">
        <v>1</v>
      </c>
      <c r="L380" s="273"/>
      <c r="M380" s="274" t="s">
        <v>1</v>
      </c>
      <c r="N380" s="275" t="s">
        <v>46</v>
      </c>
      <c r="O380" s="92"/>
      <c r="P380" s="228">
        <f>O380*H380</f>
        <v>0</v>
      </c>
      <c r="Q380" s="228">
        <v>0.025899999999999999</v>
      </c>
      <c r="R380" s="228">
        <f>Q380*H380</f>
        <v>11.225189499999999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180</v>
      </c>
      <c r="AT380" s="230" t="s">
        <v>219</v>
      </c>
      <c r="AU380" s="230" t="s">
        <v>91</v>
      </c>
      <c r="AY380" s="18" t="s">
        <v>134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89</v>
      </c>
      <c r="BK380" s="231">
        <f>ROUND(I380*H380,2)</f>
        <v>0</v>
      </c>
      <c r="BL380" s="18" t="s">
        <v>140</v>
      </c>
      <c r="BM380" s="230" t="s">
        <v>600</v>
      </c>
    </row>
    <row r="381" s="2" customFormat="1">
      <c r="A381" s="39"/>
      <c r="B381" s="40"/>
      <c r="C381" s="41"/>
      <c r="D381" s="234" t="s">
        <v>273</v>
      </c>
      <c r="E381" s="41"/>
      <c r="F381" s="276" t="s">
        <v>274</v>
      </c>
      <c r="G381" s="41"/>
      <c r="H381" s="41"/>
      <c r="I381" s="277"/>
      <c r="J381" s="41"/>
      <c r="K381" s="41"/>
      <c r="L381" s="45"/>
      <c r="M381" s="278"/>
      <c r="N381" s="279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273</v>
      </c>
      <c r="AU381" s="18" t="s">
        <v>91</v>
      </c>
    </row>
    <row r="382" s="13" customFormat="1">
      <c r="A382" s="13"/>
      <c r="B382" s="232"/>
      <c r="C382" s="233"/>
      <c r="D382" s="234" t="s">
        <v>142</v>
      </c>
      <c r="E382" s="233"/>
      <c r="F382" s="236" t="s">
        <v>601</v>
      </c>
      <c r="G382" s="233"/>
      <c r="H382" s="237">
        <v>433.40499999999997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142</v>
      </c>
      <c r="AU382" s="243" t="s">
        <v>91</v>
      </c>
      <c r="AV382" s="13" t="s">
        <v>91</v>
      </c>
      <c r="AW382" s="13" t="s">
        <v>4</v>
      </c>
      <c r="AX382" s="13" t="s">
        <v>89</v>
      </c>
      <c r="AY382" s="243" t="s">
        <v>134</v>
      </c>
    </row>
    <row r="383" s="2" customFormat="1" ht="44.25" customHeight="1">
      <c r="A383" s="39"/>
      <c r="B383" s="40"/>
      <c r="C383" s="219" t="s">
        <v>602</v>
      </c>
      <c r="D383" s="219" t="s">
        <v>136</v>
      </c>
      <c r="E383" s="220" t="s">
        <v>603</v>
      </c>
      <c r="F383" s="221" t="s">
        <v>604</v>
      </c>
      <c r="G383" s="222" t="s">
        <v>279</v>
      </c>
      <c r="H383" s="223">
        <v>3</v>
      </c>
      <c r="I383" s="224"/>
      <c r="J383" s="225">
        <f>ROUND(I383*H383,2)</f>
        <v>0</v>
      </c>
      <c r="K383" s="221" t="s">
        <v>147</v>
      </c>
      <c r="L383" s="45"/>
      <c r="M383" s="226" t="s">
        <v>1</v>
      </c>
      <c r="N383" s="227" t="s">
        <v>46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140</v>
      </c>
      <c r="AT383" s="230" t="s">
        <v>136</v>
      </c>
      <c r="AU383" s="230" t="s">
        <v>91</v>
      </c>
      <c r="AY383" s="18" t="s">
        <v>134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89</v>
      </c>
      <c r="BK383" s="231">
        <f>ROUND(I383*H383,2)</f>
        <v>0</v>
      </c>
      <c r="BL383" s="18" t="s">
        <v>140</v>
      </c>
      <c r="BM383" s="230" t="s">
        <v>605</v>
      </c>
    </row>
    <row r="384" s="2" customFormat="1" ht="24.15" customHeight="1">
      <c r="A384" s="39"/>
      <c r="B384" s="40"/>
      <c r="C384" s="266" t="s">
        <v>606</v>
      </c>
      <c r="D384" s="266" t="s">
        <v>219</v>
      </c>
      <c r="E384" s="267" t="s">
        <v>607</v>
      </c>
      <c r="F384" s="268" t="s">
        <v>608</v>
      </c>
      <c r="G384" s="269" t="s">
        <v>279</v>
      </c>
      <c r="H384" s="270">
        <v>3</v>
      </c>
      <c r="I384" s="271"/>
      <c r="J384" s="272">
        <f>ROUND(I384*H384,2)</f>
        <v>0</v>
      </c>
      <c r="K384" s="268" t="s">
        <v>1</v>
      </c>
      <c r="L384" s="273"/>
      <c r="M384" s="274" t="s">
        <v>1</v>
      </c>
      <c r="N384" s="275" t="s">
        <v>46</v>
      </c>
      <c r="O384" s="92"/>
      <c r="P384" s="228">
        <f>O384*H384</f>
        <v>0</v>
      </c>
      <c r="Q384" s="228">
        <v>0.0045999999999999999</v>
      </c>
      <c r="R384" s="228">
        <f>Q384*H384</f>
        <v>0.0138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180</v>
      </c>
      <c r="AT384" s="230" t="s">
        <v>219</v>
      </c>
      <c r="AU384" s="230" t="s">
        <v>91</v>
      </c>
      <c r="AY384" s="18" t="s">
        <v>134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89</v>
      </c>
      <c r="BK384" s="231">
        <f>ROUND(I384*H384,2)</f>
        <v>0</v>
      </c>
      <c r="BL384" s="18" t="s">
        <v>140</v>
      </c>
      <c r="BM384" s="230" t="s">
        <v>609</v>
      </c>
    </row>
    <row r="385" s="2" customFormat="1" ht="44.25" customHeight="1">
      <c r="A385" s="39"/>
      <c r="B385" s="40"/>
      <c r="C385" s="219" t="s">
        <v>610</v>
      </c>
      <c r="D385" s="219" t="s">
        <v>136</v>
      </c>
      <c r="E385" s="220" t="s">
        <v>611</v>
      </c>
      <c r="F385" s="221" t="s">
        <v>612</v>
      </c>
      <c r="G385" s="222" t="s">
        <v>279</v>
      </c>
      <c r="H385" s="223">
        <v>5</v>
      </c>
      <c r="I385" s="224"/>
      <c r="J385" s="225">
        <f>ROUND(I385*H385,2)</f>
        <v>0</v>
      </c>
      <c r="K385" s="221" t="s">
        <v>147</v>
      </c>
      <c r="L385" s="45"/>
      <c r="M385" s="226" t="s">
        <v>1</v>
      </c>
      <c r="N385" s="227" t="s">
        <v>46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140</v>
      </c>
      <c r="AT385" s="230" t="s">
        <v>136</v>
      </c>
      <c r="AU385" s="230" t="s">
        <v>91</v>
      </c>
      <c r="AY385" s="18" t="s">
        <v>134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89</v>
      </c>
      <c r="BK385" s="231">
        <f>ROUND(I385*H385,2)</f>
        <v>0</v>
      </c>
      <c r="BL385" s="18" t="s">
        <v>140</v>
      </c>
      <c r="BM385" s="230" t="s">
        <v>613</v>
      </c>
    </row>
    <row r="386" s="2" customFormat="1" ht="16.5" customHeight="1">
      <c r="A386" s="39"/>
      <c r="B386" s="40"/>
      <c r="C386" s="266" t="s">
        <v>614</v>
      </c>
      <c r="D386" s="266" t="s">
        <v>219</v>
      </c>
      <c r="E386" s="267" t="s">
        <v>615</v>
      </c>
      <c r="F386" s="268" t="s">
        <v>616</v>
      </c>
      <c r="G386" s="269" t="s">
        <v>279</v>
      </c>
      <c r="H386" s="270">
        <v>1</v>
      </c>
      <c r="I386" s="271"/>
      <c r="J386" s="272">
        <f>ROUND(I386*H386,2)</f>
        <v>0</v>
      </c>
      <c r="K386" s="268" t="s">
        <v>147</v>
      </c>
      <c r="L386" s="273"/>
      <c r="M386" s="274" t="s">
        <v>1</v>
      </c>
      <c r="N386" s="275" t="s">
        <v>46</v>
      </c>
      <c r="O386" s="92"/>
      <c r="P386" s="228">
        <f>O386*H386</f>
        <v>0</v>
      </c>
      <c r="Q386" s="228">
        <v>0.00072000000000000005</v>
      </c>
      <c r="R386" s="228">
        <f>Q386*H386</f>
        <v>0.00072000000000000005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180</v>
      </c>
      <c r="AT386" s="230" t="s">
        <v>219</v>
      </c>
      <c r="AU386" s="230" t="s">
        <v>91</v>
      </c>
      <c r="AY386" s="18" t="s">
        <v>134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89</v>
      </c>
      <c r="BK386" s="231">
        <f>ROUND(I386*H386,2)</f>
        <v>0</v>
      </c>
      <c r="BL386" s="18" t="s">
        <v>140</v>
      </c>
      <c r="BM386" s="230" t="s">
        <v>617</v>
      </c>
    </row>
    <row r="387" s="2" customFormat="1" ht="16.5" customHeight="1">
      <c r="A387" s="39"/>
      <c r="B387" s="40"/>
      <c r="C387" s="266" t="s">
        <v>618</v>
      </c>
      <c r="D387" s="266" t="s">
        <v>219</v>
      </c>
      <c r="E387" s="267" t="s">
        <v>619</v>
      </c>
      <c r="F387" s="268" t="s">
        <v>620</v>
      </c>
      <c r="G387" s="269" t="s">
        <v>279</v>
      </c>
      <c r="H387" s="270">
        <v>3</v>
      </c>
      <c r="I387" s="271"/>
      <c r="J387" s="272">
        <f>ROUND(I387*H387,2)</f>
        <v>0</v>
      </c>
      <c r="K387" s="268" t="s">
        <v>147</v>
      </c>
      <c r="L387" s="273"/>
      <c r="M387" s="274" t="s">
        <v>1</v>
      </c>
      <c r="N387" s="275" t="s">
        <v>46</v>
      </c>
      <c r="O387" s="92"/>
      <c r="P387" s="228">
        <f>O387*H387</f>
        <v>0</v>
      </c>
      <c r="Q387" s="228">
        <v>0.00080000000000000004</v>
      </c>
      <c r="R387" s="228">
        <f>Q387*H387</f>
        <v>0.0024000000000000002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180</v>
      </c>
      <c r="AT387" s="230" t="s">
        <v>219</v>
      </c>
      <c r="AU387" s="230" t="s">
        <v>91</v>
      </c>
      <c r="AY387" s="18" t="s">
        <v>134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89</v>
      </c>
      <c r="BK387" s="231">
        <f>ROUND(I387*H387,2)</f>
        <v>0</v>
      </c>
      <c r="BL387" s="18" t="s">
        <v>140</v>
      </c>
      <c r="BM387" s="230" t="s">
        <v>621</v>
      </c>
    </row>
    <row r="388" s="2" customFormat="1" ht="24.15" customHeight="1">
      <c r="A388" s="39"/>
      <c r="B388" s="40"/>
      <c r="C388" s="266" t="s">
        <v>622</v>
      </c>
      <c r="D388" s="266" t="s">
        <v>219</v>
      </c>
      <c r="E388" s="267" t="s">
        <v>623</v>
      </c>
      <c r="F388" s="268" t="s">
        <v>624</v>
      </c>
      <c r="G388" s="269" t="s">
        <v>279</v>
      </c>
      <c r="H388" s="270">
        <v>1</v>
      </c>
      <c r="I388" s="271"/>
      <c r="J388" s="272">
        <f>ROUND(I388*H388,2)</f>
        <v>0</v>
      </c>
      <c r="K388" s="268" t="s">
        <v>1</v>
      </c>
      <c r="L388" s="273"/>
      <c r="M388" s="274" t="s">
        <v>1</v>
      </c>
      <c r="N388" s="275" t="s">
        <v>46</v>
      </c>
      <c r="O388" s="92"/>
      <c r="P388" s="228">
        <f>O388*H388</f>
        <v>0</v>
      </c>
      <c r="Q388" s="228">
        <v>0.0051000000000000004</v>
      </c>
      <c r="R388" s="228">
        <f>Q388*H388</f>
        <v>0.0051000000000000004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180</v>
      </c>
      <c r="AT388" s="230" t="s">
        <v>219</v>
      </c>
      <c r="AU388" s="230" t="s">
        <v>91</v>
      </c>
      <c r="AY388" s="18" t="s">
        <v>134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89</v>
      </c>
      <c r="BK388" s="231">
        <f>ROUND(I388*H388,2)</f>
        <v>0</v>
      </c>
      <c r="BL388" s="18" t="s">
        <v>140</v>
      </c>
      <c r="BM388" s="230" t="s">
        <v>625</v>
      </c>
    </row>
    <row r="389" s="2" customFormat="1" ht="37.8" customHeight="1">
      <c r="A389" s="39"/>
      <c r="B389" s="40"/>
      <c r="C389" s="219" t="s">
        <v>626</v>
      </c>
      <c r="D389" s="219" t="s">
        <v>136</v>
      </c>
      <c r="E389" s="220" t="s">
        <v>627</v>
      </c>
      <c r="F389" s="221" t="s">
        <v>628</v>
      </c>
      <c r="G389" s="222" t="s">
        <v>279</v>
      </c>
      <c r="H389" s="223">
        <v>3</v>
      </c>
      <c r="I389" s="224"/>
      <c r="J389" s="225">
        <f>ROUND(I389*H389,2)</f>
        <v>0</v>
      </c>
      <c r="K389" s="221" t="s">
        <v>1</v>
      </c>
      <c r="L389" s="45"/>
      <c r="M389" s="226" t="s">
        <v>1</v>
      </c>
      <c r="N389" s="227" t="s">
        <v>46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140</v>
      </c>
      <c r="AT389" s="230" t="s">
        <v>136</v>
      </c>
      <c r="AU389" s="230" t="s">
        <v>91</v>
      </c>
      <c r="AY389" s="18" t="s">
        <v>134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89</v>
      </c>
      <c r="BK389" s="231">
        <f>ROUND(I389*H389,2)</f>
        <v>0</v>
      </c>
      <c r="BL389" s="18" t="s">
        <v>140</v>
      </c>
      <c r="BM389" s="230" t="s">
        <v>629</v>
      </c>
    </row>
    <row r="390" s="2" customFormat="1" ht="16.5" customHeight="1">
      <c r="A390" s="39"/>
      <c r="B390" s="40"/>
      <c r="C390" s="266" t="s">
        <v>630</v>
      </c>
      <c r="D390" s="266" t="s">
        <v>219</v>
      </c>
      <c r="E390" s="267" t="s">
        <v>631</v>
      </c>
      <c r="F390" s="268" t="s">
        <v>632</v>
      </c>
      <c r="G390" s="269" t="s">
        <v>279</v>
      </c>
      <c r="H390" s="270">
        <v>3</v>
      </c>
      <c r="I390" s="271"/>
      <c r="J390" s="272">
        <f>ROUND(I390*H390,2)</f>
        <v>0</v>
      </c>
      <c r="K390" s="268" t="s">
        <v>1</v>
      </c>
      <c r="L390" s="273"/>
      <c r="M390" s="274" t="s">
        <v>1</v>
      </c>
      <c r="N390" s="275" t="s">
        <v>46</v>
      </c>
      <c r="O390" s="92"/>
      <c r="P390" s="228">
        <f>O390*H390</f>
        <v>0</v>
      </c>
      <c r="Q390" s="228">
        <v>0.015299999999999999</v>
      </c>
      <c r="R390" s="228">
        <f>Q390*H390</f>
        <v>0.045899999999999996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180</v>
      </c>
      <c r="AT390" s="230" t="s">
        <v>219</v>
      </c>
      <c r="AU390" s="230" t="s">
        <v>91</v>
      </c>
      <c r="AY390" s="18" t="s">
        <v>134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89</v>
      </c>
      <c r="BK390" s="231">
        <f>ROUND(I390*H390,2)</f>
        <v>0</v>
      </c>
      <c r="BL390" s="18" t="s">
        <v>140</v>
      </c>
      <c r="BM390" s="230" t="s">
        <v>633</v>
      </c>
    </row>
    <row r="391" s="2" customFormat="1" ht="37.8" customHeight="1">
      <c r="A391" s="39"/>
      <c r="B391" s="40"/>
      <c r="C391" s="219" t="s">
        <v>634</v>
      </c>
      <c r="D391" s="219" t="s">
        <v>136</v>
      </c>
      <c r="E391" s="220" t="s">
        <v>635</v>
      </c>
      <c r="F391" s="221" t="s">
        <v>636</v>
      </c>
      <c r="G391" s="222" t="s">
        <v>279</v>
      </c>
      <c r="H391" s="223">
        <v>1</v>
      </c>
      <c r="I391" s="224"/>
      <c r="J391" s="225">
        <f>ROUND(I391*H391,2)</f>
        <v>0</v>
      </c>
      <c r="K391" s="221" t="s">
        <v>1</v>
      </c>
      <c r="L391" s="45"/>
      <c r="M391" s="226" t="s">
        <v>1</v>
      </c>
      <c r="N391" s="227" t="s">
        <v>46</v>
      </c>
      <c r="O391" s="92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140</v>
      </c>
      <c r="AT391" s="230" t="s">
        <v>136</v>
      </c>
      <c r="AU391" s="230" t="s">
        <v>91</v>
      </c>
      <c r="AY391" s="18" t="s">
        <v>134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89</v>
      </c>
      <c r="BK391" s="231">
        <f>ROUND(I391*H391,2)</f>
        <v>0</v>
      </c>
      <c r="BL391" s="18" t="s">
        <v>140</v>
      </c>
      <c r="BM391" s="230" t="s">
        <v>637</v>
      </c>
    </row>
    <row r="392" s="2" customFormat="1" ht="16.5" customHeight="1">
      <c r="A392" s="39"/>
      <c r="B392" s="40"/>
      <c r="C392" s="266" t="s">
        <v>638</v>
      </c>
      <c r="D392" s="266" t="s">
        <v>219</v>
      </c>
      <c r="E392" s="267" t="s">
        <v>282</v>
      </c>
      <c r="F392" s="268" t="s">
        <v>283</v>
      </c>
      <c r="G392" s="269" t="s">
        <v>279</v>
      </c>
      <c r="H392" s="270">
        <v>1</v>
      </c>
      <c r="I392" s="271"/>
      <c r="J392" s="272">
        <f>ROUND(I392*H392,2)</f>
        <v>0</v>
      </c>
      <c r="K392" s="268" t="s">
        <v>1</v>
      </c>
      <c r="L392" s="273"/>
      <c r="M392" s="274" t="s">
        <v>1</v>
      </c>
      <c r="N392" s="275" t="s">
        <v>46</v>
      </c>
      <c r="O392" s="92"/>
      <c r="P392" s="228">
        <f>O392*H392</f>
        <v>0</v>
      </c>
      <c r="Q392" s="228">
        <v>0.01274</v>
      </c>
      <c r="R392" s="228">
        <f>Q392*H392</f>
        <v>0.01274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180</v>
      </c>
      <c r="AT392" s="230" t="s">
        <v>219</v>
      </c>
      <c r="AU392" s="230" t="s">
        <v>91</v>
      </c>
      <c r="AY392" s="18" t="s">
        <v>134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89</v>
      </c>
      <c r="BK392" s="231">
        <f>ROUND(I392*H392,2)</f>
        <v>0</v>
      </c>
      <c r="BL392" s="18" t="s">
        <v>140</v>
      </c>
      <c r="BM392" s="230" t="s">
        <v>639</v>
      </c>
    </row>
    <row r="393" s="2" customFormat="1" ht="37.8" customHeight="1">
      <c r="A393" s="39"/>
      <c r="B393" s="40"/>
      <c r="C393" s="219" t="s">
        <v>640</v>
      </c>
      <c r="D393" s="219" t="s">
        <v>136</v>
      </c>
      <c r="E393" s="220" t="s">
        <v>287</v>
      </c>
      <c r="F393" s="221" t="s">
        <v>288</v>
      </c>
      <c r="G393" s="222" t="s">
        <v>279</v>
      </c>
      <c r="H393" s="223">
        <v>4</v>
      </c>
      <c r="I393" s="224"/>
      <c r="J393" s="225">
        <f>ROUND(I393*H393,2)</f>
        <v>0</v>
      </c>
      <c r="K393" s="221" t="s">
        <v>1</v>
      </c>
      <c r="L393" s="45"/>
      <c r="M393" s="226" t="s">
        <v>1</v>
      </c>
      <c r="N393" s="227" t="s">
        <v>46</v>
      </c>
      <c r="O393" s="92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140</v>
      </c>
      <c r="AT393" s="230" t="s">
        <v>136</v>
      </c>
      <c r="AU393" s="230" t="s">
        <v>91</v>
      </c>
      <c r="AY393" s="18" t="s">
        <v>134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89</v>
      </c>
      <c r="BK393" s="231">
        <f>ROUND(I393*H393,2)</f>
        <v>0</v>
      </c>
      <c r="BL393" s="18" t="s">
        <v>140</v>
      </c>
      <c r="BM393" s="230" t="s">
        <v>641</v>
      </c>
    </row>
    <row r="394" s="2" customFormat="1" ht="16.5" customHeight="1">
      <c r="A394" s="39"/>
      <c r="B394" s="40"/>
      <c r="C394" s="266" t="s">
        <v>642</v>
      </c>
      <c r="D394" s="266" t="s">
        <v>219</v>
      </c>
      <c r="E394" s="267" t="s">
        <v>291</v>
      </c>
      <c r="F394" s="268" t="s">
        <v>292</v>
      </c>
      <c r="G394" s="269" t="s">
        <v>279</v>
      </c>
      <c r="H394" s="270">
        <v>4</v>
      </c>
      <c r="I394" s="271"/>
      <c r="J394" s="272">
        <f>ROUND(I394*H394,2)</f>
        <v>0</v>
      </c>
      <c r="K394" s="268" t="s">
        <v>1</v>
      </c>
      <c r="L394" s="273"/>
      <c r="M394" s="274" t="s">
        <v>1</v>
      </c>
      <c r="N394" s="275" t="s">
        <v>46</v>
      </c>
      <c r="O394" s="92"/>
      <c r="P394" s="228">
        <f>O394*H394</f>
        <v>0</v>
      </c>
      <c r="Q394" s="228">
        <v>0.015720000000000001</v>
      </c>
      <c r="R394" s="228">
        <f>Q394*H394</f>
        <v>0.062880000000000005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180</v>
      </c>
      <c r="AT394" s="230" t="s">
        <v>219</v>
      </c>
      <c r="AU394" s="230" t="s">
        <v>91</v>
      </c>
      <c r="AY394" s="18" t="s">
        <v>134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89</v>
      </c>
      <c r="BK394" s="231">
        <f>ROUND(I394*H394,2)</f>
        <v>0</v>
      </c>
      <c r="BL394" s="18" t="s">
        <v>140</v>
      </c>
      <c r="BM394" s="230" t="s">
        <v>643</v>
      </c>
    </row>
    <row r="395" s="2" customFormat="1">
      <c r="A395" s="39"/>
      <c r="B395" s="40"/>
      <c r="C395" s="41"/>
      <c r="D395" s="234" t="s">
        <v>273</v>
      </c>
      <c r="E395" s="41"/>
      <c r="F395" s="276" t="s">
        <v>294</v>
      </c>
      <c r="G395" s="41"/>
      <c r="H395" s="41"/>
      <c r="I395" s="277"/>
      <c r="J395" s="41"/>
      <c r="K395" s="41"/>
      <c r="L395" s="45"/>
      <c r="M395" s="278"/>
      <c r="N395" s="279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273</v>
      </c>
      <c r="AU395" s="18" t="s">
        <v>91</v>
      </c>
    </row>
    <row r="396" s="2" customFormat="1" ht="44.25" customHeight="1">
      <c r="A396" s="39"/>
      <c r="B396" s="40"/>
      <c r="C396" s="219" t="s">
        <v>644</v>
      </c>
      <c r="D396" s="219" t="s">
        <v>136</v>
      </c>
      <c r="E396" s="220" t="s">
        <v>296</v>
      </c>
      <c r="F396" s="221" t="s">
        <v>297</v>
      </c>
      <c r="G396" s="222" t="s">
        <v>279</v>
      </c>
      <c r="H396" s="223">
        <v>81</v>
      </c>
      <c r="I396" s="224"/>
      <c r="J396" s="225">
        <f>ROUND(I396*H396,2)</f>
        <v>0</v>
      </c>
      <c r="K396" s="221" t="s">
        <v>147</v>
      </c>
      <c r="L396" s="45"/>
      <c r="M396" s="226" t="s">
        <v>1</v>
      </c>
      <c r="N396" s="227" t="s">
        <v>46</v>
      </c>
      <c r="O396" s="92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140</v>
      </c>
      <c r="AT396" s="230" t="s">
        <v>136</v>
      </c>
      <c r="AU396" s="230" t="s">
        <v>91</v>
      </c>
      <c r="AY396" s="18" t="s">
        <v>134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89</v>
      </c>
      <c r="BK396" s="231">
        <f>ROUND(I396*H396,2)</f>
        <v>0</v>
      </c>
      <c r="BL396" s="18" t="s">
        <v>140</v>
      </c>
      <c r="BM396" s="230" t="s">
        <v>645</v>
      </c>
    </row>
    <row r="397" s="13" customFormat="1">
      <c r="A397" s="13"/>
      <c r="B397" s="232"/>
      <c r="C397" s="233"/>
      <c r="D397" s="234" t="s">
        <v>142</v>
      </c>
      <c r="E397" s="235" t="s">
        <v>1</v>
      </c>
      <c r="F397" s="236" t="s">
        <v>646</v>
      </c>
      <c r="G397" s="233"/>
      <c r="H397" s="237">
        <v>81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142</v>
      </c>
      <c r="AU397" s="243" t="s">
        <v>91</v>
      </c>
      <c r="AV397" s="13" t="s">
        <v>91</v>
      </c>
      <c r="AW397" s="13" t="s">
        <v>36</v>
      </c>
      <c r="AX397" s="13" t="s">
        <v>89</v>
      </c>
      <c r="AY397" s="243" t="s">
        <v>134</v>
      </c>
    </row>
    <row r="398" s="2" customFormat="1" ht="16.5" customHeight="1">
      <c r="A398" s="39"/>
      <c r="B398" s="40"/>
      <c r="C398" s="266" t="s">
        <v>647</v>
      </c>
      <c r="D398" s="266" t="s">
        <v>219</v>
      </c>
      <c r="E398" s="267" t="s">
        <v>301</v>
      </c>
      <c r="F398" s="268" t="s">
        <v>302</v>
      </c>
      <c r="G398" s="269" t="s">
        <v>279</v>
      </c>
      <c r="H398" s="270">
        <v>77</v>
      </c>
      <c r="I398" s="271"/>
      <c r="J398" s="272">
        <f>ROUND(I398*H398,2)</f>
        <v>0</v>
      </c>
      <c r="K398" s="268" t="s">
        <v>147</v>
      </c>
      <c r="L398" s="273"/>
      <c r="M398" s="274" t="s">
        <v>1</v>
      </c>
      <c r="N398" s="275" t="s">
        <v>46</v>
      </c>
      <c r="O398" s="92"/>
      <c r="P398" s="228">
        <f>O398*H398</f>
        <v>0</v>
      </c>
      <c r="Q398" s="228">
        <v>0.0087500000000000008</v>
      </c>
      <c r="R398" s="228">
        <f>Q398*H398</f>
        <v>0.67375000000000007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180</v>
      </c>
      <c r="AT398" s="230" t="s">
        <v>219</v>
      </c>
      <c r="AU398" s="230" t="s">
        <v>91</v>
      </c>
      <c r="AY398" s="18" t="s">
        <v>134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89</v>
      </c>
      <c r="BK398" s="231">
        <f>ROUND(I398*H398,2)</f>
        <v>0</v>
      </c>
      <c r="BL398" s="18" t="s">
        <v>140</v>
      </c>
      <c r="BM398" s="230" t="s">
        <v>648</v>
      </c>
    </row>
    <row r="399" s="2" customFormat="1" ht="24.15" customHeight="1">
      <c r="A399" s="39"/>
      <c r="B399" s="40"/>
      <c r="C399" s="266" t="s">
        <v>649</v>
      </c>
      <c r="D399" s="266" t="s">
        <v>219</v>
      </c>
      <c r="E399" s="267" t="s">
        <v>305</v>
      </c>
      <c r="F399" s="268" t="s">
        <v>306</v>
      </c>
      <c r="G399" s="269" t="s">
        <v>279</v>
      </c>
      <c r="H399" s="270">
        <v>4</v>
      </c>
      <c r="I399" s="271"/>
      <c r="J399" s="272">
        <f>ROUND(I399*H399,2)</f>
        <v>0</v>
      </c>
      <c r="K399" s="268" t="s">
        <v>1</v>
      </c>
      <c r="L399" s="273"/>
      <c r="M399" s="274" t="s">
        <v>1</v>
      </c>
      <c r="N399" s="275" t="s">
        <v>46</v>
      </c>
      <c r="O399" s="92"/>
      <c r="P399" s="228">
        <f>O399*H399</f>
        <v>0</v>
      </c>
      <c r="Q399" s="228">
        <v>0.025000000000000001</v>
      </c>
      <c r="R399" s="228">
        <f>Q399*H399</f>
        <v>0.10000000000000001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180</v>
      </c>
      <c r="AT399" s="230" t="s">
        <v>219</v>
      </c>
      <c r="AU399" s="230" t="s">
        <v>91</v>
      </c>
      <c r="AY399" s="18" t="s">
        <v>134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89</v>
      </c>
      <c r="BK399" s="231">
        <f>ROUND(I399*H399,2)</f>
        <v>0</v>
      </c>
      <c r="BL399" s="18" t="s">
        <v>140</v>
      </c>
      <c r="BM399" s="230" t="s">
        <v>650</v>
      </c>
    </row>
    <row r="400" s="2" customFormat="1" ht="37.8" customHeight="1">
      <c r="A400" s="39"/>
      <c r="B400" s="40"/>
      <c r="C400" s="219" t="s">
        <v>651</v>
      </c>
      <c r="D400" s="219" t="s">
        <v>136</v>
      </c>
      <c r="E400" s="220" t="s">
        <v>652</v>
      </c>
      <c r="F400" s="221" t="s">
        <v>653</v>
      </c>
      <c r="G400" s="222" t="s">
        <v>279</v>
      </c>
      <c r="H400" s="223">
        <v>3</v>
      </c>
      <c r="I400" s="224"/>
      <c r="J400" s="225">
        <f>ROUND(I400*H400,2)</f>
        <v>0</v>
      </c>
      <c r="K400" s="221" t="s">
        <v>147</v>
      </c>
      <c r="L400" s="45"/>
      <c r="M400" s="226" t="s">
        <v>1</v>
      </c>
      <c r="N400" s="227" t="s">
        <v>46</v>
      </c>
      <c r="O400" s="92"/>
      <c r="P400" s="228">
        <f>O400*H400</f>
        <v>0</v>
      </c>
      <c r="Q400" s="228">
        <v>0.00161652</v>
      </c>
      <c r="R400" s="228">
        <f>Q400*H400</f>
        <v>0.0048495600000000002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140</v>
      </c>
      <c r="AT400" s="230" t="s">
        <v>136</v>
      </c>
      <c r="AU400" s="230" t="s">
        <v>91</v>
      </c>
      <c r="AY400" s="18" t="s">
        <v>134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89</v>
      </c>
      <c r="BK400" s="231">
        <f>ROUND(I400*H400,2)</f>
        <v>0</v>
      </c>
      <c r="BL400" s="18" t="s">
        <v>140</v>
      </c>
      <c r="BM400" s="230" t="s">
        <v>654</v>
      </c>
    </row>
    <row r="401" s="2" customFormat="1" ht="24.15" customHeight="1">
      <c r="A401" s="39"/>
      <c r="B401" s="40"/>
      <c r="C401" s="266" t="s">
        <v>655</v>
      </c>
      <c r="D401" s="266" t="s">
        <v>219</v>
      </c>
      <c r="E401" s="267" t="s">
        <v>656</v>
      </c>
      <c r="F401" s="268" t="s">
        <v>657</v>
      </c>
      <c r="G401" s="269" t="s">
        <v>279</v>
      </c>
      <c r="H401" s="270">
        <v>3</v>
      </c>
      <c r="I401" s="271"/>
      <c r="J401" s="272">
        <f>ROUND(I401*H401,2)</f>
        <v>0</v>
      </c>
      <c r="K401" s="268" t="s">
        <v>147</v>
      </c>
      <c r="L401" s="273"/>
      <c r="M401" s="274" t="s">
        <v>1</v>
      </c>
      <c r="N401" s="275" t="s">
        <v>46</v>
      </c>
      <c r="O401" s="92"/>
      <c r="P401" s="228">
        <f>O401*H401</f>
        <v>0</v>
      </c>
      <c r="Q401" s="228">
        <v>0.017999999999999999</v>
      </c>
      <c r="R401" s="228">
        <f>Q401*H401</f>
        <v>0.053999999999999992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180</v>
      </c>
      <c r="AT401" s="230" t="s">
        <v>219</v>
      </c>
      <c r="AU401" s="230" t="s">
        <v>91</v>
      </c>
      <c r="AY401" s="18" t="s">
        <v>134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89</v>
      </c>
      <c r="BK401" s="231">
        <f>ROUND(I401*H401,2)</f>
        <v>0</v>
      </c>
      <c r="BL401" s="18" t="s">
        <v>140</v>
      </c>
      <c r="BM401" s="230" t="s">
        <v>658</v>
      </c>
    </row>
    <row r="402" s="2" customFormat="1" ht="24.15" customHeight="1">
      <c r="A402" s="39"/>
      <c r="B402" s="40"/>
      <c r="C402" s="266" t="s">
        <v>659</v>
      </c>
      <c r="D402" s="266" t="s">
        <v>219</v>
      </c>
      <c r="E402" s="267" t="s">
        <v>660</v>
      </c>
      <c r="F402" s="268" t="s">
        <v>661</v>
      </c>
      <c r="G402" s="269" t="s">
        <v>279</v>
      </c>
      <c r="H402" s="270">
        <v>3</v>
      </c>
      <c r="I402" s="271"/>
      <c r="J402" s="272">
        <f>ROUND(I402*H402,2)</f>
        <v>0</v>
      </c>
      <c r="K402" s="268" t="s">
        <v>1</v>
      </c>
      <c r="L402" s="273"/>
      <c r="M402" s="274" t="s">
        <v>1</v>
      </c>
      <c r="N402" s="275" t="s">
        <v>46</v>
      </c>
      <c r="O402" s="92"/>
      <c r="P402" s="228">
        <f>O402*H402</f>
        <v>0</v>
      </c>
      <c r="Q402" s="228">
        <v>0.0010499999999999999</v>
      </c>
      <c r="R402" s="228">
        <f>Q402*H402</f>
        <v>0.00315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180</v>
      </c>
      <c r="AT402" s="230" t="s">
        <v>219</v>
      </c>
      <c r="AU402" s="230" t="s">
        <v>91</v>
      </c>
      <c r="AY402" s="18" t="s">
        <v>134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89</v>
      </c>
      <c r="BK402" s="231">
        <f>ROUND(I402*H402,2)</f>
        <v>0</v>
      </c>
      <c r="BL402" s="18" t="s">
        <v>140</v>
      </c>
      <c r="BM402" s="230" t="s">
        <v>662</v>
      </c>
    </row>
    <row r="403" s="2" customFormat="1" ht="49.05" customHeight="1">
      <c r="A403" s="39"/>
      <c r="B403" s="40"/>
      <c r="C403" s="219" t="s">
        <v>663</v>
      </c>
      <c r="D403" s="219" t="s">
        <v>136</v>
      </c>
      <c r="E403" s="220" t="s">
        <v>664</v>
      </c>
      <c r="F403" s="221" t="s">
        <v>665</v>
      </c>
      <c r="G403" s="222" t="s">
        <v>279</v>
      </c>
      <c r="H403" s="223">
        <v>1</v>
      </c>
      <c r="I403" s="224"/>
      <c r="J403" s="225">
        <f>ROUND(I403*H403,2)</f>
        <v>0</v>
      </c>
      <c r="K403" s="221" t="s">
        <v>147</v>
      </c>
      <c r="L403" s="45"/>
      <c r="M403" s="226" t="s">
        <v>1</v>
      </c>
      <c r="N403" s="227" t="s">
        <v>46</v>
      </c>
      <c r="O403" s="92"/>
      <c r="P403" s="228">
        <f>O403*H403</f>
        <v>0</v>
      </c>
      <c r="Q403" s="228">
        <v>0.00162824</v>
      </c>
      <c r="R403" s="228">
        <f>Q403*H403</f>
        <v>0.00162824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140</v>
      </c>
      <c r="AT403" s="230" t="s">
        <v>136</v>
      </c>
      <c r="AU403" s="230" t="s">
        <v>91</v>
      </c>
      <c r="AY403" s="18" t="s">
        <v>134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89</v>
      </c>
      <c r="BK403" s="231">
        <f>ROUND(I403*H403,2)</f>
        <v>0</v>
      </c>
      <c r="BL403" s="18" t="s">
        <v>140</v>
      </c>
      <c r="BM403" s="230" t="s">
        <v>666</v>
      </c>
    </row>
    <row r="404" s="2" customFormat="1" ht="24.15" customHeight="1">
      <c r="A404" s="39"/>
      <c r="B404" s="40"/>
      <c r="C404" s="266" t="s">
        <v>667</v>
      </c>
      <c r="D404" s="266" t="s">
        <v>219</v>
      </c>
      <c r="E404" s="267" t="s">
        <v>668</v>
      </c>
      <c r="F404" s="268" t="s">
        <v>669</v>
      </c>
      <c r="G404" s="269" t="s">
        <v>279</v>
      </c>
      <c r="H404" s="270">
        <v>1</v>
      </c>
      <c r="I404" s="271"/>
      <c r="J404" s="272">
        <f>ROUND(I404*H404,2)</f>
        <v>0</v>
      </c>
      <c r="K404" s="268" t="s">
        <v>147</v>
      </c>
      <c r="L404" s="273"/>
      <c r="M404" s="274" t="s">
        <v>1</v>
      </c>
      <c r="N404" s="275" t="s">
        <v>46</v>
      </c>
      <c r="O404" s="92"/>
      <c r="P404" s="228">
        <f>O404*H404</f>
        <v>0</v>
      </c>
      <c r="Q404" s="228">
        <v>0.017100000000000001</v>
      </c>
      <c r="R404" s="228">
        <f>Q404*H404</f>
        <v>0.017100000000000001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180</v>
      </c>
      <c r="AT404" s="230" t="s">
        <v>219</v>
      </c>
      <c r="AU404" s="230" t="s">
        <v>91</v>
      </c>
      <c r="AY404" s="18" t="s">
        <v>134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89</v>
      </c>
      <c r="BK404" s="231">
        <f>ROUND(I404*H404,2)</f>
        <v>0</v>
      </c>
      <c r="BL404" s="18" t="s">
        <v>140</v>
      </c>
      <c r="BM404" s="230" t="s">
        <v>670</v>
      </c>
    </row>
    <row r="405" s="2" customFormat="1" ht="24.15" customHeight="1">
      <c r="A405" s="39"/>
      <c r="B405" s="40"/>
      <c r="C405" s="219" t="s">
        <v>671</v>
      </c>
      <c r="D405" s="219" t="s">
        <v>136</v>
      </c>
      <c r="E405" s="220" t="s">
        <v>672</v>
      </c>
      <c r="F405" s="221" t="s">
        <v>673</v>
      </c>
      <c r="G405" s="222" t="s">
        <v>279</v>
      </c>
      <c r="H405" s="223">
        <v>2</v>
      </c>
      <c r="I405" s="224"/>
      <c r="J405" s="225">
        <f>ROUND(I405*H405,2)</f>
        <v>0</v>
      </c>
      <c r="K405" s="221" t="s">
        <v>147</v>
      </c>
      <c r="L405" s="45"/>
      <c r="M405" s="226" t="s">
        <v>1</v>
      </c>
      <c r="N405" s="227" t="s">
        <v>46</v>
      </c>
      <c r="O405" s="92"/>
      <c r="P405" s="228">
        <f>O405*H405</f>
        <v>0</v>
      </c>
      <c r="Q405" s="228">
        <v>0.0013628</v>
      </c>
      <c r="R405" s="228">
        <f>Q405*H405</f>
        <v>0.0027255999999999999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140</v>
      </c>
      <c r="AT405" s="230" t="s">
        <v>136</v>
      </c>
      <c r="AU405" s="230" t="s">
        <v>91</v>
      </c>
      <c r="AY405" s="18" t="s">
        <v>134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89</v>
      </c>
      <c r="BK405" s="231">
        <f>ROUND(I405*H405,2)</f>
        <v>0</v>
      </c>
      <c r="BL405" s="18" t="s">
        <v>140</v>
      </c>
      <c r="BM405" s="230" t="s">
        <v>674</v>
      </c>
    </row>
    <row r="406" s="2" customFormat="1" ht="24.15" customHeight="1">
      <c r="A406" s="39"/>
      <c r="B406" s="40"/>
      <c r="C406" s="266" t="s">
        <v>675</v>
      </c>
      <c r="D406" s="266" t="s">
        <v>219</v>
      </c>
      <c r="E406" s="267" t="s">
        <v>676</v>
      </c>
      <c r="F406" s="268" t="s">
        <v>677</v>
      </c>
      <c r="G406" s="269" t="s">
        <v>279</v>
      </c>
      <c r="H406" s="270">
        <v>2</v>
      </c>
      <c r="I406" s="271"/>
      <c r="J406" s="272">
        <f>ROUND(I406*H406,2)</f>
        <v>0</v>
      </c>
      <c r="K406" s="268" t="s">
        <v>147</v>
      </c>
      <c r="L406" s="273"/>
      <c r="M406" s="274" t="s">
        <v>1</v>
      </c>
      <c r="N406" s="275" t="s">
        <v>46</v>
      </c>
      <c r="O406" s="92"/>
      <c r="P406" s="228">
        <f>O406*H406</f>
        <v>0</v>
      </c>
      <c r="Q406" s="228">
        <v>0.042999999999999997</v>
      </c>
      <c r="R406" s="228">
        <f>Q406*H406</f>
        <v>0.085999999999999993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180</v>
      </c>
      <c r="AT406" s="230" t="s">
        <v>219</v>
      </c>
      <c r="AU406" s="230" t="s">
        <v>91</v>
      </c>
      <c r="AY406" s="18" t="s">
        <v>134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89</v>
      </c>
      <c r="BK406" s="231">
        <f>ROUND(I406*H406,2)</f>
        <v>0</v>
      </c>
      <c r="BL406" s="18" t="s">
        <v>140</v>
      </c>
      <c r="BM406" s="230" t="s">
        <v>678</v>
      </c>
    </row>
    <row r="407" s="2" customFormat="1" ht="49.05" customHeight="1">
      <c r="A407" s="39"/>
      <c r="B407" s="40"/>
      <c r="C407" s="219" t="s">
        <v>679</v>
      </c>
      <c r="D407" s="219" t="s">
        <v>136</v>
      </c>
      <c r="E407" s="220" t="s">
        <v>680</v>
      </c>
      <c r="F407" s="221" t="s">
        <v>681</v>
      </c>
      <c r="G407" s="222" t="s">
        <v>279</v>
      </c>
      <c r="H407" s="223">
        <v>1</v>
      </c>
      <c r="I407" s="224"/>
      <c r="J407" s="225">
        <f>ROUND(I407*H407,2)</f>
        <v>0</v>
      </c>
      <c r="K407" s="221" t="s">
        <v>147</v>
      </c>
      <c r="L407" s="45"/>
      <c r="M407" s="226" t="s">
        <v>1</v>
      </c>
      <c r="N407" s="227" t="s">
        <v>46</v>
      </c>
      <c r="O407" s="92"/>
      <c r="P407" s="228">
        <f>O407*H407</f>
        <v>0</v>
      </c>
      <c r="Q407" s="228">
        <v>0.00165424</v>
      </c>
      <c r="R407" s="228">
        <f>Q407*H407</f>
        <v>0.00165424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140</v>
      </c>
      <c r="AT407" s="230" t="s">
        <v>136</v>
      </c>
      <c r="AU407" s="230" t="s">
        <v>91</v>
      </c>
      <c r="AY407" s="18" t="s">
        <v>134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89</v>
      </c>
      <c r="BK407" s="231">
        <f>ROUND(I407*H407,2)</f>
        <v>0</v>
      </c>
      <c r="BL407" s="18" t="s">
        <v>140</v>
      </c>
      <c r="BM407" s="230" t="s">
        <v>682</v>
      </c>
    </row>
    <row r="408" s="2" customFormat="1" ht="24.15" customHeight="1">
      <c r="A408" s="39"/>
      <c r="B408" s="40"/>
      <c r="C408" s="266" t="s">
        <v>683</v>
      </c>
      <c r="D408" s="266" t="s">
        <v>219</v>
      </c>
      <c r="E408" s="267" t="s">
        <v>684</v>
      </c>
      <c r="F408" s="268" t="s">
        <v>685</v>
      </c>
      <c r="G408" s="269" t="s">
        <v>279</v>
      </c>
      <c r="H408" s="270">
        <v>1</v>
      </c>
      <c r="I408" s="271"/>
      <c r="J408" s="272">
        <f>ROUND(I408*H408,2)</f>
        <v>0</v>
      </c>
      <c r="K408" s="268" t="s">
        <v>147</v>
      </c>
      <c r="L408" s="273"/>
      <c r="M408" s="274" t="s">
        <v>1</v>
      </c>
      <c r="N408" s="275" t="s">
        <v>46</v>
      </c>
      <c r="O408" s="92"/>
      <c r="P408" s="228">
        <f>O408*H408</f>
        <v>0</v>
      </c>
      <c r="Q408" s="228">
        <v>0.023</v>
      </c>
      <c r="R408" s="228">
        <f>Q408*H408</f>
        <v>0.023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180</v>
      </c>
      <c r="AT408" s="230" t="s">
        <v>219</v>
      </c>
      <c r="AU408" s="230" t="s">
        <v>91</v>
      </c>
      <c r="AY408" s="18" t="s">
        <v>134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89</v>
      </c>
      <c r="BK408" s="231">
        <f>ROUND(I408*H408,2)</f>
        <v>0</v>
      </c>
      <c r="BL408" s="18" t="s">
        <v>140</v>
      </c>
      <c r="BM408" s="230" t="s">
        <v>686</v>
      </c>
    </row>
    <row r="409" s="2" customFormat="1" ht="24.15" customHeight="1">
      <c r="A409" s="39"/>
      <c r="B409" s="40"/>
      <c r="C409" s="266" t="s">
        <v>687</v>
      </c>
      <c r="D409" s="266" t="s">
        <v>219</v>
      </c>
      <c r="E409" s="267" t="s">
        <v>688</v>
      </c>
      <c r="F409" s="268" t="s">
        <v>689</v>
      </c>
      <c r="G409" s="269" t="s">
        <v>279</v>
      </c>
      <c r="H409" s="270">
        <v>1</v>
      </c>
      <c r="I409" s="271"/>
      <c r="J409" s="272">
        <f>ROUND(I409*H409,2)</f>
        <v>0</v>
      </c>
      <c r="K409" s="268" t="s">
        <v>1</v>
      </c>
      <c r="L409" s="273"/>
      <c r="M409" s="274" t="s">
        <v>1</v>
      </c>
      <c r="N409" s="275" t="s">
        <v>46</v>
      </c>
      <c r="O409" s="92"/>
      <c r="P409" s="228">
        <f>O409*H409</f>
        <v>0</v>
      </c>
      <c r="Q409" s="228">
        <v>0.0065399999999999998</v>
      </c>
      <c r="R409" s="228">
        <f>Q409*H409</f>
        <v>0.0065399999999999998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180</v>
      </c>
      <c r="AT409" s="230" t="s">
        <v>219</v>
      </c>
      <c r="AU409" s="230" t="s">
        <v>91</v>
      </c>
      <c r="AY409" s="18" t="s">
        <v>134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89</v>
      </c>
      <c r="BK409" s="231">
        <f>ROUND(I409*H409,2)</f>
        <v>0</v>
      </c>
      <c r="BL409" s="18" t="s">
        <v>140</v>
      </c>
      <c r="BM409" s="230" t="s">
        <v>690</v>
      </c>
    </row>
    <row r="410" s="2" customFormat="1" ht="49.05" customHeight="1">
      <c r="A410" s="39"/>
      <c r="B410" s="40"/>
      <c r="C410" s="219" t="s">
        <v>691</v>
      </c>
      <c r="D410" s="219" t="s">
        <v>136</v>
      </c>
      <c r="E410" s="220" t="s">
        <v>692</v>
      </c>
      <c r="F410" s="221" t="s">
        <v>693</v>
      </c>
      <c r="G410" s="222" t="s">
        <v>279</v>
      </c>
      <c r="H410" s="223">
        <v>1</v>
      </c>
      <c r="I410" s="224"/>
      <c r="J410" s="225">
        <f>ROUND(I410*H410,2)</f>
        <v>0</v>
      </c>
      <c r="K410" s="221" t="s">
        <v>147</v>
      </c>
      <c r="L410" s="45"/>
      <c r="M410" s="226" t="s">
        <v>1</v>
      </c>
      <c r="N410" s="227" t="s">
        <v>46</v>
      </c>
      <c r="O410" s="92"/>
      <c r="P410" s="228">
        <f>O410*H410</f>
        <v>0</v>
      </c>
      <c r="Q410" s="228">
        <v>0.0054459599999999997</v>
      </c>
      <c r="R410" s="228">
        <f>Q410*H410</f>
        <v>0.0054459599999999997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140</v>
      </c>
      <c r="AT410" s="230" t="s">
        <v>136</v>
      </c>
      <c r="AU410" s="230" t="s">
        <v>91</v>
      </c>
      <c r="AY410" s="18" t="s">
        <v>134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89</v>
      </c>
      <c r="BK410" s="231">
        <f>ROUND(I410*H410,2)</f>
        <v>0</v>
      </c>
      <c r="BL410" s="18" t="s">
        <v>140</v>
      </c>
      <c r="BM410" s="230" t="s">
        <v>694</v>
      </c>
    </row>
    <row r="411" s="2" customFormat="1" ht="24.15" customHeight="1">
      <c r="A411" s="39"/>
      <c r="B411" s="40"/>
      <c r="C411" s="266" t="s">
        <v>695</v>
      </c>
      <c r="D411" s="266" t="s">
        <v>219</v>
      </c>
      <c r="E411" s="267" t="s">
        <v>696</v>
      </c>
      <c r="F411" s="268" t="s">
        <v>697</v>
      </c>
      <c r="G411" s="269" t="s">
        <v>279</v>
      </c>
      <c r="H411" s="270">
        <v>1</v>
      </c>
      <c r="I411" s="271"/>
      <c r="J411" s="272">
        <f>ROUND(I411*H411,2)</f>
        <v>0</v>
      </c>
      <c r="K411" s="268" t="s">
        <v>147</v>
      </c>
      <c r="L411" s="273"/>
      <c r="M411" s="274" t="s">
        <v>1</v>
      </c>
      <c r="N411" s="275" t="s">
        <v>46</v>
      </c>
      <c r="O411" s="92"/>
      <c r="P411" s="228">
        <f>O411*H411</f>
        <v>0</v>
      </c>
      <c r="Q411" s="228">
        <v>0.14899999999999999</v>
      </c>
      <c r="R411" s="228">
        <f>Q411*H411</f>
        <v>0.14899999999999999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180</v>
      </c>
      <c r="AT411" s="230" t="s">
        <v>219</v>
      </c>
      <c r="AU411" s="230" t="s">
        <v>91</v>
      </c>
      <c r="AY411" s="18" t="s">
        <v>134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89</v>
      </c>
      <c r="BK411" s="231">
        <f>ROUND(I411*H411,2)</f>
        <v>0</v>
      </c>
      <c r="BL411" s="18" t="s">
        <v>140</v>
      </c>
      <c r="BM411" s="230" t="s">
        <v>698</v>
      </c>
    </row>
    <row r="412" s="2" customFormat="1" ht="24.15" customHeight="1">
      <c r="A412" s="39"/>
      <c r="B412" s="40"/>
      <c r="C412" s="266" t="s">
        <v>699</v>
      </c>
      <c r="D412" s="266" t="s">
        <v>219</v>
      </c>
      <c r="E412" s="267" t="s">
        <v>700</v>
      </c>
      <c r="F412" s="268" t="s">
        <v>701</v>
      </c>
      <c r="G412" s="269" t="s">
        <v>279</v>
      </c>
      <c r="H412" s="270">
        <v>1</v>
      </c>
      <c r="I412" s="271"/>
      <c r="J412" s="272">
        <f>ROUND(I412*H412,2)</f>
        <v>0</v>
      </c>
      <c r="K412" s="268" t="s">
        <v>1</v>
      </c>
      <c r="L412" s="273"/>
      <c r="M412" s="274" t="s">
        <v>1</v>
      </c>
      <c r="N412" s="275" t="s">
        <v>46</v>
      </c>
      <c r="O412" s="92"/>
      <c r="P412" s="228">
        <f>O412*H412</f>
        <v>0</v>
      </c>
      <c r="Q412" s="228">
        <v>0.0050000000000000001</v>
      </c>
      <c r="R412" s="228">
        <f>Q412*H412</f>
        <v>0.0050000000000000001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180</v>
      </c>
      <c r="AT412" s="230" t="s">
        <v>219</v>
      </c>
      <c r="AU412" s="230" t="s">
        <v>91</v>
      </c>
      <c r="AY412" s="18" t="s">
        <v>134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89</v>
      </c>
      <c r="BK412" s="231">
        <f>ROUND(I412*H412,2)</f>
        <v>0</v>
      </c>
      <c r="BL412" s="18" t="s">
        <v>140</v>
      </c>
      <c r="BM412" s="230" t="s">
        <v>702</v>
      </c>
    </row>
    <row r="413" s="2" customFormat="1" ht="24.15" customHeight="1">
      <c r="A413" s="39"/>
      <c r="B413" s="40"/>
      <c r="C413" s="219" t="s">
        <v>703</v>
      </c>
      <c r="D413" s="219" t="s">
        <v>136</v>
      </c>
      <c r="E413" s="220" t="s">
        <v>309</v>
      </c>
      <c r="F413" s="221" t="s">
        <v>310</v>
      </c>
      <c r="G413" s="222" t="s">
        <v>279</v>
      </c>
      <c r="H413" s="223">
        <v>15</v>
      </c>
      <c r="I413" s="224"/>
      <c r="J413" s="225">
        <f>ROUND(I413*H413,2)</f>
        <v>0</v>
      </c>
      <c r="K413" s="221" t="s">
        <v>147</v>
      </c>
      <c r="L413" s="45"/>
      <c r="M413" s="226" t="s">
        <v>1</v>
      </c>
      <c r="N413" s="227" t="s">
        <v>46</v>
      </c>
      <c r="O413" s="92"/>
      <c r="P413" s="228">
        <f>O413*H413</f>
        <v>0</v>
      </c>
      <c r="Q413" s="228">
        <v>0.45937290600000003</v>
      </c>
      <c r="R413" s="228">
        <f>Q413*H413</f>
        <v>6.8905935899999999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140</v>
      </c>
      <c r="AT413" s="230" t="s">
        <v>136</v>
      </c>
      <c r="AU413" s="230" t="s">
        <v>91</v>
      </c>
      <c r="AY413" s="18" t="s">
        <v>134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89</v>
      </c>
      <c r="BK413" s="231">
        <f>ROUND(I413*H413,2)</f>
        <v>0</v>
      </c>
      <c r="BL413" s="18" t="s">
        <v>140</v>
      </c>
      <c r="BM413" s="230" t="s">
        <v>704</v>
      </c>
    </row>
    <row r="414" s="2" customFormat="1" ht="24.15" customHeight="1">
      <c r="A414" s="39"/>
      <c r="B414" s="40"/>
      <c r="C414" s="219" t="s">
        <v>705</v>
      </c>
      <c r="D414" s="219" t="s">
        <v>136</v>
      </c>
      <c r="E414" s="220" t="s">
        <v>313</v>
      </c>
      <c r="F414" s="221" t="s">
        <v>314</v>
      </c>
      <c r="G414" s="222" t="s">
        <v>256</v>
      </c>
      <c r="H414" s="223">
        <v>427</v>
      </c>
      <c r="I414" s="224"/>
      <c r="J414" s="225">
        <f>ROUND(I414*H414,2)</f>
        <v>0</v>
      </c>
      <c r="K414" s="221" t="s">
        <v>147</v>
      </c>
      <c r="L414" s="45"/>
      <c r="M414" s="226" t="s">
        <v>1</v>
      </c>
      <c r="N414" s="227" t="s">
        <v>46</v>
      </c>
      <c r="O414" s="92"/>
      <c r="P414" s="228">
        <f>O414*H414</f>
        <v>0</v>
      </c>
      <c r="Q414" s="228">
        <v>0</v>
      </c>
      <c r="R414" s="228">
        <f>Q414*H414</f>
        <v>0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140</v>
      </c>
      <c r="AT414" s="230" t="s">
        <v>136</v>
      </c>
      <c r="AU414" s="230" t="s">
        <v>91</v>
      </c>
      <c r="AY414" s="18" t="s">
        <v>134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89</v>
      </c>
      <c r="BK414" s="231">
        <f>ROUND(I414*H414,2)</f>
        <v>0</v>
      </c>
      <c r="BL414" s="18" t="s">
        <v>140</v>
      </c>
      <c r="BM414" s="230" t="s">
        <v>706</v>
      </c>
    </row>
    <row r="415" s="2" customFormat="1" ht="24.15" customHeight="1">
      <c r="A415" s="39"/>
      <c r="B415" s="40"/>
      <c r="C415" s="219" t="s">
        <v>707</v>
      </c>
      <c r="D415" s="219" t="s">
        <v>136</v>
      </c>
      <c r="E415" s="220" t="s">
        <v>317</v>
      </c>
      <c r="F415" s="221" t="s">
        <v>318</v>
      </c>
      <c r="G415" s="222" t="s">
        <v>256</v>
      </c>
      <c r="H415" s="223">
        <v>427</v>
      </c>
      <c r="I415" s="224"/>
      <c r="J415" s="225">
        <f>ROUND(I415*H415,2)</f>
        <v>0</v>
      </c>
      <c r="K415" s="221" t="s">
        <v>147</v>
      </c>
      <c r="L415" s="45"/>
      <c r="M415" s="226" t="s">
        <v>1</v>
      </c>
      <c r="N415" s="227" t="s">
        <v>46</v>
      </c>
      <c r="O415" s="92"/>
      <c r="P415" s="228">
        <f>O415*H415</f>
        <v>0</v>
      </c>
      <c r="Q415" s="228">
        <v>4.33E-06</v>
      </c>
      <c r="R415" s="228">
        <f>Q415*H415</f>
        <v>0.0018489100000000001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140</v>
      </c>
      <c r="AT415" s="230" t="s">
        <v>136</v>
      </c>
      <c r="AU415" s="230" t="s">
        <v>91</v>
      </c>
      <c r="AY415" s="18" t="s">
        <v>134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89</v>
      </c>
      <c r="BK415" s="231">
        <f>ROUND(I415*H415,2)</f>
        <v>0</v>
      </c>
      <c r="BL415" s="18" t="s">
        <v>140</v>
      </c>
      <c r="BM415" s="230" t="s">
        <v>708</v>
      </c>
    </row>
    <row r="416" s="2" customFormat="1" ht="24.15" customHeight="1">
      <c r="A416" s="39"/>
      <c r="B416" s="40"/>
      <c r="C416" s="219" t="s">
        <v>709</v>
      </c>
      <c r="D416" s="219" t="s">
        <v>136</v>
      </c>
      <c r="E416" s="220" t="s">
        <v>710</v>
      </c>
      <c r="F416" s="221" t="s">
        <v>711</v>
      </c>
      <c r="G416" s="222" t="s">
        <v>279</v>
      </c>
      <c r="H416" s="223">
        <v>3</v>
      </c>
      <c r="I416" s="224"/>
      <c r="J416" s="225">
        <f>ROUND(I416*H416,2)</f>
        <v>0</v>
      </c>
      <c r="K416" s="221" t="s">
        <v>147</v>
      </c>
      <c r="L416" s="45"/>
      <c r="M416" s="226" t="s">
        <v>1</v>
      </c>
      <c r="N416" s="227" t="s">
        <v>46</v>
      </c>
      <c r="O416" s="92"/>
      <c r="P416" s="228">
        <f>O416*H416</f>
        <v>0</v>
      </c>
      <c r="Q416" s="228">
        <v>0.010186000000000001</v>
      </c>
      <c r="R416" s="228">
        <f>Q416*H416</f>
        <v>0.030558000000000002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140</v>
      </c>
      <c r="AT416" s="230" t="s">
        <v>136</v>
      </c>
      <c r="AU416" s="230" t="s">
        <v>91</v>
      </c>
      <c r="AY416" s="18" t="s">
        <v>134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89</v>
      </c>
      <c r="BK416" s="231">
        <f>ROUND(I416*H416,2)</f>
        <v>0</v>
      </c>
      <c r="BL416" s="18" t="s">
        <v>140</v>
      </c>
      <c r="BM416" s="230" t="s">
        <v>712</v>
      </c>
    </row>
    <row r="417" s="2" customFormat="1" ht="21.75" customHeight="1">
      <c r="A417" s="39"/>
      <c r="B417" s="40"/>
      <c r="C417" s="266" t="s">
        <v>713</v>
      </c>
      <c r="D417" s="266" t="s">
        <v>219</v>
      </c>
      <c r="E417" s="267" t="s">
        <v>714</v>
      </c>
      <c r="F417" s="268" t="s">
        <v>715</v>
      </c>
      <c r="G417" s="269" t="s">
        <v>279</v>
      </c>
      <c r="H417" s="270">
        <v>2</v>
      </c>
      <c r="I417" s="271"/>
      <c r="J417" s="272">
        <f>ROUND(I417*H417,2)</f>
        <v>0</v>
      </c>
      <c r="K417" s="268" t="s">
        <v>147</v>
      </c>
      <c r="L417" s="273"/>
      <c r="M417" s="274" t="s">
        <v>1</v>
      </c>
      <c r="N417" s="275" t="s">
        <v>46</v>
      </c>
      <c r="O417" s="92"/>
      <c r="P417" s="228">
        <f>O417*H417</f>
        <v>0</v>
      </c>
      <c r="Q417" s="228">
        <v>0.254</v>
      </c>
      <c r="R417" s="228">
        <f>Q417*H417</f>
        <v>0.50800000000000001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180</v>
      </c>
      <c r="AT417" s="230" t="s">
        <v>219</v>
      </c>
      <c r="AU417" s="230" t="s">
        <v>91</v>
      </c>
      <c r="AY417" s="18" t="s">
        <v>134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89</v>
      </c>
      <c r="BK417" s="231">
        <f>ROUND(I417*H417,2)</f>
        <v>0</v>
      </c>
      <c r="BL417" s="18" t="s">
        <v>140</v>
      </c>
      <c r="BM417" s="230" t="s">
        <v>716</v>
      </c>
    </row>
    <row r="418" s="2" customFormat="1" ht="16.5" customHeight="1">
      <c r="A418" s="39"/>
      <c r="B418" s="40"/>
      <c r="C418" s="266" t="s">
        <v>717</v>
      </c>
      <c r="D418" s="266" t="s">
        <v>219</v>
      </c>
      <c r="E418" s="267" t="s">
        <v>718</v>
      </c>
      <c r="F418" s="268" t="s">
        <v>719</v>
      </c>
      <c r="G418" s="269" t="s">
        <v>279</v>
      </c>
      <c r="H418" s="270">
        <v>1</v>
      </c>
      <c r="I418" s="271"/>
      <c r="J418" s="272">
        <f>ROUND(I418*H418,2)</f>
        <v>0</v>
      </c>
      <c r="K418" s="268" t="s">
        <v>1</v>
      </c>
      <c r="L418" s="273"/>
      <c r="M418" s="274" t="s">
        <v>1</v>
      </c>
      <c r="N418" s="275" t="s">
        <v>46</v>
      </c>
      <c r="O418" s="92"/>
      <c r="P418" s="228">
        <f>O418*H418</f>
        <v>0</v>
      </c>
      <c r="Q418" s="228">
        <v>1.2350000000000001</v>
      </c>
      <c r="R418" s="228">
        <f>Q418*H418</f>
        <v>1.2350000000000001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180</v>
      </c>
      <c r="AT418" s="230" t="s">
        <v>219</v>
      </c>
      <c r="AU418" s="230" t="s">
        <v>91</v>
      </c>
      <c r="AY418" s="18" t="s">
        <v>134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89</v>
      </c>
      <c r="BK418" s="231">
        <f>ROUND(I418*H418,2)</f>
        <v>0</v>
      </c>
      <c r="BL418" s="18" t="s">
        <v>140</v>
      </c>
      <c r="BM418" s="230" t="s">
        <v>720</v>
      </c>
    </row>
    <row r="419" s="2" customFormat="1">
      <c r="A419" s="39"/>
      <c r="B419" s="40"/>
      <c r="C419" s="41"/>
      <c r="D419" s="234" t="s">
        <v>273</v>
      </c>
      <c r="E419" s="41"/>
      <c r="F419" s="276" t="s">
        <v>721</v>
      </c>
      <c r="G419" s="41"/>
      <c r="H419" s="41"/>
      <c r="I419" s="277"/>
      <c r="J419" s="41"/>
      <c r="K419" s="41"/>
      <c r="L419" s="45"/>
      <c r="M419" s="278"/>
      <c r="N419" s="279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273</v>
      </c>
      <c r="AU419" s="18" t="s">
        <v>91</v>
      </c>
    </row>
    <row r="420" s="2" customFormat="1" ht="24.15" customHeight="1">
      <c r="A420" s="39"/>
      <c r="B420" s="40"/>
      <c r="C420" s="219" t="s">
        <v>722</v>
      </c>
      <c r="D420" s="219" t="s">
        <v>136</v>
      </c>
      <c r="E420" s="220" t="s">
        <v>723</v>
      </c>
      <c r="F420" s="221" t="s">
        <v>724</v>
      </c>
      <c r="G420" s="222" t="s">
        <v>279</v>
      </c>
      <c r="H420" s="223">
        <v>2</v>
      </c>
      <c r="I420" s="224"/>
      <c r="J420" s="225">
        <f>ROUND(I420*H420,2)</f>
        <v>0</v>
      </c>
      <c r="K420" s="221" t="s">
        <v>147</v>
      </c>
      <c r="L420" s="45"/>
      <c r="M420" s="226" t="s">
        <v>1</v>
      </c>
      <c r="N420" s="227" t="s">
        <v>46</v>
      </c>
      <c r="O420" s="92"/>
      <c r="P420" s="228">
        <f>O420*H420</f>
        <v>0</v>
      </c>
      <c r="Q420" s="228">
        <v>0.01248</v>
      </c>
      <c r="R420" s="228">
        <f>Q420*H420</f>
        <v>0.02496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140</v>
      </c>
      <c r="AT420" s="230" t="s">
        <v>136</v>
      </c>
      <c r="AU420" s="230" t="s">
        <v>91</v>
      </c>
      <c r="AY420" s="18" t="s">
        <v>134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89</v>
      </c>
      <c r="BK420" s="231">
        <f>ROUND(I420*H420,2)</f>
        <v>0</v>
      </c>
      <c r="BL420" s="18" t="s">
        <v>140</v>
      </c>
      <c r="BM420" s="230" t="s">
        <v>725</v>
      </c>
    </row>
    <row r="421" s="2" customFormat="1" ht="24.15" customHeight="1">
      <c r="A421" s="39"/>
      <c r="B421" s="40"/>
      <c r="C421" s="266" t="s">
        <v>726</v>
      </c>
      <c r="D421" s="266" t="s">
        <v>219</v>
      </c>
      <c r="E421" s="267" t="s">
        <v>727</v>
      </c>
      <c r="F421" s="268" t="s">
        <v>728</v>
      </c>
      <c r="G421" s="269" t="s">
        <v>279</v>
      </c>
      <c r="H421" s="270">
        <v>2</v>
      </c>
      <c r="I421" s="271"/>
      <c r="J421" s="272">
        <f>ROUND(I421*H421,2)</f>
        <v>0</v>
      </c>
      <c r="K421" s="268" t="s">
        <v>147</v>
      </c>
      <c r="L421" s="273"/>
      <c r="M421" s="274" t="s">
        <v>1</v>
      </c>
      <c r="N421" s="275" t="s">
        <v>46</v>
      </c>
      <c r="O421" s="92"/>
      <c r="P421" s="228">
        <f>O421*H421</f>
        <v>0</v>
      </c>
      <c r="Q421" s="228">
        <v>0.54800000000000004</v>
      </c>
      <c r="R421" s="228">
        <f>Q421*H421</f>
        <v>1.0960000000000001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180</v>
      </c>
      <c r="AT421" s="230" t="s">
        <v>219</v>
      </c>
      <c r="AU421" s="230" t="s">
        <v>91</v>
      </c>
      <c r="AY421" s="18" t="s">
        <v>134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89</v>
      </c>
      <c r="BK421" s="231">
        <f>ROUND(I421*H421,2)</f>
        <v>0</v>
      </c>
      <c r="BL421" s="18" t="s">
        <v>140</v>
      </c>
      <c r="BM421" s="230" t="s">
        <v>729</v>
      </c>
    </row>
    <row r="422" s="2" customFormat="1" ht="24.15" customHeight="1">
      <c r="A422" s="39"/>
      <c r="B422" s="40"/>
      <c r="C422" s="266" t="s">
        <v>730</v>
      </c>
      <c r="D422" s="266" t="s">
        <v>219</v>
      </c>
      <c r="E422" s="267" t="s">
        <v>731</v>
      </c>
      <c r="F422" s="268" t="s">
        <v>732</v>
      </c>
      <c r="G422" s="269" t="s">
        <v>279</v>
      </c>
      <c r="H422" s="270">
        <v>4</v>
      </c>
      <c r="I422" s="271"/>
      <c r="J422" s="272">
        <f>ROUND(I422*H422,2)</f>
        <v>0</v>
      </c>
      <c r="K422" s="268" t="s">
        <v>147</v>
      </c>
      <c r="L422" s="273"/>
      <c r="M422" s="274" t="s">
        <v>1</v>
      </c>
      <c r="N422" s="275" t="s">
        <v>46</v>
      </c>
      <c r="O422" s="92"/>
      <c r="P422" s="228">
        <f>O422*H422</f>
        <v>0</v>
      </c>
      <c r="Q422" s="228">
        <v>0.002</v>
      </c>
      <c r="R422" s="228">
        <f>Q422*H422</f>
        <v>0.0080000000000000002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180</v>
      </c>
      <c r="AT422" s="230" t="s">
        <v>219</v>
      </c>
      <c r="AU422" s="230" t="s">
        <v>91</v>
      </c>
      <c r="AY422" s="18" t="s">
        <v>134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89</v>
      </c>
      <c r="BK422" s="231">
        <f>ROUND(I422*H422,2)</f>
        <v>0</v>
      </c>
      <c r="BL422" s="18" t="s">
        <v>140</v>
      </c>
      <c r="BM422" s="230" t="s">
        <v>733</v>
      </c>
    </row>
    <row r="423" s="2" customFormat="1" ht="24.15" customHeight="1">
      <c r="A423" s="39"/>
      <c r="B423" s="40"/>
      <c r="C423" s="219" t="s">
        <v>734</v>
      </c>
      <c r="D423" s="219" t="s">
        <v>136</v>
      </c>
      <c r="E423" s="220" t="s">
        <v>735</v>
      </c>
      <c r="F423" s="221" t="s">
        <v>736</v>
      </c>
      <c r="G423" s="222" t="s">
        <v>279</v>
      </c>
      <c r="H423" s="223">
        <v>3</v>
      </c>
      <c r="I423" s="224"/>
      <c r="J423" s="225">
        <f>ROUND(I423*H423,2)</f>
        <v>0</v>
      </c>
      <c r="K423" s="221" t="s">
        <v>147</v>
      </c>
      <c r="L423" s="45"/>
      <c r="M423" s="226" t="s">
        <v>1</v>
      </c>
      <c r="N423" s="227" t="s">
        <v>46</v>
      </c>
      <c r="O423" s="92"/>
      <c r="P423" s="228">
        <f>O423*H423</f>
        <v>0</v>
      </c>
      <c r="Q423" s="228">
        <v>0.028538000000000001</v>
      </c>
      <c r="R423" s="228">
        <f>Q423*H423</f>
        <v>0.085613999999999996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140</v>
      </c>
      <c r="AT423" s="230" t="s">
        <v>136</v>
      </c>
      <c r="AU423" s="230" t="s">
        <v>91</v>
      </c>
      <c r="AY423" s="18" t="s">
        <v>134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89</v>
      </c>
      <c r="BK423" s="231">
        <f>ROUND(I423*H423,2)</f>
        <v>0</v>
      </c>
      <c r="BL423" s="18" t="s">
        <v>140</v>
      </c>
      <c r="BM423" s="230" t="s">
        <v>737</v>
      </c>
    </row>
    <row r="424" s="2" customFormat="1" ht="21.75" customHeight="1">
      <c r="A424" s="39"/>
      <c r="B424" s="40"/>
      <c r="C424" s="266" t="s">
        <v>738</v>
      </c>
      <c r="D424" s="266" t="s">
        <v>219</v>
      </c>
      <c r="E424" s="267" t="s">
        <v>739</v>
      </c>
      <c r="F424" s="268" t="s">
        <v>740</v>
      </c>
      <c r="G424" s="269" t="s">
        <v>279</v>
      </c>
      <c r="H424" s="270">
        <v>2</v>
      </c>
      <c r="I424" s="271"/>
      <c r="J424" s="272">
        <f>ROUND(I424*H424,2)</f>
        <v>0</v>
      </c>
      <c r="K424" s="268" t="s">
        <v>147</v>
      </c>
      <c r="L424" s="273"/>
      <c r="M424" s="274" t="s">
        <v>1</v>
      </c>
      <c r="N424" s="275" t="s">
        <v>46</v>
      </c>
      <c r="O424" s="92"/>
      <c r="P424" s="228">
        <f>O424*H424</f>
        <v>0</v>
      </c>
      <c r="Q424" s="228">
        <v>1.6000000000000001</v>
      </c>
      <c r="R424" s="228">
        <f>Q424*H424</f>
        <v>3.2000000000000002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180</v>
      </c>
      <c r="AT424" s="230" t="s">
        <v>219</v>
      </c>
      <c r="AU424" s="230" t="s">
        <v>91</v>
      </c>
      <c r="AY424" s="18" t="s">
        <v>134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89</v>
      </c>
      <c r="BK424" s="231">
        <f>ROUND(I424*H424,2)</f>
        <v>0</v>
      </c>
      <c r="BL424" s="18" t="s">
        <v>140</v>
      </c>
      <c r="BM424" s="230" t="s">
        <v>741</v>
      </c>
    </row>
    <row r="425" s="2" customFormat="1" ht="16.5" customHeight="1">
      <c r="A425" s="39"/>
      <c r="B425" s="40"/>
      <c r="C425" s="266" t="s">
        <v>742</v>
      </c>
      <c r="D425" s="266" t="s">
        <v>219</v>
      </c>
      <c r="E425" s="267" t="s">
        <v>743</v>
      </c>
      <c r="F425" s="268" t="s">
        <v>744</v>
      </c>
      <c r="G425" s="269" t="s">
        <v>279</v>
      </c>
      <c r="H425" s="270">
        <v>1</v>
      </c>
      <c r="I425" s="271"/>
      <c r="J425" s="272">
        <f>ROUND(I425*H425,2)</f>
        <v>0</v>
      </c>
      <c r="K425" s="268" t="s">
        <v>1</v>
      </c>
      <c r="L425" s="273"/>
      <c r="M425" s="274" t="s">
        <v>1</v>
      </c>
      <c r="N425" s="275" t="s">
        <v>46</v>
      </c>
      <c r="O425" s="92"/>
      <c r="P425" s="228">
        <f>O425*H425</f>
        <v>0</v>
      </c>
      <c r="Q425" s="228">
        <v>5.7000000000000002</v>
      </c>
      <c r="R425" s="228">
        <f>Q425*H425</f>
        <v>5.7000000000000002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180</v>
      </c>
      <c r="AT425" s="230" t="s">
        <v>219</v>
      </c>
      <c r="AU425" s="230" t="s">
        <v>91</v>
      </c>
      <c r="AY425" s="18" t="s">
        <v>134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89</v>
      </c>
      <c r="BK425" s="231">
        <f>ROUND(I425*H425,2)</f>
        <v>0</v>
      </c>
      <c r="BL425" s="18" t="s">
        <v>140</v>
      </c>
      <c r="BM425" s="230" t="s">
        <v>745</v>
      </c>
    </row>
    <row r="426" s="2" customFormat="1">
      <c r="A426" s="39"/>
      <c r="B426" s="40"/>
      <c r="C426" s="41"/>
      <c r="D426" s="234" t="s">
        <v>273</v>
      </c>
      <c r="E426" s="41"/>
      <c r="F426" s="276" t="s">
        <v>746</v>
      </c>
      <c r="G426" s="41"/>
      <c r="H426" s="41"/>
      <c r="I426" s="277"/>
      <c r="J426" s="41"/>
      <c r="K426" s="41"/>
      <c r="L426" s="45"/>
      <c r="M426" s="278"/>
      <c r="N426" s="279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273</v>
      </c>
      <c r="AU426" s="18" t="s">
        <v>91</v>
      </c>
    </row>
    <row r="427" s="2" customFormat="1" ht="24.15" customHeight="1">
      <c r="A427" s="39"/>
      <c r="B427" s="40"/>
      <c r="C427" s="219" t="s">
        <v>747</v>
      </c>
      <c r="D427" s="219" t="s">
        <v>136</v>
      </c>
      <c r="E427" s="220" t="s">
        <v>748</v>
      </c>
      <c r="F427" s="221" t="s">
        <v>749</v>
      </c>
      <c r="G427" s="222" t="s">
        <v>279</v>
      </c>
      <c r="H427" s="223">
        <v>1</v>
      </c>
      <c r="I427" s="224"/>
      <c r="J427" s="225">
        <f>ROUND(I427*H427,2)</f>
        <v>0</v>
      </c>
      <c r="K427" s="221" t="s">
        <v>147</v>
      </c>
      <c r="L427" s="45"/>
      <c r="M427" s="226" t="s">
        <v>1</v>
      </c>
      <c r="N427" s="227" t="s">
        <v>46</v>
      </c>
      <c r="O427" s="92"/>
      <c r="P427" s="228">
        <f>O427*H427</f>
        <v>0</v>
      </c>
      <c r="Q427" s="228">
        <v>0.039273919999999997</v>
      </c>
      <c r="R427" s="228">
        <f>Q427*H427</f>
        <v>0.039273919999999997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140</v>
      </c>
      <c r="AT427" s="230" t="s">
        <v>136</v>
      </c>
      <c r="AU427" s="230" t="s">
        <v>91</v>
      </c>
      <c r="AY427" s="18" t="s">
        <v>134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89</v>
      </c>
      <c r="BK427" s="231">
        <f>ROUND(I427*H427,2)</f>
        <v>0</v>
      </c>
      <c r="BL427" s="18" t="s">
        <v>140</v>
      </c>
      <c r="BM427" s="230" t="s">
        <v>750</v>
      </c>
    </row>
    <row r="428" s="2" customFormat="1" ht="16.5" customHeight="1">
      <c r="A428" s="39"/>
      <c r="B428" s="40"/>
      <c r="C428" s="266" t="s">
        <v>751</v>
      </c>
      <c r="D428" s="266" t="s">
        <v>219</v>
      </c>
      <c r="E428" s="267" t="s">
        <v>752</v>
      </c>
      <c r="F428" s="268" t="s">
        <v>753</v>
      </c>
      <c r="G428" s="269" t="s">
        <v>279</v>
      </c>
      <c r="H428" s="270">
        <v>1</v>
      </c>
      <c r="I428" s="271"/>
      <c r="J428" s="272">
        <f>ROUND(I428*H428,2)</f>
        <v>0</v>
      </c>
      <c r="K428" s="268" t="s">
        <v>1</v>
      </c>
      <c r="L428" s="273"/>
      <c r="M428" s="274" t="s">
        <v>1</v>
      </c>
      <c r="N428" s="275" t="s">
        <v>46</v>
      </c>
      <c r="O428" s="92"/>
      <c r="P428" s="228">
        <f>O428*H428</f>
        <v>0</v>
      </c>
      <c r="Q428" s="228">
        <v>1.3500000000000001</v>
      </c>
      <c r="R428" s="228">
        <f>Q428*H428</f>
        <v>1.3500000000000001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180</v>
      </c>
      <c r="AT428" s="230" t="s">
        <v>219</v>
      </c>
      <c r="AU428" s="230" t="s">
        <v>91</v>
      </c>
      <c r="AY428" s="18" t="s">
        <v>134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89</v>
      </c>
      <c r="BK428" s="231">
        <f>ROUND(I428*H428,2)</f>
        <v>0</v>
      </c>
      <c r="BL428" s="18" t="s">
        <v>140</v>
      </c>
      <c r="BM428" s="230" t="s">
        <v>754</v>
      </c>
    </row>
    <row r="429" s="2" customFormat="1">
      <c r="A429" s="39"/>
      <c r="B429" s="40"/>
      <c r="C429" s="41"/>
      <c r="D429" s="234" t="s">
        <v>273</v>
      </c>
      <c r="E429" s="41"/>
      <c r="F429" s="276" t="s">
        <v>755</v>
      </c>
      <c r="G429" s="41"/>
      <c r="H429" s="41"/>
      <c r="I429" s="277"/>
      <c r="J429" s="41"/>
      <c r="K429" s="41"/>
      <c r="L429" s="45"/>
      <c r="M429" s="278"/>
      <c r="N429" s="279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273</v>
      </c>
      <c r="AU429" s="18" t="s">
        <v>91</v>
      </c>
    </row>
    <row r="430" s="2" customFormat="1" ht="37.8" customHeight="1">
      <c r="A430" s="39"/>
      <c r="B430" s="40"/>
      <c r="C430" s="219" t="s">
        <v>756</v>
      </c>
      <c r="D430" s="219" t="s">
        <v>136</v>
      </c>
      <c r="E430" s="220" t="s">
        <v>757</v>
      </c>
      <c r="F430" s="221" t="s">
        <v>758</v>
      </c>
      <c r="G430" s="222" t="s">
        <v>279</v>
      </c>
      <c r="H430" s="223">
        <v>3</v>
      </c>
      <c r="I430" s="224"/>
      <c r="J430" s="225">
        <f>ROUND(I430*H430,2)</f>
        <v>0</v>
      </c>
      <c r="K430" s="221" t="s">
        <v>147</v>
      </c>
      <c r="L430" s="45"/>
      <c r="M430" s="226" t="s">
        <v>1</v>
      </c>
      <c r="N430" s="227" t="s">
        <v>46</v>
      </c>
      <c r="O430" s="92"/>
      <c r="P430" s="228">
        <f>O430*H430</f>
        <v>0</v>
      </c>
      <c r="Q430" s="228">
        <v>0.089999999999999997</v>
      </c>
      <c r="R430" s="228">
        <f>Q430*H430</f>
        <v>0.27000000000000002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140</v>
      </c>
      <c r="AT430" s="230" t="s">
        <v>136</v>
      </c>
      <c r="AU430" s="230" t="s">
        <v>91</v>
      </c>
      <c r="AY430" s="18" t="s">
        <v>134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89</v>
      </c>
      <c r="BK430" s="231">
        <f>ROUND(I430*H430,2)</f>
        <v>0</v>
      </c>
      <c r="BL430" s="18" t="s">
        <v>140</v>
      </c>
      <c r="BM430" s="230" t="s">
        <v>759</v>
      </c>
    </row>
    <row r="431" s="2" customFormat="1" ht="24.15" customHeight="1">
      <c r="A431" s="39"/>
      <c r="B431" s="40"/>
      <c r="C431" s="266" t="s">
        <v>760</v>
      </c>
      <c r="D431" s="266" t="s">
        <v>219</v>
      </c>
      <c r="E431" s="267" t="s">
        <v>761</v>
      </c>
      <c r="F431" s="268" t="s">
        <v>762</v>
      </c>
      <c r="G431" s="269" t="s">
        <v>279</v>
      </c>
      <c r="H431" s="270">
        <v>3</v>
      </c>
      <c r="I431" s="271"/>
      <c r="J431" s="272">
        <f>ROUND(I431*H431,2)</f>
        <v>0</v>
      </c>
      <c r="K431" s="268" t="s">
        <v>1</v>
      </c>
      <c r="L431" s="273"/>
      <c r="M431" s="274" t="s">
        <v>1</v>
      </c>
      <c r="N431" s="275" t="s">
        <v>46</v>
      </c>
      <c r="O431" s="92"/>
      <c r="P431" s="228">
        <f>O431*H431</f>
        <v>0</v>
      </c>
      <c r="Q431" s="228">
        <v>0.19600000000000001</v>
      </c>
      <c r="R431" s="228">
        <f>Q431*H431</f>
        <v>0.58800000000000008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180</v>
      </c>
      <c r="AT431" s="230" t="s">
        <v>219</v>
      </c>
      <c r="AU431" s="230" t="s">
        <v>91</v>
      </c>
      <c r="AY431" s="18" t="s">
        <v>134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89</v>
      </c>
      <c r="BK431" s="231">
        <f>ROUND(I431*H431,2)</f>
        <v>0</v>
      </c>
      <c r="BL431" s="18" t="s">
        <v>140</v>
      </c>
      <c r="BM431" s="230" t="s">
        <v>763</v>
      </c>
    </row>
    <row r="432" s="2" customFormat="1" ht="24.15" customHeight="1">
      <c r="A432" s="39"/>
      <c r="B432" s="40"/>
      <c r="C432" s="219" t="s">
        <v>764</v>
      </c>
      <c r="D432" s="219" t="s">
        <v>136</v>
      </c>
      <c r="E432" s="220" t="s">
        <v>765</v>
      </c>
      <c r="F432" s="221" t="s">
        <v>766</v>
      </c>
      <c r="G432" s="222" t="s">
        <v>279</v>
      </c>
      <c r="H432" s="223">
        <v>2</v>
      </c>
      <c r="I432" s="224"/>
      <c r="J432" s="225">
        <f>ROUND(I432*H432,2)</f>
        <v>0</v>
      </c>
      <c r="K432" s="221" t="s">
        <v>147</v>
      </c>
      <c r="L432" s="45"/>
      <c r="M432" s="226" t="s">
        <v>1</v>
      </c>
      <c r="N432" s="227" t="s">
        <v>46</v>
      </c>
      <c r="O432" s="92"/>
      <c r="P432" s="228">
        <f>O432*H432</f>
        <v>0</v>
      </c>
      <c r="Q432" s="228">
        <v>0.040000000000000001</v>
      </c>
      <c r="R432" s="228">
        <f>Q432*H432</f>
        <v>0.080000000000000002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140</v>
      </c>
      <c r="AT432" s="230" t="s">
        <v>136</v>
      </c>
      <c r="AU432" s="230" t="s">
        <v>91</v>
      </c>
      <c r="AY432" s="18" t="s">
        <v>134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89</v>
      </c>
      <c r="BK432" s="231">
        <f>ROUND(I432*H432,2)</f>
        <v>0</v>
      </c>
      <c r="BL432" s="18" t="s">
        <v>140</v>
      </c>
      <c r="BM432" s="230" t="s">
        <v>767</v>
      </c>
    </row>
    <row r="433" s="13" customFormat="1">
      <c r="A433" s="13"/>
      <c r="B433" s="232"/>
      <c r="C433" s="233"/>
      <c r="D433" s="234" t="s">
        <v>142</v>
      </c>
      <c r="E433" s="235" t="s">
        <v>1</v>
      </c>
      <c r="F433" s="236" t="s">
        <v>91</v>
      </c>
      <c r="G433" s="233"/>
      <c r="H433" s="237">
        <v>2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142</v>
      </c>
      <c r="AU433" s="243" t="s">
        <v>91</v>
      </c>
      <c r="AV433" s="13" t="s">
        <v>91</v>
      </c>
      <c r="AW433" s="13" t="s">
        <v>36</v>
      </c>
      <c r="AX433" s="13" t="s">
        <v>89</v>
      </c>
      <c r="AY433" s="243" t="s">
        <v>134</v>
      </c>
    </row>
    <row r="434" s="2" customFormat="1" ht="33" customHeight="1">
      <c r="A434" s="39"/>
      <c r="B434" s="40"/>
      <c r="C434" s="266" t="s">
        <v>768</v>
      </c>
      <c r="D434" s="266" t="s">
        <v>219</v>
      </c>
      <c r="E434" s="267" t="s">
        <v>769</v>
      </c>
      <c r="F434" s="268" t="s">
        <v>770</v>
      </c>
      <c r="G434" s="269" t="s">
        <v>279</v>
      </c>
      <c r="H434" s="270">
        <v>2</v>
      </c>
      <c r="I434" s="271"/>
      <c r="J434" s="272">
        <f>ROUND(I434*H434,2)</f>
        <v>0</v>
      </c>
      <c r="K434" s="268" t="s">
        <v>1</v>
      </c>
      <c r="L434" s="273"/>
      <c r="M434" s="274" t="s">
        <v>1</v>
      </c>
      <c r="N434" s="275" t="s">
        <v>46</v>
      </c>
      <c r="O434" s="92"/>
      <c r="P434" s="228">
        <f>O434*H434</f>
        <v>0</v>
      </c>
      <c r="Q434" s="228">
        <v>0.013299999999999999</v>
      </c>
      <c r="R434" s="228">
        <f>Q434*H434</f>
        <v>0.026599999999999999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180</v>
      </c>
      <c r="AT434" s="230" t="s">
        <v>219</v>
      </c>
      <c r="AU434" s="230" t="s">
        <v>91</v>
      </c>
      <c r="AY434" s="18" t="s">
        <v>134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89</v>
      </c>
      <c r="BK434" s="231">
        <f>ROUND(I434*H434,2)</f>
        <v>0</v>
      </c>
      <c r="BL434" s="18" t="s">
        <v>140</v>
      </c>
      <c r="BM434" s="230" t="s">
        <v>771</v>
      </c>
    </row>
    <row r="435" s="2" customFormat="1" ht="16.5" customHeight="1">
      <c r="A435" s="39"/>
      <c r="B435" s="40"/>
      <c r="C435" s="266" t="s">
        <v>772</v>
      </c>
      <c r="D435" s="266" t="s">
        <v>219</v>
      </c>
      <c r="E435" s="267" t="s">
        <v>773</v>
      </c>
      <c r="F435" s="268" t="s">
        <v>774</v>
      </c>
      <c r="G435" s="269" t="s">
        <v>279</v>
      </c>
      <c r="H435" s="270">
        <v>2</v>
      </c>
      <c r="I435" s="271"/>
      <c r="J435" s="272">
        <f>ROUND(I435*H435,2)</f>
        <v>0</v>
      </c>
      <c r="K435" s="268" t="s">
        <v>1</v>
      </c>
      <c r="L435" s="273"/>
      <c r="M435" s="274" t="s">
        <v>1</v>
      </c>
      <c r="N435" s="275" t="s">
        <v>46</v>
      </c>
      <c r="O435" s="92"/>
      <c r="P435" s="228">
        <f>O435*H435</f>
        <v>0</v>
      </c>
      <c r="Q435" s="228">
        <v>0.00064999999999999997</v>
      </c>
      <c r="R435" s="228">
        <f>Q435*H435</f>
        <v>0.0012999999999999999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180</v>
      </c>
      <c r="AT435" s="230" t="s">
        <v>219</v>
      </c>
      <c r="AU435" s="230" t="s">
        <v>91</v>
      </c>
      <c r="AY435" s="18" t="s">
        <v>134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89</v>
      </c>
      <c r="BK435" s="231">
        <f>ROUND(I435*H435,2)</f>
        <v>0</v>
      </c>
      <c r="BL435" s="18" t="s">
        <v>140</v>
      </c>
      <c r="BM435" s="230" t="s">
        <v>775</v>
      </c>
    </row>
    <row r="436" s="2" customFormat="1" ht="24.15" customHeight="1">
      <c r="A436" s="39"/>
      <c r="B436" s="40"/>
      <c r="C436" s="219" t="s">
        <v>776</v>
      </c>
      <c r="D436" s="219" t="s">
        <v>136</v>
      </c>
      <c r="E436" s="220" t="s">
        <v>777</v>
      </c>
      <c r="F436" s="221" t="s">
        <v>778</v>
      </c>
      <c r="G436" s="222" t="s">
        <v>279</v>
      </c>
      <c r="H436" s="223">
        <v>2</v>
      </c>
      <c r="I436" s="224"/>
      <c r="J436" s="225">
        <f>ROUND(I436*H436,2)</f>
        <v>0</v>
      </c>
      <c r="K436" s="221" t="s">
        <v>147</v>
      </c>
      <c r="L436" s="45"/>
      <c r="M436" s="226" t="s">
        <v>1</v>
      </c>
      <c r="N436" s="227" t="s">
        <v>46</v>
      </c>
      <c r="O436" s="92"/>
      <c r="P436" s="228">
        <f>O436*H436</f>
        <v>0</v>
      </c>
      <c r="Q436" s="228">
        <v>0.050000000000000003</v>
      </c>
      <c r="R436" s="228">
        <f>Q436*H436</f>
        <v>0.10000000000000001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140</v>
      </c>
      <c r="AT436" s="230" t="s">
        <v>136</v>
      </c>
      <c r="AU436" s="230" t="s">
        <v>91</v>
      </c>
      <c r="AY436" s="18" t="s">
        <v>134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89</v>
      </c>
      <c r="BK436" s="231">
        <f>ROUND(I436*H436,2)</f>
        <v>0</v>
      </c>
      <c r="BL436" s="18" t="s">
        <v>140</v>
      </c>
      <c r="BM436" s="230" t="s">
        <v>779</v>
      </c>
    </row>
    <row r="437" s="13" customFormat="1">
      <c r="A437" s="13"/>
      <c r="B437" s="232"/>
      <c r="C437" s="233"/>
      <c r="D437" s="234" t="s">
        <v>142</v>
      </c>
      <c r="E437" s="235" t="s">
        <v>1</v>
      </c>
      <c r="F437" s="236" t="s">
        <v>91</v>
      </c>
      <c r="G437" s="233"/>
      <c r="H437" s="237">
        <v>2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142</v>
      </c>
      <c r="AU437" s="243" t="s">
        <v>91</v>
      </c>
      <c r="AV437" s="13" t="s">
        <v>91</v>
      </c>
      <c r="AW437" s="13" t="s">
        <v>36</v>
      </c>
      <c r="AX437" s="13" t="s">
        <v>89</v>
      </c>
      <c r="AY437" s="243" t="s">
        <v>134</v>
      </c>
    </row>
    <row r="438" s="2" customFormat="1" ht="21.75" customHeight="1">
      <c r="A438" s="39"/>
      <c r="B438" s="40"/>
      <c r="C438" s="266" t="s">
        <v>780</v>
      </c>
      <c r="D438" s="266" t="s">
        <v>219</v>
      </c>
      <c r="E438" s="267" t="s">
        <v>781</v>
      </c>
      <c r="F438" s="268" t="s">
        <v>782</v>
      </c>
      <c r="G438" s="269" t="s">
        <v>279</v>
      </c>
      <c r="H438" s="270">
        <v>2</v>
      </c>
      <c r="I438" s="271"/>
      <c r="J438" s="272">
        <f>ROUND(I438*H438,2)</f>
        <v>0</v>
      </c>
      <c r="K438" s="268" t="s">
        <v>1</v>
      </c>
      <c r="L438" s="273"/>
      <c r="M438" s="274" t="s">
        <v>1</v>
      </c>
      <c r="N438" s="275" t="s">
        <v>46</v>
      </c>
      <c r="O438" s="92"/>
      <c r="P438" s="228">
        <f>O438*H438</f>
        <v>0</v>
      </c>
      <c r="Q438" s="228">
        <v>0.029499999999999998</v>
      </c>
      <c r="R438" s="228">
        <f>Q438*H438</f>
        <v>0.058999999999999997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180</v>
      </c>
      <c r="AT438" s="230" t="s">
        <v>219</v>
      </c>
      <c r="AU438" s="230" t="s">
        <v>91</v>
      </c>
      <c r="AY438" s="18" t="s">
        <v>134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89</v>
      </c>
      <c r="BK438" s="231">
        <f>ROUND(I438*H438,2)</f>
        <v>0</v>
      </c>
      <c r="BL438" s="18" t="s">
        <v>140</v>
      </c>
      <c r="BM438" s="230" t="s">
        <v>783</v>
      </c>
    </row>
    <row r="439" s="2" customFormat="1" ht="16.5" customHeight="1">
      <c r="A439" s="39"/>
      <c r="B439" s="40"/>
      <c r="C439" s="266" t="s">
        <v>784</v>
      </c>
      <c r="D439" s="266" t="s">
        <v>219</v>
      </c>
      <c r="E439" s="267" t="s">
        <v>785</v>
      </c>
      <c r="F439" s="268" t="s">
        <v>786</v>
      </c>
      <c r="G439" s="269" t="s">
        <v>279</v>
      </c>
      <c r="H439" s="270">
        <v>2</v>
      </c>
      <c r="I439" s="271"/>
      <c r="J439" s="272">
        <f>ROUND(I439*H439,2)</f>
        <v>0</v>
      </c>
      <c r="K439" s="268" t="s">
        <v>1</v>
      </c>
      <c r="L439" s="273"/>
      <c r="M439" s="274" t="s">
        <v>1</v>
      </c>
      <c r="N439" s="275" t="s">
        <v>46</v>
      </c>
      <c r="O439" s="92"/>
      <c r="P439" s="228">
        <f>O439*H439</f>
        <v>0</v>
      </c>
      <c r="Q439" s="228">
        <v>0.0019</v>
      </c>
      <c r="R439" s="228">
        <f>Q439*H439</f>
        <v>0.0038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180</v>
      </c>
      <c r="AT439" s="230" t="s">
        <v>219</v>
      </c>
      <c r="AU439" s="230" t="s">
        <v>91</v>
      </c>
      <c r="AY439" s="18" t="s">
        <v>134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89</v>
      </c>
      <c r="BK439" s="231">
        <f>ROUND(I439*H439,2)</f>
        <v>0</v>
      </c>
      <c r="BL439" s="18" t="s">
        <v>140</v>
      </c>
      <c r="BM439" s="230" t="s">
        <v>787</v>
      </c>
    </row>
    <row r="440" s="2" customFormat="1" ht="16.5" customHeight="1">
      <c r="A440" s="39"/>
      <c r="B440" s="40"/>
      <c r="C440" s="219" t="s">
        <v>788</v>
      </c>
      <c r="D440" s="219" t="s">
        <v>136</v>
      </c>
      <c r="E440" s="220" t="s">
        <v>321</v>
      </c>
      <c r="F440" s="221" t="s">
        <v>322</v>
      </c>
      <c r="G440" s="222" t="s">
        <v>256</v>
      </c>
      <c r="H440" s="223">
        <v>427</v>
      </c>
      <c r="I440" s="224"/>
      <c r="J440" s="225">
        <f>ROUND(I440*H440,2)</f>
        <v>0</v>
      </c>
      <c r="K440" s="221" t="s">
        <v>147</v>
      </c>
      <c r="L440" s="45"/>
      <c r="M440" s="226" t="s">
        <v>1</v>
      </c>
      <c r="N440" s="227" t="s">
        <v>46</v>
      </c>
      <c r="O440" s="92"/>
      <c r="P440" s="228">
        <f>O440*H440</f>
        <v>0</v>
      </c>
      <c r="Q440" s="228">
        <v>0.00019536</v>
      </c>
      <c r="R440" s="228">
        <f>Q440*H440</f>
        <v>0.083418720000000002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140</v>
      </c>
      <c r="AT440" s="230" t="s">
        <v>136</v>
      </c>
      <c r="AU440" s="230" t="s">
        <v>91</v>
      </c>
      <c r="AY440" s="18" t="s">
        <v>134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89</v>
      </c>
      <c r="BK440" s="231">
        <f>ROUND(I440*H440,2)</f>
        <v>0</v>
      </c>
      <c r="BL440" s="18" t="s">
        <v>140</v>
      </c>
      <c r="BM440" s="230" t="s">
        <v>789</v>
      </c>
    </row>
    <row r="441" s="2" customFormat="1" ht="24.15" customHeight="1">
      <c r="A441" s="39"/>
      <c r="B441" s="40"/>
      <c r="C441" s="219" t="s">
        <v>790</v>
      </c>
      <c r="D441" s="219" t="s">
        <v>136</v>
      </c>
      <c r="E441" s="220" t="s">
        <v>325</v>
      </c>
      <c r="F441" s="221" t="s">
        <v>326</v>
      </c>
      <c r="G441" s="222" t="s">
        <v>256</v>
      </c>
      <c r="H441" s="223">
        <v>427</v>
      </c>
      <c r="I441" s="224"/>
      <c r="J441" s="225">
        <f>ROUND(I441*H441,2)</f>
        <v>0</v>
      </c>
      <c r="K441" s="221" t="s">
        <v>147</v>
      </c>
      <c r="L441" s="45"/>
      <c r="M441" s="226" t="s">
        <v>1</v>
      </c>
      <c r="N441" s="227" t="s">
        <v>46</v>
      </c>
      <c r="O441" s="92"/>
      <c r="P441" s="228">
        <f>O441*H441</f>
        <v>0</v>
      </c>
      <c r="Q441" s="228">
        <v>9.4500000000000007E-05</v>
      </c>
      <c r="R441" s="228">
        <f>Q441*H441</f>
        <v>0.040351500000000005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140</v>
      </c>
      <c r="AT441" s="230" t="s">
        <v>136</v>
      </c>
      <c r="AU441" s="230" t="s">
        <v>91</v>
      </c>
      <c r="AY441" s="18" t="s">
        <v>134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89</v>
      </c>
      <c r="BK441" s="231">
        <f>ROUND(I441*H441,2)</f>
        <v>0</v>
      </c>
      <c r="BL441" s="18" t="s">
        <v>140</v>
      </c>
      <c r="BM441" s="230" t="s">
        <v>791</v>
      </c>
    </row>
    <row r="442" s="2" customFormat="1" ht="37.8" customHeight="1">
      <c r="A442" s="39"/>
      <c r="B442" s="40"/>
      <c r="C442" s="219" t="s">
        <v>792</v>
      </c>
      <c r="D442" s="219" t="s">
        <v>136</v>
      </c>
      <c r="E442" s="220" t="s">
        <v>793</v>
      </c>
      <c r="F442" s="221" t="s">
        <v>794</v>
      </c>
      <c r="G442" s="222" t="s">
        <v>279</v>
      </c>
      <c r="H442" s="223">
        <v>36</v>
      </c>
      <c r="I442" s="224"/>
      <c r="J442" s="225">
        <f>ROUND(I442*H442,2)</f>
        <v>0</v>
      </c>
      <c r="K442" s="221" t="s">
        <v>147</v>
      </c>
      <c r="L442" s="45"/>
      <c r="M442" s="226" t="s">
        <v>1</v>
      </c>
      <c r="N442" s="227" t="s">
        <v>46</v>
      </c>
      <c r="O442" s="92"/>
      <c r="P442" s="228">
        <f>O442*H442</f>
        <v>0</v>
      </c>
      <c r="Q442" s="228">
        <v>0.00042000000000000002</v>
      </c>
      <c r="R442" s="228">
        <f>Q442*H442</f>
        <v>0.015120000000000002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140</v>
      </c>
      <c r="AT442" s="230" t="s">
        <v>136</v>
      </c>
      <c r="AU442" s="230" t="s">
        <v>91</v>
      </c>
      <c r="AY442" s="18" t="s">
        <v>134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89</v>
      </c>
      <c r="BK442" s="231">
        <f>ROUND(I442*H442,2)</f>
        <v>0</v>
      </c>
      <c r="BL442" s="18" t="s">
        <v>140</v>
      </c>
      <c r="BM442" s="230" t="s">
        <v>795</v>
      </c>
    </row>
    <row r="443" s="2" customFormat="1" ht="24.15" customHeight="1">
      <c r="A443" s="39"/>
      <c r="B443" s="40"/>
      <c r="C443" s="219" t="s">
        <v>796</v>
      </c>
      <c r="D443" s="219" t="s">
        <v>136</v>
      </c>
      <c r="E443" s="220" t="s">
        <v>329</v>
      </c>
      <c r="F443" s="221" t="s">
        <v>330</v>
      </c>
      <c r="G443" s="222" t="s">
        <v>279</v>
      </c>
      <c r="H443" s="223">
        <v>15</v>
      </c>
      <c r="I443" s="224"/>
      <c r="J443" s="225">
        <f>ROUND(I443*H443,2)</f>
        <v>0</v>
      </c>
      <c r="K443" s="221" t="s">
        <v>1</v>
      </c>
      <c r="L443" s="45"/>
      <c r="M443" s="226" t="s">
        <v>1</v>
      </c>
      <c r="N443" s="227" t="s">
        <v>46</v>
      </c>
      <c r="O443" s="92"/>
      <c r="P443" s="228">
        <f>O443*H443</f>
        <v>0</v>
      </c>
      <c r="Q443" s="228">
        <v>0.00014999999999999999</v>
      </c>
      <c r="R443" s="228">
        <f>Q443*H443</f>
        <v>0.0022499999999999998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140</v>
      </c>
      <c r="AT443" s="230" t="s">
        <v>136</v>
      </c>
      <c r="AU443" s="230" t="s">
        <v>91</v>
      </c>
      <c r="AY443" s="18" t="s">
        <v>134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89</v>
      </c>
      <c r="BK443" s="231">
        <f>ROUND(I443*H443,2)</f>
        <v>0</v>
      </c>
      <c r="BL443" s="18" t="s">
        <v>140</v>
      </c>
      <c r="BM443" s="230" t="s">
        <v>797</v>
      </c>
    </row>
    <row r="444" s="14" customFormat="1">
      <c r="A444" s="14"/>
      <c r="B444" s="244"/>
      <c r="C444" s="245"/>
      <c r="D444" s="234" t="s">
        <v>142</v>
      </c>
      <c r="E444" s="246" t="s">
        <v>1</v>
      </c>
      <c r="F444" s="247" t="s">
        <v>332</v>
      </c>
      <c r="G444" s="245"/>
      <c r="H444" s="246" t="s">
        <v>1</v>
      </c>
      <c r="I444" s="248"/>
      <c r="J444" s="245"/>
      <c r="K444" s="245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142</v>
      </c>
      <c r="AU444" s="253" t="s">
        <v>91</v>
      </c>
      <c r="AV444" s="14" t="s">
        <v>89</v>
      </c>
      <c r="AW444" s="14" t="s">
        <v>36</v>
      </c>
      <c r="AX444" s="14" t="s">
        <v>81</v>
      </c>
      <c r="AY444" s="253" t="s">
        <v>134</v>
      </c>
    </row>
    <row r="445" s="13" customFormat="1">
      <c r="A445" s="13"/>
      <c r="B445" s="232"/>
      <c r="C445" s="233"/>
      <c r="D445" s="234" t="s">
        <v>142</v>
      </c>
      <c r="E445" s="235" t="s">
        <v>1</v>
      </c>
      <c r="F445" s="236" t="s">
        <v>8</v>
      </c>
      <c r="G445" s="233"/>
      <c r="H445" s="237">
        <v>15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142</v>
      </c>
      <c r="AU445" s="243" t="s">
        <v>91</v>
      </c>
      <c r="AV445" s="13" t="s">
        <v>91</v>
      </c>
      <c r="AW445" s="13" t="s">
        <v>36</v>
      </c>
      <c r="AX445" s="13" t="s">
        <v>89</v>
      </c>
      <c r="AY445" s="243" t="s">
        <v>134</v>
      </c>
    </row>
    <row r="446" s="2" customFormat="1" ht="24.15" customHeight="1">
      <c r="A446" s="39"/>
      <c r="B446" s="40"/>
      <c r="C446" s="219" t="s">
        <v>798</v>
      </c>
      <c r="D446" s="219" t="s">
        <v>136</v>
      </c>
      <c r="E446" s="220" t="s">
        <v>799</v>
      </c>
      <c r="F446" s="221" t="s">
        <v>800</v>
      </c>
      <c r="G446" s="222" t="s">
        <v>279</v>
      </c>
      <c r="H446" s="223">
        <v>2</v>
      </c>
      <c r="I446" s="224"/>
      <c r="J446" s="225">
        <f>ROUND(I446*H446,2)</f>
        <v>0</v>
      </c>
      <c r="K446" s="221" t="s">
        <v>147</v>
      </c>
      <c r="L446" s="45"/>
      <c r="M446" s="226" t="s">
        <v>1</v>
      </c>
      <c r="N446" s="227" t="s">
        <v>46</v>
      </c>
      <c r="O446" s="92"/>
      <c r="P446" s="228">
        <f>O446*H446</f>
        <v>0</v>
      </c>
      <c r="Q446" s="228">
        <v>0.00266</v>
      </c>
      <c r="R446" s="228">
        <f>Q446*H446</f>
        <v>0.0053200000000000001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140</v>
      </c>
      <c r="AT446" s="230" t="s">
        <v>136</v>
      </c>
      <c r="AU446" s="230" t="s">
        <v>91</v>
      </c>
      <c r="AY446" s="18" t="s">
        <v>134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89</v>
      </c>
      <c r="BK446" s="231">
        <f>ROUND(I446*H446,2)</f>
        <v>0</v>
      </c>
      <c r="BL446" s="18" t="s">
        <v>140</v>
      </c>
      <c r="BM446" s="230" t="s">
        <v>801</v>
      </c>
    </row>
    <row r="447" s="12" customFormat="1" ht="22.8" customHeight="1">
      <c r="A447" s="12"/>
      <c r="B447" s="203"/>
      <c r="C447" s="204"/>
      <c r="D447" s="205" t="s">
        <v>80</v>
      </c>
      <c r="E447" s="217" t="s">
        <v>185</v>
      </c>
      <c r="F447" s="217" t="s">
        <v>802</v>
      </c>
      <c r="G447" s="204"/>
      <c r="H447" s="204"/>
      <c r="I447" s="207"/>
      <c r="J447" s="218">
        <f>BK447</f>
        <v>0</v>
      </c>
      <c r="K447" s="204"/>
      <c r="L447" s="209"/>
      <c r="M447" s="210"/>
      <c r="N447" s="211"/>
      <c r="O447" s="211"/>
      <c r="P447" s="212">
        <f>SUM(P448:P467)</f>
        <v>0</v>
      </c>
      <c r="Q447" s="211"/>
      <c r="R447" s="212">
        <f>SUM(R448:R467)</f>
        <v>0.016189590699999999</v>
      </c>
      <c r="S447" s="211"/>
      <c r="T447" s="213">
        <f>SUM(T448:T467)</f>
        <v>0.13319999999999999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4" t="s">
        <v>89</v>
      </c>
      <c r="AT447" s="215" t="s">
        <v>80</v>
      </c>
      <c r="AU447" s="215" t="s">
        <v>89</v>
      </c>
      <c r="AY447" s="214" t="s">
        <v>134</v>
      </c>
      <c r="BK447" s="216">
        <f>SUM(BK448:BK467)</f>
        <v>0</v>
      </c>
    </row>
    <row r="448" s="2" customFormat="1" ht="37.8" customHeight="1">
      <c r="A448" s="39"/>
      <c r="B448" s="40"/>
      <c r="C448" s="219" t="s">
        <v>803</v>
      </c>
      <c r="D448" s="219" t="s">
        <v>136</v>
      </c>
      <c r="E448" s="220" t="s">
        <v>804</v>
      </c>
      <c r="F448" s="221" t="s">
        <v>805</v>
      </c>
      <c r="G448" s="222" t="s">
        <v>256</v>
      </c>
      <c r="H448" s="223">
        <v>37.460000000000001</v>
      </c>
      <c r="I448" s="224"/>
      <c r="J448" s="225">
        <f>ROUND(I448*H448,2)</f>
        <v>0</v>
      </c>
      <c r="K448" s="221" t="s">
        <v>147</v>
      </c>
      <c r="L448" s="45"/>
      <c r="M448" s="226" t="s">
        <v>1</v>
      </c>
      <c r="N448" s="227" t="s">
        <v>46</v>
      </c>
      <c r="O448" s="92"/>
      <c r="P448" s="228">
        <f>O448*H448</f>
        <v>0</v>
      </c>
      <c r="Q448" s="228">
        <v>8.0499999999999992E-06</v>
      </c>
      <c r="R448" s="228">
        <f>Q448*H448</f>
        <v>0.00030155299999999998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140</v>
      </c>
      <c r="AT448" s="230" t="s">
        <v>136</v>
      </c>
      <c r="AU448" s="230" t="s">
        <v>91</v>
      </c>
      <c r="AY448" s="18" t="s">
        <v>134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89</v>
      </c>
      <c r="BK448" s="231">
        <f>ROUND(I448*H448,2)</f>
        <v>0</v>
      </c>
      <c r="BL448" s="18" t="s">
        <v>140</v>
      </c>
      <c r="BM448" s="230" t="s">
        <v>806</v>
      </c>
    </row>
    <row r="449" s="13" customFormat="1">
      <c r="A449" s="13"/>
      <c r="B449" s="232"/>
      <c r="C449" s="233"/>
      <c r="D449" s="234" t="s">
        <v>142</v>
      </c>
      <c r="E449" s="235" t="s">
        <v>1</v>
      </c>
      <c r="F449" s="236" t="s">
        <v>807</v>
      </c>
      <c r="G449" s="233"/>
      <c r="H449" s="237">
        <v>17.460000000000001</v>
      </c>
      <c r="I449" s="238"/>
      <c r="J449" s="233"/>
      <c r="K449" s="233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142</v>
      </c>
      <c r="AU449" s="243" t="s">
        <v>91</v>
      </c>
      <c r="AV449" s="13" t="s">
        <v>91</v>
      </c>
      <c r="AW449" s="13" t="s">
        <v>36</v>
      </c>
      <c r="AX449" s="13" t="s">
        <v>81</v>
      </c>
      <c r="AY449" s="243" t="s">
        <v>134</v>
      </c>
    </row>
    <row r="450" s="13" customFormat="1">
      <c r="A450" s="13"/>
      <c r="B450" s="232"/>
      <c r="C450" s="233"/>
      <c r="D450" s="234" t="s">
        <v>142</v>
      </c>
      <c r="E450" s="235" t="s">
        <v>1</v>
      </c>
      <c r="F450" s="236" t="s">
        <v>808</v>
      </c>
      <c r="G450" s="233"/>
      <c r="H450" s="237">
        <v>20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142</v>
      </c>
      <c r="AU450" s="243" t="s">
        <v>91</v>
      </c>
      <c r="AV450" s="13" t="s">
        <v>91</v>
      </c>
      <c r="AW450" s="13" t="s">
        <v>36</v>
      </c>
      <c r="AX450" s="13" t="s">
        <v>81</v>
      </c>
      <c r="AY450" s="243" t="s">
        <v>134</v>
      </c>
    </row>
    <row r="451" s="15" customFormat="1">
      <c r="A451" s="15"/>
      <c r="B451" s="254"/>
      <c r="C451" s="255"/>
      <c r="D451" s="234" t="s">
        <v>142</v>
      </c>
      <c r="E451" s="256" t="s">
        <v>1</v>
      </c>
      <c r="F451" s="257" t="s">
        <v>175</v>
      </c>
      <c r="G451" s="255"/>
      <c r="H451" s="258">
        <v>37.460000000000001</v>
      </c>
      <c r="I451" s="259"/>
      <c r="J451" s="255"/>
      <c r="K451" s="255"/>
      <c r="L451" s="260"/>
      <c r="M451" s="261"/>
      <c r="N451" s="262"/>
      <c r="O451" s="262"/>
      <c r="P451" s="262"/>
      <c r="Q451" s="262"/>
      <c r="R451" s="262"/>
      <c r="S451" s="262"/>
      <c r="T451" s="263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4" t="s">
        <v>142</v>
      </c>
      <c r="AU451" s="264" t="s">
        <v>91</v>
      </c>
      <c r="AV451" s="15" t="s">
        <v>140</v>
      </c>
      <c r="AW451" s="15" t="s">
        <v>36</v>
      </c>
      <c r="AX451" s="15" t="s">
        <v>89</v>
      </c>
      <c r="AY451" s="264" t="s">
        <v>134</v>
      </c>
    </row>
    <row r="452" s="2" customFormat="1" ht="55.5" customHeight="1">
      <c r="A452" s="39"/>
      <c r="B452" s="40"/>
      <c r="C452" s="219" t="s">
        <v>809</v>
      </c>
      <c r="D452" s="219" t="s">
        <v>136</v>
      </c>
      <c r="E452" s="220" t="s">
        <v>810</v>
      </c>
      <c r="F452" s="221" t="s">
        <v>811</v>
      </c>
      <c r="G452" s="222" t="s">
        <v>256</v>
      </c>
      <c r="H452" s="223">
        <v>37.460000000000001</v>
      </c>
      <c r="I452" s="224"/>
      <c r="J452" s="225">
        <f>ROUND(I452*H452,2)</f>
        <v>0</v>
      </c>
      <c r="K452" s="221" t="s">
        <v>147</v>
      </c>
      <c r="L452" s="45"/>
      <c r="M452" s="226" t="s">
        <v>1</v>
      </c>
      <c r="N452" s="227" t="s">
        <v>46</v>
      </c>
      <c r="O452" s="92"/>
      <c r="P452" s="228">
        <f>O452*H452</f>
        <v>0</v>
      </c>
      <c r="Q452" s="228">
        <v>0.00033960000000000001</v>
      </c>
      <c r="R452" s="228">
        <f>Q452*H452</f>
        <v>0.012721416000000001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140</v>
      </c>
      <c r="AT452" s="230" t="s">
        <v>136</v>
      </c>
      <c r="AU452" s="230" t="s">
        <v>91</v>
      </c>
      <c r="AY452" s="18" t="s">
        <v>134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89</v>
      </c>
      <c r="BK452" s="231">
        <f>ROUND(I452*H452,2)</f>
        <v>0</v>
      </c>
      <c r="BL452" s="18" t="s">
        <v>140</v>
      </c>
      <c r="BM452" s="230" t="s">
        <v>812</v>
      </c>
    </row>
    <row r="453" s="13" customFormat="1">
      <c r="A453" s="13"/>
      <c r="B453" s="232"/>
      <c r="C453" s="233"/>
      <c r="D453" s="234" t="s">
        <v>142</v>
      </c>
      <c r="E453" s="235" t="s">
        <v>1</v>
      </c>
      <c r="F453" s="236" t="s">
        <v>807</v>
      </c>
      <c r="G453" s="233"/>
      <c r="H453" s="237">
        <v>17.460000000000001</v>
      </c>
      <c r="I453" s="238"/>
      <c r="J453" s="233"/>
      <c r="K453" s="233"/>
      <c r="L453" s="239"/>
      <c r="M453" s="240"/>
      <c r="N453" s="241"/>
      <c r="O453" s="241"/>
      <c r="P453" s="241"/>
      <c r="Q453" s="241"/>
      <c r="R453" s="241"/>
      <c r="S453" s="241"/>
      <c r="T453" s="24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3" t="s">
        <v>142</v>
      </c>
      <c r="AU453" s="243" t="s">
        <v>91</v>
      </c>
      <c r="AV453" s="13" t="s">
        <v>91</v>
      </c>
      <c r="AW453" s="13" t="s">
        <v>36</v>
      </c>
      <c r="AX453" s="13" t="s">
        <v>81</v>
      </c>
      <c r="AY453" s="243" t="s">
        <v>134</v>
      </c>
    </row>
    <row r="454" s="13" customFormat="1">
      <c r="A454" s="13"/>
      <c r="B454" s="232"/>
      <c r="C454" s="233"/>
      <c r="D454" s="234" t="s">
        <v>142</v>
      </c>
      <c r="E454" s="235" t="s">
        <v>1</v>
      </c>
      <c r="F454" s="236" t="s">
        <v>808</v>
      </c>
      <c r="G454" s="233"/>
      <c r="H454" s="237">
        <v>20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142</v>
      </c>
      <c r="AU454" s="243" t="s">
        <v>91</v>
      </c>
      <c r="AV454" s="13" t="s">
        <v>91</v>
      </c>
      <c r="AW454" s="13" t="s">
        <v>36</v>
      </c>
      <c r="AX454" s="13" t="s">
        <v>81</v>
      </c>
      <c r="AY454" s="243" t="s">
        <v>134</v>
      </c>
    </row>
    <row r="455" s="15" customFormat="1">
      <c r="A455" s="15"/>
      <c r="B455" s="254"/>
      <c r="C455" s="255"/>
      <c r="D455" s="234" t="s">
        <v>142</v>
      </c>
      <c r="E455" s="256" t="s">
        <v>1</v>
      </c>
      <c r="F455" s="257" t="s">
        <v>175</v>
      </c>
      <c r="G455" s="255"/>
      <c r="H455" s="258">
        <v>37.460000000000001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4" t="s">
        <v>142</v>
      </c>
      <c r="AU455" s="264" t="s">
        <v>91</v>
      </c>
      <c r="AV455" s="15" t="s">
        <v>140</v>
      </c>
      <c r="AW455" s="15" t="s">
        <v>36</v>
      </c>
      <c r="AX455" s="15" t="s">
        <v>89</v>
      </c>
      <c r="AY455" s="264" t="s">
        <v>134</v>
      </c>
    </row>
    <row r="456" s="2" customFormat="1" ht="37.8" customHeight="1">
      <c r="A456" s="39"/>
      <c r="B456" s="40"/>
      <c r="C456" s="219" t="s">
        <v>813</v>
      </c>
      <c r="D456" s="219" t="s">
        <v>136</v>
      </c>
      <c r="E456" s="220" t="s">
        <v>814</v>
      </c>
      <c r="F456" s="221" t="s">
        <v>815</v>
      </c>
      <c r="G456" s="222" t="s">
        <v>256</v>
      </c>
      <c r="H456" s="223">
        <v>37.460000000000001</v>
      </c>
      <c r="I456" s="224"/>
      <c r="J456" s="225">
        <f>ROUND(I456*H456,2)</f>
        <v>0</v>
      </c>
      <c r="K456" s="221" t="s">
        <v>147</v>
      </c>
      <c r="L456" s="45"/>
      <c r="M456" s="226" t="s">
        <v>1</v>
      </c>
      <c r="N456" s="227" t="s">
        <v>46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140</v>
      </c>
      <c r="AT456" s="230" t="s">
        <v>136</v>
      </c>
      <c r="AU456" s="230" t="s">
        <v>91</v>
      </c>
      <c r="AY456" s="18" t="s">
        <v>134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89</v>
      </c>
      <c r="BK456" s="231">
        <f>ROUND(I456*H456,2)</f>
        <v>0</v>
      </c>
      <c r="BL456" s="18" t="s">
        <v>140</v>
      </c>
      <c r="BM456" s="230" t="s">
        <v>816</v>
      </c>
    </row>
    <row r="457" s="13" customFormat="1">
      <c r="A457" s="13"/>
      <c r="B457" s="232"/>
      <c r="C457" s="233"/>
      <c r="D457" s="234" t="s">
        <v>142</v>
      </c>
      <c r="E457" s="235" t="s">
        <v>1</v>
      </c>
      <c r="F457" s="236" t="s">
        <v>807</v>
      </c>
      <c r="G457" s="233"/>
      <c r="H457" s="237">
        <v>17.460000000000001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142</v>
      </c>
      <c r="AU457" s="243" t="s">
        <v>91</v>
      </c>
      <c r="AV457" s="13" t="s">
        <v>91</v>
      </c>
      <c r="AW457" s="13" t="s">
        <v>36</v>
      </c>
      <c r="AX457" s="13" t="s">
        <v>81</v>
      </c>
      <c r="AY457" s="243" t="s">
        <v>134</v>
      </c>
    </row>
    <row r="458" s="13" customFormat="1">
      <c r="A458" s="13"/>
      <c r="B458" s="232"/>
      <c r="C458" s="233"/>
      <c r="D458" s="234" t="s">
        <v>142</v>
      </c>
      <c r="E458" s="235" t="s">
        <v>1</v>
      </c>
      <c r="F458" s="236" t="s">
        <v>808</v>
      </c>
      <c r="G458" s="233"/>
      <c r="H458" s="237">
        <v>20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142</v>
      </c>
      <c r="AU458" s="243" t="s">
        <v>91</v>
      </c>
      <c r="AV458" s="13" t="s">
        <v>91</v>
      </c>
      <c r="AW458" s="13" t="s">
        <v>36</v>
      </c>
      <c r="AX458" s="13" t="s">
        <v>81</v>
      </c>
      <c r="AY458" s="243" t="s">
        <v>134</v>
      </c>
    </row>
    <row r="459" s="15" customFormat="1">
      <c r="A459" s="15"/>
      <c r="B459" s="254"/>
      <c r="C459" s="255"/>
      <c r="D459" s="234" t="s">
        <v>142</v>
      </c>
      <c r="E459" s="256" t="s">
        <v>1</v>
      </c>
      <c r="F459" s="257" t="s">
        <v>175</v>
      </c>
      <c r="G459" s="255"/>
      <c r="H459" s="258">
        <v>37.460000000000001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4" t="s">
        <v>142</v>
      </c>
      <c r="AU459" s="264" t="s">
        <v>91</v>
      </c>
      <c r="AV459" s="15" t="s">
        <v>140</v>
      </c>
      <c r="AW459" s="15" t="s">
        <v>36</v>
      </c>
      <c r="AX459" s="15" t="s">
        <v>89</v>
      </c>
      <c r="AY459" s="264" t="s">
        <v>134</v>
      </c>
    </row>
    <row r="460" s="2" customFormat="1" ht="24.15" customHeight="1">
      <c r="A460" s="39"/>
      <c r="B460" s="40"/>
      <c r="C460" s="219" t="s">
        <v>817</v>
      </c>
      <c r="D460" s="219" t="s">
        <v>136</v>
      </c>
      <c r="E460" s="220" t="s">
        <v>818</v>
      </c>
      <c r="F460" s="221" t="s">
        <v>819</v>
      </c>
      <c r="G460" s="222" t="s">
        <v>256</v>
      </c>
      <c r="H460" s="223">
        <v>37.460000000000001</v>
      </c>
      <c r="I460" s="224"/>
      <c r="J460" s="225">
        <f>ROUND(I460*H460,2)</f>
        <v>0</v>
      </c>
      <c r="K460" s="221" t="s">
        <v>147</v>
      </c>
      <c r="L460" s="45"/>
      <c r="M460" s="226" t="s">
        <v>1</v>
      </c>
      <c r="N460" s="227" t="s">
        <v>46</v>
      </c>
      <c r="O460" s="92"/>
      <c r="P460" s="228">
        <f>O460*H460</f>
        <v>0</v>
      </c>
      <c r="Q460" s="228">
        <v>1.6449999999999999E-06</v>
      </c>
      <c r="R460" s="228">
        <f>Q460*H460</f>
        <v>6.1621699999999993E-05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140</v>
      </c>
      <c r="AT460" s="230" t="s">
        <v>136</v>
      </c>
      <c r="AU460" s="230" t="s">
        <v>91</v>
      </c>
      <c r="AY460" s="18" t="s">
        <v>134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89</v>
      </c>
      <c r="BK460" s="231">
        <f>ROUND(I460*H460,2)</f>
        <v>0</v>
      </c>
      <c r="BL460" s="18" t="s">
        <v>140</v>
      </c>
      <c r="BM460" s="230" t="s">
        <v>820</v>
      </c>
    </row>
    <row r="461" s="13" customFormat="1">
      <c r="A461" s="13"/>
      <c r="B461" s="232"/>
      <c r="C461" s="233"/>
      <c r="D461" s="234" t="s">
        <v>142</v>
      </c>
      <c r="E461" s="235" t="s">
        <v>1</v>
      </c>
      <c r="F461" s="236" t="s">
        <v>807</v>
      </c>
      <c r="G461" s="233"/>
      <c r="H461" s="237">
        <v>17.460000000000001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142</v>
      </c>
      <c r="AU461" s="243" t="s">
        <v>91</v>
      </c>
      <c r="AV461" s="13" t="s">
        <v>91</v>
      </c>
      <c r="AW461" s="13" t="s">
        <v>36</v>
      </c>
      <c r="AX461" s="13" t="s">
        <v>81</v>
      </c>
      <c r="AY461" s="243" t="s">
        <v>134</v>
      </c>
    </row>
    <row r="462" s="13" customFormat="1">
      <c r="A462" s="13"/>
      <c r="B462" s="232"/>
      <c r="C462" s="233"/>
      <c r="D462" s="234" t="s">
        <v>142</v>
      </c>
      <c r="E462" s="235" t="s">
        <v>1</v>
      </c>
      <c r="F462" s="236" t="s">
        <v>808</v>
      </c>
      <c r="G462" s="233"/>
      <c r="H462" s="237">
        <v>20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142</v>
      </c>
      <c r="AU462" s="243" t="s">
        <v>91</v>
      </c>
      <c r="AV462" s="13" t="s">
        <v>91</v>
      </c>
      <c r="AW462" s="13" t="s">
        <v>36</v>
      </c>
      <c r="AX462" s="13" t="s">
        <v>81</v>
      </c>
      <c r="AY462" s="243" t="s">
        <v>134</v>
      </c>
    </row>
    <row r="463" s="15" customFormat="1">
      <c r="A463" s="15"/>
      <c r="B463" s="254"/>
      <c r="C463" s="255"/>
      <c r="D463" s="234" t="s">
        <v>142</v>
      </c>
      <c r="E463" s="256" t="s">
        <v>1</v>
      </c>
      <c r="F463" s="257" t="s">
        <v>175</v>
      </c>
      <c r="G463" s="255"/>
      <c r="H463" s="258">
        <v>37.460000000000001</v>
      </c>
      <c r="I463" s="259"/>
      <c r="J463" s="255"/>
      <c r="K463" s="255"/>
      <c r="L463" s="260"/>
      <c r="M463" s="261"/>
      <c r="N463" s="262"/>
      <c r="O463" s="262"/>
      <c r="P463" s="262"/>
      <c r="Q463" s="262"/>
      <c r="R463" s="262"/>
      <c r="S463" s="262"/>
      <c r="T463" s="26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4" t="s">
        <v>142</v>
      </c>
      <c r="AU463" s="264" t="s">
        <v>91</v>
      </c>
      <c r="AV463" s="15" t="s">
        <v>140</v>
      </c>
      <c r="AW463" s="15" t="s">
        <v>36</v>
      </c>
      <c r="AX463" s="15" t="s">
        <v>89</v>
      </c>
      <c r="AY463" s="264" t="s">
        <v>134</v>
      </c>
    </row>
    <row r="464" s="2" customFormat="1" ht="44.25" customHeight="1">
      <c r="A464" s="39"/>
      <c r="B464" s="40"/>
      <c r="C464" s="219" t="s">
        <v>821</v>
      </c>
      <c r="D464" s="219" t="s">
        <v>136</v>
      </c>
      <c r="E464" s="220" t="s">
        <v>822</v>
      </c>
      <c r="F464" s="221" t="s">
        <v>823</v>
      </c>
      <c r="G464" s="222" t="s">
        <v>256</v>
      </c>
      <c r="H464" s="223">
        <v>0.59999999999999998</v>
      </c>
      <c r="I464" s="224"/>
      <c r="J464" s="225">
        <f>ROUND(I464*H464,2)</f>
        <v>0</v>
      </c>
      <c r="K464" s="221" t="s">
        <v>147</v>
      </c>
      <c r="L464" s="45"/>
      <c r="M464" s="226" t="s">
        <v>1</v>
      </c>
      <c r="N464" s="227" t="s">
        <v>46</v>
      </c>
      <c r="O464" s="92"/>
      <c r="P464" s="228">
        <f>O464*H464</f>
        <v>0</v>
      </c>
      <c r="Q464" s="228">
        <v>0.0030999999999999999</v>
      </c>
      <c r="R464" s="228">
        <f>Q464*H464</f>
        <v>0.0018599999999999999</v>
      </c>
      <c r="S464" s="228">
        <v>0.086999999999999994</v>
      </c>
      <c r="T464" s="229">
        <f>S464*H464</f>
        <v>0.052199999999999996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140</v>
      </c>
      <c r="AT464" s="230" t="s">
        <v>136</v>
      </c>
      <c r="AU464" s="230" t="s">
        <v>91</v>
      </c>
      <c r="AY464" s="18" t="s">
        <v>134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89</v>
      </c>
      <c r="BK464" s="231">
        <f>ROUND(I464*H464,2)</f>
        <v>0</v>
      </c>
      <c r="BL464" s="18" t="s">
        <v>140</v>
      </c>
      <c r="BM464" s="230" t="s">
        <v>824</v>
      </c>
    </row>
    <row r="465" s="13" customFormat="1">
      <c r="A465" s="13"/>
      <c r="B465" s="232"/>
      <c r="C465" s="233"/>
      <c r="D465" s="234" t="s">
        <v>142</v>
      </c>
      <c r="E465" s="235" t="s">
        <v>1</v>
      </c>
      <c r="F465" s="236" t="s">
        <v>825</v>
      </c>
      <c r="G465" s="233"/>
      <c r="H465" s="237">
        <v>0.59999999999999998</v>
      </c>
      <c r="I465" s="238"/>
      <c r="J465" s="233"/>
      <c r="K465" s="233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142</v>
      </c>
      <c r="AU465" s="243" t="s">
        <v>91</v>
      </c>
      <c r="AV465" s="13" t="s">
        <v>91</v>
      </c>
      <c r="AW465" s="13" t="s">
        <v>36</v>
      </c>
      <c r="AX465" s="13" t="s">
        <v>89</v>
      </c>
      <c r="AY465" s="243" t="s">
        <v>134</v>
      </c>
    </row>
    <row r="466" s="2" customFormat="1" ht="44.25" customHeight="1">
      <c r="A466" s="39"/>
      <c r="B466" s="40"/>
      <c r="C466" s="219" t="s">
        <v>826</v>
      </c>
      <c r="D466" s="219" t="s">
        <v>136</v>
      </c>
      <c r="E466" s="220" t="s">
        <v>827</v>
      </c>
      <c r="F466" s="221" t="s">
        <v>828</v>
      </c>
      <c r="G466" s="222" t="s">
        <v>256</v>
      </c>
      <c r="H466" s="223">
        <v>0.29999999999999999</v>
      </c>
      <c r="I466" s="224"/>
      <c r="J466" s="225">
        <f>ROUND(I466*H466,2)</f>
        <v>0</v>
      </c>
      <c r="K466" s="221" t="s">
        <v>147</v>
      </c>
      <c r="L466" s="45"/>
      <c r="M466" s="226" t="s">
        <v>1</v>
      </c>
      <c r="N466" s="227" t="s">
        <v>46</v>
      </c>
      <c r="O466" s="92"/>
      <c r="P466" s="228">
        <f>O466*H466</f>
        <v>0</v>
      </c>
      <c r="Q466" s="228">
        <v>0.00415</v>
      </c>
      <c r="R466" s="228">
        <f>Q466*H466</f>
        <v>0.001245</v>
      </c>
      <c r="S466" s="228">
        <v>0.27000000000000002</v>
      </c>
      <c r="T466" s="229">
        <f>S466*H466</f>
        <v>0.081000000000000003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140</v>
      </c>
      <c r="AT466" s="230" t="s">
        <v>136</v>
      </c>
      <c r="AU466" s="230" t="s">
        <v>91</v>
      </c>
      <c r="AY466" s="18" t="s">
        <v>134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89</v>
      </c>
      <c r="BK466" s="231">
        <f>ROUND(I466*H466,2)</f>
        <v>0</v>
      </c>
      <c r="BL466" s="18" t="s">
        <v>140</v>
      </c>
      <c r="BM466" s="230" t="s">
        <v>829</v>
      </c>
    </row>
    <row r="467" s="13" customFormat="1">
      <c r="A467" s="13"/>
      <c r="B467" s="232"/>
      <c r="C467" s="233"/>
      <c r="D467" s="234" t="s">
        <v>142</v>
      </c>
      <c r="E467" s="235" t="s">
        <v>1</v>
      </c>
      <c r="F467" s="236" t="s">
        <v>830</v>
      </c>
      <c r="G467" s="233"/>
      <c r="H467" s="237">
        <v>0.29999999999999999</v>
      </c>
      <c r="I467" s="238"/>
      <c r="J467" s="233"/>
      <c r="K467" s="233"/>
      <c r="L467" s="239"/>
      <c r="M467" s="240"/>
      <c r="N467" s="241"/>
      <c r="O467" s="241"/>
      <c r="P467" s="241"/>
      <c r="Q467" s="241"/>
      <c r="R467" s="241"/>
      <c r="S467" s="241"/>
      <c r="T467" s="24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3" t="s">
        <v>142</v>
      </c>
      <c r="AU467" s="243" t="s">
        <v>91</v>
      </c>
      <c r="AV467" s="13" t="s">
        <v>91</v>
      </c>
      <c r="AW467" s="13" t="s">
        <v>36</v>
      </c>
      <c r="AX467" s="13" t="s">
        <v>89</v>
      </c>
      <c r="AY467" s="243" t="s">
        <v>134</v>
      </c>
    </row>
    <row r="468" s="12" customFormat="1" ht="22.8" customHeight="1">
      <c r="A468" s="12"/>
      <c r="B468" s="203"/>
      <c r="C468" s="204"/>
      <c r="D468" s="205" t="s">
        <v>80</v>
      </c>
      <c r="E468" s="217" t="s">
        <v>831</v>
      </c>
      <c r="F468" s="217" t="s">
        <v>832</v>
      </c>
      <c r="G468" s="204"/>
      <c r="H468" s="204"/>
      <c r="I468" s="207"/>
      <c r="J468" s="218">
        <f>BK468</f>
        <v>0</v>
      </c>
      <c r="K468" s="204"/>
      <c r="L468" s="209"/>
      <c r="M468" s="210"/>
      <c r="N468" s="211"/>
      <c r="O468" s="211"/>
      <c r="P468" s="212">
        <f>SUM(P469:P492)</f>
        <v>0</v>
      </c>
      <c r="Q468" s="211"/>
      <c r="R468" s="212">
        <f>SUM(R469:R492)</f>
        <v>0</v>
      </c>
      <c r="S468" s="211"/>
      <c r="T468" s="213">
        <f>SUM(T469:T492)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14" t="s">
        <v>89</v>
      </c>
      <c r="AT468" s="215" t="s">
        <v>80</v>
      </c>
      <c r="AU468" s="215" t="s">
        <v>89</v>
      </c>
      <c r="AY468" s="214" t="s">
        <v>134</v>
      </c>
      <c r="BK468" s="216">
        <f>SUM(BK469:BK492)</f>
        <v>0</v>
      </c>
    </row>
    <row r="469" s="2" customFormat="1" ht="37.8" customHeight="1">
      <c r="A469" s="39"/>
      <c r="B469" s="40"/>
      <c r="C469" s="219" t="s">
        <v>833</v>
      </c>
      <c r="D469" s="219" t="s">
        <v>136</v>
      </c>
      <c r="E469" s="220" t="s">
        <v>834</v>
      </c>
      <c r="F469" s="221" t="s">
        <v>835</v>
      </c>
      <c r="G469" s="222" t="s">
        <v>204</v>
      </c>
      <c r="H469" s="223">
        <v>33.738999999999997</v>
      </c>
      <c r="I469" s="224"/>
      <c r="J469" s="225">
        <f>ROUND(I469*H469,2)</f>
        <v>0</v>
      </c>
      <c r="K469" s="221" t="s">
        <v>147</v>
      </c>
      <c r="L469" s="45"/>
      <c r="M469" s="226" t="s">
        <v>1</v>
      </c>
      <c r="N469" s="227" t="s">
        <v>46</v>
      </c>
      <c r="O469" s="92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140</v>
      </c>
      <c r="AT469" s="230" t="s">
        <v>136</v>
      </c>
      <c r="AU469" s="230" t="s">
        <v>91</v>
      </c>
      <c r="AY469" s="18" t="s">
        <v>134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89</v>
      </c>
      <c r="BK469" s="231">
        <f>ROUND(I469*H469,2)</f>
        <v>0</v>
      </c>
      <c r="BL469" s="18" t="s">
        <v>140</v>
      </c>
      <c r="BM469" s="230" t="s">
        <v>836</v>
      </c>
    </row>
    <row r="470" s="13" customFormat="1">
      <c r="A470" s="13"/>
      <c r="B470" s="232"/>
      <c r="C470" s="233"/>
      <c r="D470" s="234" t="s">
        <v>142</v>
      </c>
      <c r="E470" s="235" t="s">
        <v>1</v>
      </c>
      <c r="F470" s="236" t="s">
        <v>837</v>
      </c>
      <c r="G470" s="233"/>
      <c r="H470" s="237">
        <v>2.7850000000000001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142</v>
      </c>
      <c r="AU470" s="243" t="s">
        <v>91</v>
      </c>
      <c r="AV470" s="13" t="s">
        <v>91</v>
      </c>
      <c r="AW470" s="13" t="s">
        <v>36</v>
      </c>
      <c r="AX470" s="13" t="s">
        <v>81</v>
      </c>
      <c r="AY470" s="243" t="s">
        <v>134</v>
      </c>
    </row>
    <row r="471" s="13" customFormat="1">
      <c r="A471" s="13"/>
      <c r="B471" s="232"/>
      <c r="C471" s="233"/>
      <c r="D471" s="234" t="s">
        <v>142</v>
      </c>
      <c r="E471" s="235" t="s">
        <v>1</v>
      </c>
      <c r="F471" s="236" t="s">
        <v>838</v>
      </c>
      <c r="G471" s="233"/>
      <c r="H471" s="237">
        <v>10.824999999999999</v>
      </c>
      <c r="I471" s="238"/>
      <c r="J471" s="233"/>
      <c r="K471" s="233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142</v>
      </c>
      <c r="AU471" s="243" t="s">
        <v>91</v>
      </c>
      <c r="AV471" s="13" t="s">
        <v>91</v>
      </c>
      <c r="AW471" s="13" t="s">
        <v>36</v>
      </c>
      <c r="AX471" s="13" t="s">
        <v>81</v>
      </c>
      <c r="AY471" s="243" t="s">
        <v>134</v>
      </c>
    </row>
    <row r="472" s="13" customFormat="1">
      <c r="A472" s="13"/>
      <c r="B472" s="232"/>
      <c r="C472" s="233"/>
      <c r="D472" s="234" t="s">
        <v>142</v>
      </c>
      <c r="E472" s="235" t="s">
        <v>1</v>
      </c>
      <c r="F472" s="236" t="s">
        <v>839</v>
      </c>
      <c r="G472" s="233"/>
      <c r="H472" s="237">
        <v>9.2959999999999994</v>
      </c>
      <c r="I472" s="238"/>
      <c r="J472" s="233"/>
      <c r="K472" s="233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142</v>
      </c>
      <c r="AU472" s="243" t="s">
        <v>91</v>
      </c>
      <c r="AV472" s="13" t="s">
        <v>91</v>
      </c>
      <c r="AW472" s="13" t="s">
        <v>36</v>
      </c>
      <c r="AX472" s="13" t="s">
        <v>81</v>
      </c>
      <c r="AY472" s="243" t="s">
        <v>134</v>
      </c>
    </row>
    <row r="473" s="13" customFormat="1">
      <c r="A473" s="13"/>
      <c r="B473" s="232"/>
      <c r="C473" s="233"/>
      <c r="D473" s="234" t="s">
        <v>142</v>
      </c>
      <c r="E473" s="235" t="s">
        <v>1</v>
      </c>
      <c r="F473" s="236" t="s">
        <v>840</v>
      </c>
      <c r="G473" s="233"/>
      <c r="H473" s="237">
        <v>2.254</v>
      </c>
      <c r="I473" s="238"/>
      <c r="J473" s="233"/>
      <c r="K473" s="233"/>
      <c r="L473" s="239"/>
      <c r="M473" s="240"/>
      <c r="N473" s="241"/>
      <c r="O473" s="241"/>
      <c r="P473" s="241"/>
      <c r="Q473" s="241"/>
      <c r="R473" s="241"/>
      <c r="S473" s="241"/>
      <c r="T473" s="24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3" t="s">
        <v>142</v>
      </c>
      <c r="AU473" s="243" t="s">
        <v>91</v>
      </c>
      <c r="AV473" s="13" t="s">
        <v>91</v>
      </c>
      <c r="AW473" s="13" t="s">
        <v>36</v>
      </c>
      <c r="AX473" s="13" t="s">
        <v>81</v>
      </c>
      <c r="AY473" s="243" t="s">
        <v>134</v>
      </c>
    </row>
    <row r="474" s="13" customFormat="1">
      <c r="A474" s="13"/>
      <c r="B474" s="232"/>
      <c r="C474" s="233"/>
      <c r="D474" s="234" t="s">
        <v>142</v>
      </c>
      <c r="E474" s="235" t="s">
        <v>1</v>
      </c>
      <c r="F474" s="236" t="s">
        <v>841</v>
      </c>
      <c r="G474" s="233"/>
      <c r="H474" s="237">
        <v>5.1600000000000001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142</v>
      </c>
      <c r="AU474" s="243" t="s">
        <v>91</v>
      </c>
      <c r="AV474" s="13" t="s">
        <v>91</v>
      </c>
      <c r="AW474" s="13" t="s">
        <v>36</v>
      </c>
      <c r="AX474" s="13" t="s">
        <v>81</v>
      </c>
      <c r="AY474" s="243" t="s">
        <v>134</v>
      </c>
    </row>
    <row r="475" s="13" customFormat="1">
      <c r="A475" s="13"/>
      <c r="B475" s="232"/>
      <c r="C475" s="233"/>
      <c r="D475" s="234" t="s">
        <v>142</v>
      </c>
      <c r="E475" s="235" t="s">
        <v>1</v>
      </c>
      <c r="F475" s="236" t="s">
        <v>842</v>
      </c>
      <c r="G475" s="233"/>
      <c r="H475" s="237">
        <v>2.4580000000000002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142</v>
      </c>
      <c r="AU475" s="243" t="s">
        <v>91</v>
      </c>
      <c r="AV475" s="13" t="s">
        <v>91</v>
      </c>
      <c r="AW475" s="13" t="s">
        <v>36</v>
      </c>
      <c r="AX475" s="13" t="s">
        <v>81</v>
      </c>
      <c r="AY475" s="243" t="s">
        <v>134</v>
      </c>
    </row>
    <row r="476" s="13" customFormat="1">
      <c r="A476" s="13"/>
      <c r="B476" s="232"/>
      <c r="C476" s="233"/>
      <c r="D476" s="234" t="s">
        <v>142</v>
      </c>
      <c r="E476" s="235" t="s">
        <v>1</v>
      </c>
      <c r="F476" s="236" t="s">
        <v>843</v>
      </c>
      <c r="G476" s="233"/>
      <c r="H476" s="237">
        <v>0.96099999999999997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142</v>
      </c>
      <c r="AU476" s="243" t="s">
        <v>91</v>
      </c>
      <c r="AV476" s="13" t="s">
        <v>91</v>
      </c>
      <c r="AW476" s="13" t="s">
        <v>36</v>
      </c>
      <c r="AX476" s="13" t="s">
        <v>81</v>
      </c>
      <c r="AY476" s="243" t="s">
        <v>134</v>
      </c>
    </row>
    <row r="477" s="15" customFormat="1">
      <c r="A477" s="15"/>
      <c r="B477" s="254"/>
      <c r="C477" s="255"/>
      <c r="D477" s="234" t="s">
        <v>142</v>
      </c>
      <c r="E477" s="256" t="s">
        <v>1</v>
      </c>
      <c r="F477" s="257" t="s">
        <v>175</v>
      </c>
      <c r="G477" s="255"/>
      <c r="H477" s="258">
        <v>33.738999999999997</v>
      </c>
      <c r="I477" s="259"/>
      <c r="J477" s="255"/>
      <c r="K477" s="255"/>
      <c r="L477" s="260"/>
      <c r="M477" s="261"/>
      <c r="N477" s="262"/>
      <c r="O477" s="262"/>
      <c r="P477" s="262"/>
      <c r="Q477" s="262"/>
      <c r="R477" s="262"/>
      <c r="S477" s="262"/>
      <c r="T477" s="263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4" t="s">
        <v>142</v>
      </c>
      <c r="AU477" s="264" t="s">
        <v>91</v>
      </c>
      <c r="AV477" s="15" t="s">
        <v>140</v>
      </c>
      <c r="AW477" s="15" t="s">
        <v>36</v>
      </c>
      <c r="AX477" s="15" t="s">
        <v>89</v>
      </c>
      <c r="AY477" s="264" t="s">
        <v>134</v>
      </c>
    </row>
    <row r="478" s="2" customFormat="1" ht="37.8" customHeight="1">
      <c r="A478" s="39"/>
      <c r="B478" s="40"/>
      <c r="C478" s="219" t="s">
        <v>844</v>
      </c>
      <c r="D478" s="219" t="s">
        <v>136</v>
      </c>
      <c r="E478" s="220" t="s">
        <v>845</v>
      </c>
      <c r="F478" s="221" t="s">
        <v>846</v>
      </c>
      <c r="G478" s="222" t="s">
        <v>204</v>
      </c>
      <c r="H478" s="223">
        <v>269.91199999999998</v>
      </c>
      <c r="I478" s="224"/>
      <c r="J478" s="225">
        <f>ROUND(I478*H478,2)</f>
        <v>0</v>
      </c>
      <c r="K478" s="221" t="s">
        <v>147</v>
      </c>
      <c r="L478" s="45"/>
      <c r="M478" s="226" t="s">
        <v>1</v>
      </c>
      <c r="N478" s="227" t="s">
        <v>46</v>
      </c>
      <c r="O478" s="92"/>
      <c r="P478" s="228">
        <f>O478*H478</f>
        <v>0</v>
      </c>
      <c r="Q478" s="228">
        <v>0</v>
      </c>
      <c r="R478" s="228">
        <f>Q478*H478</f>
        <v>0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140</v>
      </c>
      <c r="AT478" s="230" t="s">
        <v>136</v>
      </c>
      <c r="AU478" s="230" t="s">
        <v>91</v>
      </c>
      <c r="AY478" s="18" t="s">
        <v>134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89</v>
      </c>
      <c r="BK478" s="231">
        <f>ROUND(I478*H478,2)</f>
        <v>0</v>
      </c>
      <c r="BL478" s="18" t="s">
        <v>140</v>
      </c>
      <c r="BM478" s="230" t="s">
        <v>847</v>
      </c>
    </row>
    <row r="479" s="14" customFormat="1">
      <c r="A479" s="14"/>
      <c r="B479" s="244"/>
      <c r="C479" s="245"/>
      <c r="D479" s="234" t="s">
        <v>142</v>
      </c>
      <c r="E479" s="246" t="s">
        <v>1</v>
      </c>
      <c r="F479" s="247" t="s">
        <v>848</v>
      </c>
      <c r="G479" s="245"/>
      <c r="H479" s="246" t="s">
        <v>1</v>
      </c>
      <c r="I479" s="248"/>
      <c r="J479" s="245"/>
      <c r="K479" s="245"/>
      <c r="L479" s="249"/>
      <c r="M479" s="250"/>
      <c r="N479" s="251"/>
      <c r="O479" s="251"/>
      <c r="P479" s="251"/>
      <c r="Q479" s="251"/>
      <c r="R479" s="251"/>
      <c r="S479" s="251"/>
      <c r="T479" s="25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3" t="s">
        <v>142</v>
      </c>
      <c r="AU479" s="253" t="s">
        <v>91</v>
      </c>
      <c r="AV479" s="14" t="s">
        <v>89</v>
      </c>
      <c r="AW479" s="14" t="s">
        <v>36</v>
      </c>
      <c r="AX479" s="14" t="s">
        <v>81</v>
      </c>
      <c r="AY479" s="253" t="s">
        <v>134</v>
      </c>
    </row>
    <row r="480" s="13" customFormat="1">
      <c r="A480" s="13"/>
      <c r="B480" s="232"/>
      <c r="C480" s="233"/>
      <c r="D480" s="234" t="s">
        <v>142</v>
      </c>
      <c r="E480" s="235" t="s">
        <v>1</v>
      </c>
      <c r="F480" s="236" t="s">
        <v>849</v>
      </c>
      <c r="G480" s="233"/>
      <c r="H480" s="237">
        <v>269.91199999999998</v>
      </c>
      <c r="I480" s="238"/>
      <c r="J480" s="233"/>
      <c r="K480" s="233"/>
      <c r="L480" s="239"/>
      <c r="M480" s="240"/>
      <c r="N480" s="241"/>
      <c r="O480" s="241"/>
      <c r="P480" s="241"/>
      <c r="Q480" s="241"/>
      <c r="R480" s="241"/>
      <c r="S480" s="241"/>
      <c r="T480" s="24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3" t="s">
        <v>142</v>
      </c>
      <c r="AU480" s="243" t="s">
        <v>91</v>
      </c>
      <c r="AV480" s="13" t="s">
        <v>91</v>
      </c>
      <c r="AW480" s="13" t="s">
        <v>36</v>
      </c>
      <c r="AX480" s="13" t="s">
        <v>89</v>
      </c>
      <c r="AY480" s="243" t="s">
        <v>134</v>
      </c>
    </row>
    <row r="481" s="2" customFormat="1" ht="44.25" customHeight="1">
      <c r="A481" s="39"/>
      <c r="B481" s="40"/>
      <c r="C481" s="219" t="s">
        <v>850</v>
      </c>
      <c r="D481" s="265" t="s">
        <v>136</v>
      </c>
      <c r="E481" s="220" t="s">
        <v>851</v>
      </c>
      <c r="F481" s="221" t="s">
        <v>852</v>
      </c>
      <c r="G481" s="222" t="s">
        <v>204</v>
      </c>
      <c r="H481" s="223">
        <v>9.2959999999999994</v>
      </c>
      <c r="I481" s="224"/>
      <c r="J481" s="225">
        <f>ROUND(I481*H481,2)</f>
        <v>0</v>
      </c>
      <c r="K481" s="221" t="s">
        <v>205</v>
      </c>
      <c r="L481" s="45"/>
      <c r="M481" s="226" t="s">
        <v>1</v>
      </c>
      <c r="N481" s="227" t="s">
        <v>46</v>
      </c>
      <c r="O481" s="92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140</v>
      </c>
      <c r="AT481" s="230" t="s">
        <v>136</v>
      </c>
      <c r="AU481" s="230" t="s">
        <v>91</v>
      </c>
      <c r="AY481" s="18" t="s">
        <v>134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89</v>
      </c>
      <c r="BK481" s="231">
        <f>ROUND(I481*H481,2)</f>
        <v>0</v>
      </c>
      <c r="BL481" s="18" t="s">
        <v>140</v>
      </c>
      <c r="BM481" s="230" t="s">
        <v>853</v>
      </c>
    </row>
    <row r="482" s="13" customFormat="1">
      <c r="A482" s="13"/>
      <c r="B482" s="232"/>
      <c r="C482" s="233"/>
      <c r="D482" s="234" t="s">
        <v>142</v>
      </c>
      <c r="E482" s="235" t="s">
        <v>1</v>
      </c>
      <c r="F482" s="236" t="s">
        <v>839</v>
      </c>
      <c r="G482" s="233"/>
      <c r="H482" s="237">
        <v>9.2959999999999994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142</v>
      </c>
      <c r="AU482" s="243" t="s">
        <v>91</v>
      </c>
      <c r="AV482" s="13" t="s">
        <v>91</v>
      </c>
      <c r="AW482" s="13" t="s">
        <v>36</v>
      </c>
      <c r="AX482" s="13" t="s">
        <v>89</v>
      </c>
      <c r="AY482" s="243" t="s">
        <v>134</v>
      </c>
    </row>
    <row r="483" s="2" customFormat="1" ht="44.25" customHeight="1">
      <c r="A483" s="39"/>
      <c r="B483" s="40"/>
      <c r="C483" s="219" t="s">
        <v>854</v>
      </c>
      <c r="D483" s="265" t="s">
        <v>136</v>
      </c>
      <c r="E483" s="220" t="s">
        <v>855</v>
      </c>
      <c r="F483" s="221" t="s">
        <v>856</v>
      </c>
      <c r="G483" s="222" t="s">
        <v>204</v>
      </c>
      <c r="H483" s="223">
        <v>10.833</v>
      </c>
      <c r="I483" s="224"/>
      <c r="J483" s="225">
        <f>ROUND(I483*H483,2)</f>
        <v>0</v>
      </c>
      <c r="K483" s="221" t="s">
        <v>205</v>
      </c>
      <c r="L483" s="45"/>
      <c r="M483" s="226" t="s">
        <v>1</v>
      </c>
      <c r="N483" s="227" t="s">
        <v>46</v>
      </c>
      <c r="O483" s="92"/>
      <c r="P483" s="228">
        <f>O483*H483</f>
        <v>0</v>
      </c>
      <c r="Q483" s="228">
        <v>0</v>
      </c>
      <c r="R483" s="228">
        <f>Q483*H483</f>
        <v>0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140</v>
      </c>
      <c r="AT483" s="230" t="s">
        <v>136</v>
      </c>
      <c r="AU483" s="230" t="s">
        <v>91</v>
      </c>
      <c r="AY483" s="18" t="s">
        <v>134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89</v>
      </c>
      <c r="BK483" s="231">
        <f>ROUND(I483*H483,2)</f>
        <v>0</v>
      </c>
      <c r="BL483" s="18" t="s">
        <v>140</v>
      </c>
      <c r="BM483" s="230" t="s">
        <v>857</v>
      </c>
    </row>
    <row r="484" s="13" customFormat="1">
      <c r="A484" s="13"/>
      <c r="B484" s="232"/>
      <c r="C484" s="233"/>
      <c r="D484" s="234" t="s">
        <v>142</v>
      </c>
      <c r="E484" s="235" t="s">
        <v>1</v>
      </c>
      <c r="F484" s="236" t="s">
        <v>840</v>
      </c>
      <c r="G484" s="233"/>
      <c r="H484" s="237">
        <v>2.254</v>
      </c>
      <c r="I484" s="238"/>
      <c r="J484" s="233"/>
      <c r="K484" s="233"/>
      <c r="L484" s="239"/>
      <c r="M484" s="240"/>
      <c r="N484" s="241"/>
      <c r="O484" s="241"/>
      <c r="P484" s="241"/>
      <c r="Q484" s="241"/>
      <c r="R484" s="241"/>
      <c r="S484" s="241"/>
      <c r="T484" s="24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3" t="s">
        <v>142</v>
      </c>
      <c r="AU484" s="243" t="s">
        <v>91</v>
      </c>
      <c r="AV484" s="13" t="s">
        <v>91</v>
      </c>
      <c r="AW484" s="13" t="s">
        <v>36</v>
      </c>
      <c r="AX484" s="13" t="s">
        <v>81</v>
      </c>
      <c r="AY484" s="243" t="s">
        <v>134</v>
      </c>
    </row>
    <row r="485" s="13" customFormat="1">
      <c r="A485" s="13"/>
      <c r="B485" s="232"/>
      <c r="C485" s="233"/>
      <c r="D485" s="234" t="s">
        <v>142</v>
      </c>
      <c r="E485" s="235" t="s">
        <v>1</v>
      </c>
      <c r="F485" s="236" t="s">
        <v>841</v>
      </c>
      <c r="G485" s="233"/>
      <c r="H485" s="237">
        <v>5.1600000000000001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142</v>
      </c>
      <c r="AU485" s="243" t="s">
        <v>91</v>
      </c>
      <c r="AV485" s="13" t="s">
        <v>91</v>
      </c>
      <c r="AW485" s="13" t="s">
        <v>36</v>
      </c>
      <c r="AX485" s="13" t="s">
        <v>81</v>
      </c>
      <c r="AY485" s="243" t="s">
        <v>134</v>
      </c>
    </row>
    <row r="486" s="13" customFormat="1">
      <c r="A486" s="13"/>
      <c r="B486" s="232"/>
      <c r="C486" s="233"/>
      <c r="D486" s="234" t="s">
        <v>142</v>
      </c>
      <c r="E486" s="235" t="s">
        <v>1</v>
      </c>
      <c r="F486" s="236" t="s">
        <v>842</v>
      </c>
      <c r="G486" s="233"/>
      <c r="H486" s="237">
        <v>2.4580000000000002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142</v>
      </c>
      <c r="AU486" s="243" t="s">
        <v>91</v>
      </c>
      <c r="AV486" s="13" t="s">
        <v>91</v>
      </c>
      <c r="AW486" s="13" t="s">
        <v>36</v>
      </c>
      <c r="AX486" s="13" t="s">
        <v>81</v>
      </c>
      <c r="AY486" s="243" t="s">
        <v>134</v>
      </c>
    </row>
    <row r="487" s="13" customFormat="1">
      <c r="A487" s="13"/>
      <c r="B487" s="232"/>
      <c r="C487" s="233"/>
      <c r="D487" s="234" t="s">
        <v>142</v>
      </c>
      <c r="E487" s="235" t="s">
        <v>1</v>
      </c>
      <c r="F487" s="236" t="s">
        <v>843</v>
      </c>
      <c r="G487" s="233"/>
      <c r="H487" s="237">
        <v>0.96099999999999997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142</v>
      </c>
      <c r="AU487" s="243" t="s">
        <v>91</v>
      </c>
      <c r="AV487" s="13" t="s">
        <v>91</v>
      </c>
      <c r="AW487" s="13" t="s">
        <v>36</v>
      </c>
      <c r="AX487" s="13" t="s">
        <v>81</v>
      </c>
      <c r="AY487" s="243" t="s">
        <v>134</v>
      </c>
    </row>
    <row r="488" s="15" customFormat="1">
      <c r="A488" s="15"/>
      <c r="B488" s="254"/>
      <c r="C488" s="255"/>
      <c r="D488" s="234" t="s">
        <v>142</v>
      </c>
      <c r="E488" s="256" t="s">
        <v>1</v>
      </c>
      <c r="F488" s="257" t="s">
        <v>175</v>
      </c>
      <c r="G488" s="255"/>
      <c r="H488" s="258">
        <v>10.833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4" t="s">
        <v>142</v>
      </c>
      <c r="AU488" s="264" t="s">
        <v>91</v>
      </c>
      <c r="AV488" s="15" t="s">
        <v>140</v>
      </c>
      <c r="AW488" s="15" t="s">
        <v>36</v>
      </c>
      <c r="AX488" s="15" t="s">
        <v>89</v>
      </c>
      <c r="AY488" s="264" t="s">
        <v>134</v>
      </c>
    </row>
    <row r="489" s="2" customFormat="1" ht="44.25" customHeight="1">
      <c r="A489" s="39"/>
      <c r="B489" s="40"/>
      <c r="C489" s="219" t="s">
        <v>858</v>
      </c>
      <c r="D489" s="265" t="s">
        <v>136</v>
      </c>
      <c r="E489" s="220" t="s">
        <v>859</v>
      </c>
      <c r="F489" s="221" t="s">
        <v>203</v>
      </c>
      <c r="G489" s="222" t="s">
        <v>204</v>
      </c>
      <c r="H489" s="223">
        <v>13.609999999999999</v>
      </c>
      <c r="I489" s="224"/>
      <c r="J489" s="225">
        <f>ROUND(I489*H489,2)</f>
        <v>0</v>
      </c>
      <c r="K489" s="221" t="s">
        <v>205</v>
      </c>
      <c r="L489" s="45"/>
      <c r="M489" s="226" t="s">
        <v>1</v>
      </c>
      <c r="N489" s="227" t="s">
        <v>46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140</v>
      </c>
      <c r="AT489" s="230" t="s">
        <v>136</v>
      </c>
      <c r="AU489" s="230" t="s">
        <v>91</v>
      </c>
      <c r="AY489" s="18" t="s">
        <v>134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89</v>
      </c>
      <c r="BK489" s="231">
        <f>ROUND(I489*H489,2)</f>
        <v>0</v>
      </c>
      <c r="BL489" s="18" t="s">
        <v>140</v>
      </c>
      <c r="BM489" s="230" t="s">
        <v>860</v>
      </c>
    </row>
    <row r="490" s="13" customFormat="1">
      <c r="A490" s="13"/>
      <c r="B490" s="232"/>
      <c r="C490" s="233"/>
      <c r="D490" s="234" t="s">
        <v>142</v>
      </c>
      <c r="E490" s="235" t="s">
        <v>1</v>
      </c>
      <c r="F490" s="236" t="s">
        <v>837</v>
      </c>
      <c r="G490" s="233"/>
      <c r="H490" s="237">
        <v>2.7850000000000001</v>
      </c>
      <c r="I490" s="238"/>
      <c r="J490" s="233"/>
      <c r="K490" s="233"/>
      <c r="L490" s="239"/>
      <c r="M490" s="240"/>
      <c r="N490" s="241"/>
      <c r="O490" s="241"/>
      <c r="P490" s="241"/>
      <c r="Q490" s="241"/>
      <c r="R490" s="241"/>
      <c r="S490" s="241"/>
      <c r="T490" s="24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3" t="s">
        <v>142</v>
      </c>
      <c r="AU490" s="243" t="s">
        <v>91</v>
      </c>
      <c r="AV490" s="13" t="s">
        <v>91</v>
      </c>
      <c r="AW490" s="13" t="s">
        <v>36</v>
      </c>
      <c r="AX490" s="13" t="s">
        <v>81</v>
      </c>
      <c r="AY490" s="243" t="s">
        <v>134</v>
      </c>
    </row>
    <row r="491" s="13" customFormat="1">
      <c r="A491" s="13"/>
      <c r="B491" s="232"/>
      <c r="C491" s="233"/>
      <c r="D491" s="234" t="s">
        <v>142</v>
      </c>
      <c r="E491" s="235" t="s">
        <v>1</v>
      </c>
      <c r="F491" s="236" t="s">
        <v>838</v>
      </c>
      <c r="G491" s="233"/>
      <c r="H491" s="237">
        <v>10.824999999999999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142</v>
      </c>
      <c r="AU491" s="243" t="s">
        <v>91</v>
      </c>
      <c r="AV491" s="13" t="s">
        <v>91</v>
      </c>
      <c r="AW491" s="13" t="s">
        <v>36</v>
      </c>
      <c r="AX491" s="13" t="s">
        <v>81</v>
      </c>
      <c r="AY491" s="243" t="s">
        <v>134</v>
      </c>
    </row>
    <row r="492" s="15" customFormat="1">
      <c r="A492" s="15"/>
      <c r="B492" s="254"/>
      <c r="C492" s="255"/>
      <c r="D492" s="234" t="s">
        <v>142</v>
      </c>
      <c r="E492" s="256" t="s">
        <v>1</v>
      </c>
      <c r="F492" s="257" t="s">
        <v>175</v>
      </c>
      <c r="G492" s="255"/>
      <c r="H492" s="258">
        <v>13.609999999999999</v>
      </c>
      <c r="I492" s="259"/>
      <c r="J492" s="255"/>
      <c r="K492" s="255"/>
      <c r="L492" s="260"/>
      <c r="M492" s="261"/>
      <c r="N492" s="262"/>
      <c r="O492" s="262"/>
      <c r="P492" s="262"/>
      <c r="Q492" s="262"/>
      <c r="R492" s="262"/>
      <c r="S492" s="262"/>
      <c r="T492" s="263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4" t="s">
        <v>142</v>
      </c>
      <c r="AU492" s="264" t="s">
        <v>91</v>
      </c>
      <c r="AV492" s="15" t="s">
        <v>140</v>
      </c>
      <c r="AW492" s="15" t="s">
        <v>36</v>
      </c>
      <c r="AX492" s="15" t="s">
        <v>89</v>
      </c>
      <c r="AY492" s="264" t="s">
        <v>134</v>
      </c>
    </row>
    <row r="493" s="12" customFormat="1" ht="22.8" customHeight="1">
      <c r="A493" s="12"/>
      <c r="B493" s="203"/>
      <c r="C493" s="204"/>
      <c r="D493" s="205" t="s">
        <v>80</v>
      </c>
      <c r="E493" s="217" t="s">
        <v>333</v>
      </c>
      <c r="F493" s="217" t="s">
        <v>334</v>
      </c>
      <c r="G493" s="204"/>
      <c r="H493" s="204"/>
      <c r="I493" s="207"/>
      <c r="J493" s="218">
        <f>BK493</f>
        <v>0</v>
      </c>
      <c r="K493" s="204"/>
      <c r="L493" s="209"/>
      <c r="M493" s="210"/>
      <c r="N493" s="211"/>
      <c r="O493" s="211"/>
      <c r="P493" s="212">
        <f>P494</f>
        <v>0</v>
      </c>
      <c r="Q493" s="211"/>
      <c r="R493" s="212">
        <f>R494</f>
        <v>0</v>
      </c>
      <c r="S493" s="211"/>
      <c r="T493" s="213">
        <f>T494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4" t="s">
        <v>89</v>
      </c>
      <c r="AT493" s="215" t="s">
        <v>80</v>
      </c>
      <c r="AU493" s="215" t="s">
        <v>89</v>
      </c>
      <c r="AY493" s="214" t="s">
        <v>134</v>
      </c>
      <c r="BK493" s="216">
        <f>BK494</f>
        <v>0</v>
      </c>
    </row>
    <row r="494" s="2" customFormat="1" ht="49.05" customHeight="1">
      <c r="A494" s="39"/>
      <c r="B494" s="40"/>
      <c r="C494" s="219" t="s">
        <v>861</v>
      </c>
      <c r="D494" s="265" t="s">
        <v>136</v>
      </c>
      <c r="E494" s="220" t="s">
        <v>336</v>
      </c>
      <c r="F494" s="221" t="s">
        <v>337</v>
      </c>
      <c r="G494" s="222" t="s">
        <v>204</v>
      </c>
      <c r="H494" s="223">
        <v>761.51499999999999</v>
      </c>
      <c r="I494" s="224"/>
      <c r="J494" s="225">
        <f>ROUND(I494*H494,2)</f>
        <v>0</v>
      </c>
      <c r="K494" s="221" t="s">
        <v>205</v>
      </c>
      <c r="L494" s="45"/>
      <c r="M494" s="226" t="s">
        <v>1</v>
      </c>
      <c r="N494" s="227" t="s">
        <v>46</v>
      </c>
      <c r="O494" s="92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140</v>
      </c>
      <c r="AT494" s="230" t="s">
        <v>136</v>
      </c>
      <c r="AU494" s="230" t="s">
        <v>91</v>
      </c>
      <c r="AY494" s="18" t="s">
        <v>134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89</v>
      </c>
      <c r="BK494" s="231">
        <f>ROUND(I494*H494,2)</f>
        <v>0</v>
      </c>
      <c r="BL494" s="18" t="s">
        <v>140</v>
      </c>
      <c r="BM494" s="230" t="s">
        <v>862</v>
      </c>
    </row>
    <row r="495" s="12" customFormat="1" ht="25.92" customHeight="1">
      <c r="A495" s="12"/>
      <c r="B495" s="203"/>
      <c r="C495" s="204"/>
      <c r="D495" s="205" t="s">
        <v>80</v>
      </c>
      <c r="E495" s="206" t="s">
        <v>863</v>
      </c>
      <c r="F495" s="206" t="s">
        <v>864</v>
      </c>
      <c r="G495" s="204"/>
      <c r="H495" s="204"/>
      <c r="I495" s="207"/>
      <c r="J495" s="208">
        <f>BK495</f>
        <v>0</v>
      </c>
      <c r="K495" s="204"/>
      <c r="L495" s="209"/>
      <c r="M495" s="210"/>
      <c r="N495" s="211"/>
      <c r="O495" s="211"/>
      <c r="P495" s="212">
        <f>P496</f>
        <v>0</v>
      </c>
      <c r="Q495" s="211"/>
      <c r="R495" s="212">
        <f>R496</f>
        <v>0.0504</v>
      </c>
      <c r="S495" s="211"/>
      <c r="T495" s="213">
        <f>T496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4" t="s">
        <v>91</v>
      </c>
      <c r="AT495" s="215" t="s">
        <v>80</v>
      </c>
      <c r="AU495" s="215" t="s">
        <v>81</v>
      </c>
      <c r="AY495" s="214" t="s">
        <v>134</v>
      </c>
      <c r="BK495" s="216">
        <f>BK496</f>
        <v>0</v>
      </c>
    </row>
    <row r="496" s="12" customFormat="1" ht="22.8" customHeight="1">
      <c r="A496" s="12"/>
      <c r="B496" s="203"/>
      <c r="C496" s="204"/>
      <c r="D496" s="205" t="s">
        <v>80</v>
      </c>
      <c r="E496" s="217" t="s">
        <v>865</v>
      </c>
      <c r="F496" s="217" t="s">
        <v>866</v>
      </c>
      <c r="G496" s="204"/>
      <c r="H496" s="204"/>
      <c r="I496" s="207"/>
      <c r="J496" s="218">
        <f>BK496</f>
        <v>0</v>
      </c>
      <c r="K496" s="204"/>
      <c r="L496" s="209"/>
      <c r="M496" s="210"/>
      <c r="N496" s="211"/>
      <c r="O496" s="211"/>
      <c r="P496" s="212">
        <f>SUM(P497:P503)</f>
        <v>0</v>
      </c>
      <c r="Q496" s="211"/>
      <c r="R496" s="212">
        <f>SUM(R497:R503)</f>
        <v>0.0504</v>
      </c>
      <c r="S496" s="211"/>
      <c r="T496" s="213">
        <f>SUM(T497:T503)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4" t="s">
        <v>91</v>
      </c>
      <c r="AT496" s="215" t="s">
        <v>80</v>
      </c>
      <c r="AU496" s="215" t="s">
        <v>89</v>
      </c>
      <c r="AY496" s="214" t="s">
        <v>134</v>
      </c>
      <c r="BK496" s="216">
        <f>SUM(BK497:BK503)</f>
        <v>0</v>
      </c>
    </row>
    <row r="497" s="2" customFormat="1" ht="24.15" customHeight="1">
      <c r="A497" s="39"/>
      <c r="B497" s="40"/>
      <c r="C497" s="219" t="s">
        <v>867</v>
      </c>
      <c r="D497" s="219" t="s">
        <v>136</v>
      </c>
      <c r="E497" s="220" t="s">
        <v>868</v>
      </c>
      <c r="F497" s="221" t="s">
        <v>869</v>
      </c>
      <c r="G497" s="222" t="s">
        <v>279</v>
      </c>
      <c r="H497" s="223">
        <v>6</v>
      </c>
      <c r="I497" s="224"/>
      <c r="J497" s="225">
        <f>ROUND(I497*H497,2)</f>
        <v>0</v>
      </c>
      <c r="K497" s="221" t="s">
        <v>1</v>
      </c>
      <c r="L497" s="45"/>
      <c r="M497" s="226" t="s">
        <v>1</v>
      </c>
      <c r="N497" s="227" t="s">
        <v>46</v>
      </c>
      <c r="O497" s="92"/>
      <c r="P497" s="228">
        <f>O497*H497</f>
        <v>0</v>
      </c>
      <c r="Q497" s="228">
        <v>0.00040000000000000002</v>
      </c>
      <c r="R497" s="228">
        <f>Q497*H497</f>
        <v>0.0024000000000000002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224</v>
      </c>
      <c r="AT497" s="230" t="s">
        <v>136</v>
      </c>
      <c r="AU497" s="230" t="s">
        <v>91</v>
      </c>
      <c r="AY497" s="18" t="s">
        <v>134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89</v>
      </c>
      <c r="BK497" s="231">
        <f>ROUND(I497*H497,2)</f>
        <v>0</v>
      </c>
      <c r="BL497" s="18" t="s">
        <v>224</v>
      </c>
      <c r="BM497" s="230" t="s">
        <v>870</v>
      </c>
    </row>
    <row r="498" s="13" customFormat="1">
      <c r="A498" s="13"/>
      <c r="B498" s="232"/>
      <c r="C498" s="233"/>
      <c r="D498" s="234" t="s">
        <v>142</v>
      </c>
      <c r="E498" s="235" t="s">
        <v>1</v>
      </c>
      <c r="F498" s="236" t="s">
        <v>871</v>
      </c>
      <c r="G498" s="233"/>
      <c r="H498" s="237">
        <v>6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142</v>
      </c>
      <c r="AU498" s="243" t="s">
        <v>91</v>
      </c>
      <c r="AV498" s="13" t="s">
        <v>91</v>
      </c>
      <c r="AW498" s="13" t="s">
        <v>36</v>
      </c>
      <c r="AX498" s="13" t="s">
        <v>89</v>
      </c>
      <c r="AY498" s="243" t="s">
        <v>134</v>
      </c>
    </row>
    <row r="499" s="2" customFormat="1" ht="16.5" customHeight="1">
      <c r="A499" s="39"/>
      <c r="B499" s="40"/>
      <c r="C499" s="266" t="s">
        <v>872</v>
      </c>
      <c r="D499" s="266" t="s">
        <v>219</v>
      </c>
      <c r="E499" s="267" t="s">
        <v>873</v>
      </c>
      <c r="F499" s="268" t="s">
        <v>874</v>
      </c>
      <c r="G499" s="269" t="s">
        <v>279</v>
      </c>
      <c r="H499" s="270">
        <v>4</v>
      </c>
      <c r="I499" s="271"/>
      <c r="J499" s="272">
        <f>ROUND(I499*H499,2)</f>
        <v>0</v>
      </c>
      <c r="K499" s="268" t="s">
        <v>1</v>
      </c>
      <c r="L499" s="273"/>
      <c r="M499" s="274" t="s">
        <v>1</v>
      </c>
      <c r="N499" s="275" t="s">
        <v>46</v>
      </c>
      <c r="O499" s="92"/>
      <c r="P499" s="228">
        <f>O499*H499</f>
        <v>0</v>
      </c>
      <c r="Q499" s="228">
        <v>0.0080000000000000002</v>
      </c>
      <c r="R499" s="228">
        <f>Q499*H499</f>
        <v>0.032000000000000001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304</v>
      </c>
      <c r="AT499" s="230" t="s">
        <v>219</v>
      </c>
      <c r="AU499" s="230" t="s">
        <v>91</v>
      </c>
      <c r="AY499" s="18" t="s">
        <v>134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89</v>
      </c>
      <c r="BK499" s="231">
        <f>ROUND(I499*H499,2)</f>
        <v>0</v>
      </c>
      <c r="BL499" s="18" t="s">
        <v>224</v>
      </c>
      <c r="BM499" s="230" t="s">
        <v>875</v>
      </c>
    </row>
    <row r="500" s="13" customFormat="1">
      <c r="A500" s="13"/>
      <c r="B500" s="232"/>
      <c r="C500" s="233"/>
      <c r="D500" s="234" t="s">
        <v>142</v>
      </c>
      <c r="E500" s="235" t="s">
        <v>1</v>
      </c>
      <c r="F500" s="236" t="s">
        <v>140</v>
      </c>
      <c r="G500" s="233"/>
      <c r="H500" s="237">
        <v>4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142</v>
      </c>
      <c r="AU500" s="243" t="s">
        <v>91</v>
      </c>
      <c r="AV500" s="13" t="s">
        <v>91</v>
      </c>
      <c r="AW500" s="13" t="s">
        <v>36</v>
      </c>
      <c r="AX500" s="13" t="s">
        <v>89</v>
      </c>
      <c r="AY500" s="243" t="s">
        <v>134</v>
      </c>
    </row>
    <row r="501" s="2" customFormat="1" ht="16.5" customHeight="1">
      <c r="A501" s="39"/>
      <c r="B501" s="40"/>
      <c r="C501" s="266" t="s">
        <v>876</v>
      </c>
      <c r="D501" s="266" t="s">
        <v>219</v>
      </c>
      <c r="E501" s="267" t="s">
        <v>877</v>
      </c>
      <c r="F501" s="268" t="s">
        <v>878</v>
      </c>
      <c r="G501" s="269" t="s">
        <v>279</v>
      </c>
      <c r="H501" s="270">
        <v>2</v>
      </c>
      <c r="I501" s="271"/>
      <c r="J501" s="272">
        <f>ROUND(I501*H501,2)</f>
        <v>0</v>
      </c>
      <c r="K501" s="268" t="s">
        <v>1</v>
      </c>
      <c r="L501" s="273"/>
      <c r="M501" s="274" t="s">
        <v>1</v>
      </c>
      <c r="N501" s="275" t="s">
        <v>46</v>
      </c>
      <c r="O501" s="92"/>
      <c r="P501" s="228">
        <f>O501*H501</f>
        <v>0</v>
      </c>
      <c r="Q501" s="228">
        <v>0.0080000000000000002</v>
      </c>
      <c r="R501" s="228">
        <f>Q501*H501</f>
        <v>0.016</v>
      </c>
      <c r="S501" s="228">
        <v>0</v>
      </c>
      <c r="T501" s="229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0" t="s">
        <v>304</v>
      </c>
      <c r="AT501" s="230" t="s">
        <v>219</v>
      </c>
      <c r="AU501" s="230" t="s">
        <v>91</v>
      </c>
      <c r="AY501" s="18" t="s">
        <v>134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8" t="s">
        <v>89</v>
      </c>
      <c r="BK501" s="231">
        <f>ROUND(I501*H501,2)</f>
        <v>0</v>
      </c>
      <c r="BL501" s="18" t="s">
        <v>224</v>
      </c>
      <c r="BM501" s="230" t="s">
        <v>879</v>
      </c>
    </row>
    <row r="502" s="13" customFormat="1">
      <c r="A502" s="13"/>
      <c r="B502" s="232"/>
      <c r="C502" s="233"/>
      <c r="D502" s="234" t="s">
        <v>142</v>
      </c>
      <c r="E502" s="235" t="s">
        <v>1</v>
      </c>
      <c r="F502" s="236" t="s">
        <v>91</v>
      </c>
      <c r="G502" s="233"/>
      <c r="H502" s="237">
        <v>2</v>
      </c>
      <c r="I502" s="238"/>
      <c r="J502" s="233"/>
      <c r="K502" s="233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142</v>
      </c>
      <c r="AU502" s="243" t="s">
        <v>91</v>
      </c>
      <c r="AV502" s="13" t="s">
        <v>91</v>
      </c>
      <c r="AW502" s="13" t="s">
        <v>36</v>
      </c>
      <c r="AX502" s="13" t="s">
        <v>89</v>
      </c>
      <c r="AY502" s="243" t="s">
        <v>134</v>
      </c>
    </row>
    <row r="503" s="2" customFormat="1" ht="49.05" customHeight="1">
      <c r="A503" s="39"/>
      <c r="B503" s="40"/>
      <c r="C503" s="219" t="s">
        <v>880</v>
      </c>
      <c r="D503" s="219" t="s">
        <v>136</v>
      </c>
      <c r="E503" s="220" t="s">
        <v>881</v>
      </c>
      <c r="F503" s="221" t="s">
        <v>882</v>
      </c>
      <c r="G503" s="222" t="s">
        <v>204</v>
      </c>
      <c r="H503" s="223">
        <v>0.050000000000000003</v>
      </c>
      <c r="I503" s="224"/>
      <c r="J503" s="225">
        <f>ROUND(I503*H503,2)</f>
        <v>0</v>
      </c>
      <c r="K503" s="221" t="s">
        <v>147</v>
      </c>
      <c r="L503" s="45"/>
      <c r="M503" s="294" t="s">
        <v>1</v>
      </c>
      <c r="N503" s="295" t="s">
        <v>46</v>
      </c>
      <c r="O503" s="296"/>
      <c r="P503" s="297">
        <f>O503*H503</f>
        <v>0</v>
      </c>
      <c r="Q503" s="297">
        <v>0</v>
      </c>
      <c r="R503" s="297">
        <f>Q503*H503</f>
        <v>0</v>
      </c>
      <c r="S503" s="297">
        <v>0</v>
      </c>
      <c r="T503" s="298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224</v>
      </c>
      <c r="AT503" s="230" t="s">
        <v>136</v>
      </c>
      <c r="AU503" s="230" t="s">
        <v>91</v>
      </c>
      <c r="AY503" s="18" t="s">
        <v>134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89</v>
      </c>
      <c r="BK503" s="231">
        <f>ROUND(I503*H503,2)</f>
        <v>0</v>
      </c>
      <c r="BL503" s="18" t="s">
        <v>224</v>
      </c>
      <c r="BM503" s="230" t="s">
        <v>883</v>
      </c>
    </row>
    <row r="504" s="2" customFormat="1" ht="6.96" customHeight="1">
      <c r="A504" s="39"/>
      <c r="B504" s="67"/>
      <c r="C504" s="68"/>
      <c r="D504" s="68"/>
      <c r="E504" s="68"/>
      <c r="F504" s="68"/>
      <c r="G504" s="68"/>
      <c r="H504" s="68"/>
      <c r="I504" s="68"/>
      <c r="J504" s="68"/>
      <c r="K504" s="68"/>
      <c r="L504" s="45"/>
      <c r="M504" s="39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</row>
  </sheetData>
  <sheetProtection sheet="1" autoFilter="0" formatColumns="0" formatRows="0" objects="1" scenarios="1" spinCount="100000" saltValue="4OOY5Pecbj7xGYLGWxa7TZifaJ3NlzdnEDq+0kfki6TTkb1cR54byS746+9KxqY9lQxpJWvFUGBrLL6MbDyZFg==" hashValue="VF+SD64rL4b/ajWMxQDybDgpF2KAiR685bCFo94KfMPzmKA4fK2lWCdOpGR3rUSrKEZTO3HzQVx+/D0PhJxAhg==" algorithmName="SHA-512" password="CC35"/>
  <autoFilter ref="C126:K503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Vodovod Rokytno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884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9. 9. 2024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ROUND((SUM(BE127:BE486)),  2)</f>
        <v>0</v>
      </c>
      <c r="G33" s="39"/>
      <c r="H33" s="39"/>
      <c r="I33" s="156">
        <v>0.20999999999999999</v>
      </c>
      <c r="J33" s="155">
        <f>ROUND(((SUM(BE127:BE486))*I33),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ROUND((SUM(BF127:BF486)),  2)</f>
        <v>0</v>
      </c>
      <c r="G34" s="39"/>
      <c r="H34" s="39"/>
      <c r="I34" s="156">
        <v>0.14999999999999999</v>
      </c>
      <c r="J34" s="155">
        <f>ROUND(((SUM(BF127:BF486))*I34),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ROUND((SUM(BG127:BG486)),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ROUND((SUM(BH127:BH486)),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ROUND((SUM(BI127:BI486)),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Vodovod Rokytno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Řad C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Rokytno</v>
      </c>
      <c r="G89" s="41"/>
      <c r="H89" s="41"/>
      <c r="I89" s="33" t="s">
        <v>22</v>
      </c>
      <c r="J89" s="80" t="str">
        <f>IF(J12="","",J12)</f>
        <v>9. 9. 2024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112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113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114</v>
      </c>
      <c r="E99" s="189"/>
      <c r="F99" s="189"/>
      <c r="G99" s="189"/>
      <c r="H99" s="189"/>
      <c r="I99" s="189"/>
      <c r="J99" s="190">
        <f>J269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115</v>
      </c>
      <c r="E100" s="189"/>
      <c r="F100" s="189"/>
      <c r="G100" s="189"/>
      <c r="H100" s="189"/>
      <c r="I100" s="189"/>
      <c r="J100" s="190">
        <f>J277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351</v>
      </c>
      <c r="E101" s="189"/>
      <c r="F101" s="189"/>
      <c r="G101" s="189"/>
      <c r="H101" s="189"/>
      <c r="I101" s="189"/>
      <c r="J101" s="190">
        <f>J299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116</v>
      </c>
      <c r="E102" s="189"/>
      <c r="F102" s="189"/>
      <c r="G102" s="189"/>
      <c r="H102" s="189"/>
      <c r="I102" s="189"/>
      <c r="J102" s="190">
        <f>J341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352</v>
      </c>
      <c r="E103" s="189"/>
      <c r="F103" s="189"/>
      <c r="G103" s="189"/>
      <c r="H103" s="189"/>
      <c r="I103" s="189"/>
      <c r="J103" s="190">
        <f>J444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353</v>
      </c>
      <c r="E104" s="189"/>
      <c r="F104" s="189"/>
      <c r="G104" s="189"/>
      <c r="H104" s="189"/>
      <c r="I104" s="189"/>
      <c r="J104" s="190">
        <f>J455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117</v>
      </c>
      <c r="E105" s="189"/>
      <c r="F105" s="189"/>
      <c r="G105" s="189"/>
      <c r="H105" s="189"/>
      <c r="I105" s="189"/>
      <c r="J105" s="190">
        <f>J478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354</v>
      </c>
      <c r="E106" s="183"/>
      <c r="F106" s="183"/>
      <c r="G106" s="183"/>
      <c r="H106" s="183"/>
      <c r="I106" s="183"/>
      <c r="J106" s="184">
        <f>J480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355</v>
      </c>
      <c r="E107" s="189"/>
      <c r="F107" s="189"/>
      <c r="G107" s="189"/>
      <c r="H107" s="189"/>
      <c r="I107" s="189"/>
      <c r="J107" s="190">
        <f>J481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75" t="str">
        <f>E7</f>
        <v>Vodovod Rokytno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105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E9</f>
        <v>03 - Řad C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Rokytno</v>
      </c>
      <c r="G121" s="41"/>
      <c r="H121" s="41"/>
      <c r="I121" s="33" t="s">
        <v>22</v>
      </c>
      <c r="J121" s="80" t="str">
        <f>IF(J12="","",J12)</f>
        <v>9. 9. 2024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Vodovody a kanalizace Pardubice, a.s.</v>
      </c>
      <c r="G123" s="41"/>
      <c r="H123" s="41"/>
      <c r="I123" s="33" t="s">
        <v>32</v>
      </c>
      <c r="J123" s="37" t="str">
        <f>E21</f>
        <v>Multiaqua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IF(E18="","",E18)</f>
        <v>Vyplň údaj</v>
      </c>
      <c r="G124" s="41"/>
      <c r="H124" s="41"/>
      <c r="I124" s="33" t="s">
        <v>37</v>
      </c>
      <c r="J124" s="37" t="str">
        <f>E24</f>
        <v>Leona Šaldová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120</v>
      </c>
      <c r="D126" s="195" t="s">
        <v>66</v>
      </c>
      <c r="E126" s="195" t="s">
        <v>62</v>
      </c>
      <c r="F126" s="195" t="s">
        <v>63</v>
      </c>
      <c r="G126" s="195" t="s">
        <v>121</v>
      </c>
      <c r="H126" s="195" t="s">
        <v>122</v>
      </c>
      <c r="I126" s="195" t="s">
        <v>123</v>
      </c>
      <c r="J126" s="195" t="s">
        <v>109</v>
      </c>
      <c r="K126" s="196" t="s">
        <v>124</v>
      </c>
      <c r="L126" s="197"/>
      <c r="M126" s="101" t="s">
        <v>1</v>
      </c>
      <c r="N126" s="102" t="s">
        <v>45</v>
      </c>
      <c r="O126" s="102" t="s">
        <v>125</v>
      </c>
      <c r="P126" s="102" t="s">
        <v>126</v>
      </c>
      <c r="Q126" s="102" t="s">
        <v>127</v>
      </c>
      <c r="R126" s="102" t="s">
        <v>128</v>
      </c>
      <c r="S126" s="102" t="s">
        <v>129</v>
      </c>
      <c r="T126" s="103" t="s">
        <v>130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131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P128+P480</f>
        <v>0</v>
      </c>
      <c r="Q127" s="105"/>
      <c r="R127" s="200">
        <f>R128+R480</f>
        <v>575.69062170799998</v>
      </c>
      <c r="S127" s="105"/>
      <c r="T127" s="201">
        <f>T128+T480</f>
        <v>55.92512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80</v>
      </c>
      <c r="AU127" s="18" t="s">
        <v>111</v>
      </c>
      <c r="BK127" s="202">
        <f>BK128+BK480</f>
        <v>0</v>
      </c>
    </row>
    <row r="128" s="12" customFormat="1" ht="25.92" customHeight="1">
      <c r="A128" s="12"/>
      <c r="B128" s="203"/>
      <c r="C128" s="204"/>
      <c r="D128" s="205" t="s">
        <v>80</v>
      </c>
      <c r="E128" s="206" t="s">
        <v>132</v>
      </c>
      <c r="F128" s="206" t="s">
        <v>133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P129+P269+P277+P299+P341+P444+P455+P478</f>
        <v>0</v>
      </c>
      <c r="Q128" s="211"/>
      <c r="R128" s="212">
        <f>R129+R269+R277+R299+R341+R444+R455+R478</f>
        <v>575.67382170799999</v>
      </c>
      <c r="S128" s="211"/>
      <c r="T128" s="213">
        <f>T129+T269+T277+T299+T341+T444+T455+T478</f>
        <v>55.92512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89</v>
      </c>
      <c r="AT128" s="215" t="s">
        <v>80</v>
      </c>
      <c r="AU128" s="215" t="s">
        <v>81</v>
      </c>
      <c r="AY128" s="214" t="s">
        <v>134</v>
      </c>
      <c r="BK128" s="216">
        <f>BK129+BK269+BK277+BK299+BK341+BK444+BK455+BK478</f>
        <v>0</v>
      </c>
    </row>
    <row r="129" s="12" customFormat="1" ht="22.8" customHeight="1">
      <c r="A129" s="12"/>
      <c r="B129" s="203"/>
      <c r="C129" s="204"/>
      <c r="D129" s="205" t="s">
        <v>80</v>
      </c>
      <c r="E129" s="217" t="s">
        <v>89</v>
      </c>
      <c r="F129" s="217" t="s">
        <v>135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SUM(P130:P268)</f>
        <v>0</v>
      </c>
      <c r="Q129" s="211"/>
      <c r="R129" s="212">
        <f>SUM(R130:R268)</f>
        <v>428.573888678</v>
      </c>
      <c r="S129" s="211"/>
      <c r="T129" s="213">
        <f>SUM(T130:T268)</f>
        <v>55.844119999999997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89</v>
      </c>
      <c r="AT129" s="215" t="s">
        <v>80</v>
      </c>
      <c r="AU129" s="215" t="s">
        <v>89</v>
      </c>
      <c r="AY129" s="214" t="s">
        <v>134</v>
      </c>
      <c r="BK129" s="216">
        <f>SUM(BK130:BK268)</f>
        <v>0</v>
      </c>
    </row>
    <row r="130" s="2" customFormat="1" ht="66.75" customHeight="1">
      <c r="A130" s="39"/>
      <c r="B130" s="40"/>
      <c r="C130" s="219" t="s">
        <v>89</v>
      </c>
      <c r="D130" s="219" t="s">
        <v>136</v>
      </c>
      <c r="E130" s="220" t="s">
        <v>885</v>
      </c>
      <c r="F130" s="221" t="s">
        <v>886</v>
      </c>
      <c r="G130" s="222" t="s">
        <v>139</v>
      </c>
      <c r="H130" s="223">
        <v>78.474000000000004</v>
      </c>
      <c r="I130" s="224"/>
      <c r="J130" s="225">
        <f>ROUND(I130*H130,2)</f>
        <v>0</v>
      </c>
      <c r="K130" s="221" t="s">
        <v>147</v>
      </c>
      <c r="L130" s="45"/>
      <c r="M130" s="226" t="s">
        <v>1</v>
      </c>
      <c r="N130" s="227" t="s">
        <v>46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0.57999999999999996</v>
      </c>
      <c r="T130" s="229">
        <f>S130*H130</f>
        <v>45.514919999999996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140</v>
      </c>
      <c r="AT130" s="230" t="s">
        <v>136</v>
      </c>
      <c r="AU130" s="230" t="s">
        <v>91</v>
      </c>
      <c r="AY130" s="18" t="s">
        <v>134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89</v>
      </c>
      <c r="BK130" s="231">
        <f>ROUND(I130*H130,2)</f>
        <v>0</v>
      </c>
      <c r="BL130" s="18" t="s">
        <v>140</v>
      </c>
      <c r="BM130" s="230" t="s">
        <v>887</v>
      </c>
    </row>
    <row r="131" s="14" customFormat="1">
      <c r="A131" s="14"/>
      <c r="B131" s="244"/>
      <c r="C131" s="245"/>
      <c r="D131" s="234" t="s">
        <v>142</v>
      </c>
      <c r="E131" s="246" t="s">
        <v>1</v>
      </c>
      <c r="F131" s="247" t="s">
        <v>159</v>
      </c>
      <c r="G131" s="245"/>
      <c r="H131" s="246" t="s">
        <v>1</v>
      </c>
      <c r="I131" s="248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142</v>
      </c>
      <c r="AU131" s="253" t="s">
        <v>91</v>
      </c>
      <c r="AV131" s="14" t="s">
        <v>89</v>
      </c>
      <c r="AW131" s="14" t="s">
        <v>36</v>
      </c>
      <c r="AX131" s="14" t="s">
        <v>81</v>
      </c>
      <c r="AY131" s="253" t="s">
        <v>134</v>
      </c>
    </row>
    <row r="132" s="14" customFormat="1">
      <c r="A132" s="14"/>
      <c r="B132" s="244"/>
      <c r="C132" s="245"/>
      <c r="D132" s="234" t="s">
        <v>142</v>
      </c>
      <c r="E132" s="246" t="s">
        <v>1</v>
      </c>
      <c r="F132" s="247" t="s">
        <v>359</v>
      </c>
      <c r="G132" s="245"/>
      <c r="H132" s="246" t="s">
        <v>1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142</v>
      </c>
      <c r="AU132" s="253" t="s">
        <v>91</v>
      </c>
      <c r="AV132" s="14" t="s">
        <v>89</v>
      </c>
      <c r="AW132" s="14" t="s">
        <v>36</v>
      </c>
      <c r="AX132" s="14" t="s">
        <v>81</v>
      </c>
      <c r="AY132" s="253" t="s">
        <v>134</v>
      </c>
    </row>
    <row r="133" s="13" customFormat="1">
      <c r="A133" s="13"/>
      <c r="B133" s="232"/>
      <c r="C133" s="233"/>
      <c r="D133" s="234" t="s">
        <v>142</v>
      </c>
      <c r="E133" s="235" t="s">
        <v>1</v>
      </c>
      <c r="F133" s="236" t="s">
        <v>888</v>
      </c>
      <c r="G133" s="233"/>
      <c r="H133" s="237">
        <v>75.174000000000007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142</v>
      </c>
      <c r="AU133" s="243" t="s">
        <v>91</v>
      </c>
      <c r="AV133" s="13" t="s">
        <v>91</v>
      </c>
      <c r="AW133" s="13" t="s">
        <v>36</v>
      </c>
      <c r="AX133" s="13" t="s">
        <v>81</v>
      </c>
      <c r="AY133" s="243" t="s">
        <v>134</v>
      </c>
    </row>
    <row r="134" s="14" customFormat="1">
      <c r="A134" s="14"/>
      <c r="B134" s="244"/>
      <c r="C134" s="245"/>
      <c r="D134" s="234" t="s">
        <v>142</v>
      </c>
      <c r="E134" s="246" t="s">
        <v>1</v>
      </c>
      <c r="F134" s="247" t="s">
        <v>365</v>
      </c>
      <c r="G134" s="245"/>
      <c r="H134" s="246" t="s">
        <v>1</v>
      </c>
      <c r="I134" s="248"/>
      <c r="J134" s="245"/>
      <c r="K134" s="245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142</v>
      </c>
      <c r="AU134" s="253" t="s">
        <v>91</v>
      </c>
      <c r="AV134" s="14" t="s">
        <v>89</v>
      </c>
      <c r="AW134" s="14" t="s">
        <v>36</v>
      </c>
      <c r="AX134" s="14" t="s">
        <v>81</v>
      </c>
      <c r="AY134" s="253" t="s">
        <v>134</v>
      </c>
    </row>
    <row r="135" s="13" customFormat="1">
      <c r="A135" s="13"/>
      <c r="B135" s="232"/>
      <c r="C135" s="233"/>
      <c r="D135" s="234" t="s">
        <v>142</v>
      </c>
      <c r="E135" s="235" t="s">
        <v>1</v>
      </c>
      <c r="F135" s="236" t="s">
        <v>889</v>
      </c>
      <c r="G135" s="233"/>
      <c r="H135" s="237">
        <v>3.2999999999999998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142</v>
      </c>
      <c r="AU135" s="243" t="s">
        <v>91</v>
      </c>
      <c r="AV135" s="13" t="s">
        <v>91</v>
      </c>
      <c r="AW135" s="13" t="s">
        <v>36</v>
      </c>
      <c r="AX135" s="13" t="s">
        <v>81</v>
      </c>
      <c r="AY135" s="243" t="s">
        <v>134</v>
      </c>
    </row>
    <row r="136" s="15" customFormat="1">
      <c r="A136" s="15"/>
      <c r="B136" s="254"/>
      <c r="C136" s="255"/>
      <c r="D136" s="234" t="s">
        <v>142</v>
      </c>
      <c r="E136" s="256" t="s">
        <v>1</v>
      </c>
      <c r="F136" s="257" t="s">
        <v>175</v>
      </c>
      <c r="G136" s="255"/>
      <c r="H136" s="258">
        <v>78.474000000000004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142</v>
      </c>
      <c r="AU136" s="264" t="s">
        <v>91</v>
      </c>
      <c r="AV136" s="15" t="s">
        <v>140</v>
      </c>
      <c r="AW136" s="15" t="s">
        <v>36</v>
      </c>
      <c r="AX136" s="15" t="s">
        <v>89</v>
      </c>
      <c r="AY136" s="264" t="s">
        <v>134</v>
      </c>
    </row>
    <row r="137" s="2" customFormat="1" ht="66.75" customHeight="1">
      <c r="A137" s="39"/>
      <c r="B137" s="40"/>
      <c r="C137" s="219" t="s">
        <v>91</v>
      </c>
      <c r="D137" s="219" t="s">
        <v>136</v>
      </c>
      <c r="E137" s="220" t="s">
        <v>356</v>
      </c>
      <c r="F137" s="221" t="s">
        <v>357</v>
      </c>
      <c r="G137" s="222" t="s">
        <v>139</v>
      </c>
      <c r="H137" s="223">
        <v>7.7000000000000002</v>
      </c>
      <c r="I137" s="224"/>
      <c r="J137" s="225">
        <f>ROUND(I137*H137,2)</f>
        <v>0</v>
      </c>
      <c r="K137" s="221" t="s">
        <v>147</v>
      </c>
      <c r="L137" s="45"/>
      <c r="M137" s="226" t="s">
        <v>1</v>
      </c>
      <c r="N137" s="227" t="s">
        <v>46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0.28999999999999998</v>
      </c>
      <c r="T137" s="229">
        <f>S137*H137</f>
        <v>2.2330000000000001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140</v>
      </c>
      <c r="AT137" s="230" t="s">
        <v>136</v>
      </c>
      <c r="AU137" s="230" t="s">
        <v>91</v>
      </c>
      <c r="AY137" s="18" t="s">
        <v>134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89</v>
      </c>
      <c r="BK137" s="231">
        <f>ROUND(I137*H137,2)</f>
        <v>0</v>
      </c>
      <c r="BL137" s="18" t="s">
        <v>140</v>
      </c>
      <c r="BM137" s="230" t="s">
        <v>890</v>
      </c>
    </row>
    <row r="138" s="14" customFormat="1">
      <c r="A138" s="14"/>
      <c r="B138" s="244"/>
      <c r="C138" s="245"/>
      <c r="D138" s="234" t="s">
        <v>142</v>
      </c>
      <c r="E138" s="246" t="s">
        <v>1</v>
      </c>
      <c r="F138" s="247" t="s">
        <v>159</v>
      </c>
      <c r="G138" s="245"/>
      <c r="H138" s="246" t="s">
        <v>1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142</v>
      </c>
      <c r="AU138" s="253" t="s">
        <v>91</v>
      </c>
      <c r="AV138" s="14" t="s">
        <v>89</v>
      </c>
      <c r="AW138" s="14" t="s">
        <v>36</v>
      </c>
      <c r="AX138" s="14" t="s">
        <v>81</v>
      </c>
      <c r="AY138" s="253" t="s">
        <v>134</v>
      </c>
    </row>
    <row r="139" s="14" customFormat="1">
      <c r="A139" s="14"/>
      <c r="B139" s="244"/>
      <c r="C139" s="245"/>
      <c r="D139" s="234" t="s">
        <v>142</v>
      </c>
      <c r="E139" s="246" t="s">
        <v>1</v>
      </c>
      <c r="F139" s="247" t="s">
        <v>359</v>
      </c>
      <c r="G139" s="245"/>
      <c r="H139" s="246" t="s">
        <v>1</v>
      </c>
      <c r="I139" s="248"/>
      <c r="J139" s="245"/>
      <c r="K139" s="245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142</v>
      </c>
      <c r="AU139" s="253" t="s">
        <v>91</v>
      </c>
      <c r="AV139" s="14" t="s">
        <v>89</v>
      </c>
      <c r="AW139" s="14" t="s">
        <v>36</v>
      </c>
      <c r="AX139" s="14" t="s">
        <v>81</v>
      </c>
      <c r="AY139" s="253" t="s">
        <v>134</v>
      </c>
    </row>
    <row r="140" s="13" customFormat="1">
      <c r="A140" s="13"/>
      <c r="B140" s="232"/>
      <c r="C140" s="233"/>
      <c r="D140" s="234" t="s">
        <v>142</v>
      </c>
      <c r="E140" s="235" t="s">
        <v>1</v>
      </c>
      <c r="F140" s="236" t="s">
        <v>891</v>
      </c>
      <c r="G140" s="233"/>
      <c r="H140" s="237">
        <v>7.7000000000000002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142</v>
      </c>
      <c r="AU140" s="243" t="s">
        <v>91</v>
      </c>
      <c r="AV140" s="13" t="s">
        <v>91</v>
      </c>
      <c r="AW140" s="13" t="s">
        <v>36</v>
      </c>
      <c r="AX140" s="13" t="s">
        <v>89</v>
      </c>
      <c r="AY140" s="243" t="s">
        <v>134</v>
      </c>
    </row>
    <row r="141" s="2" customFormat="1" ht="66.75" customHeight="1">
      <c r="A141" s="39"/>
      <c r="B141" s="40"/>
      <c r="C141" s="219" t="s">
        <v>150</v>
      </c>
      <c r="D141" s="219" t="s">
        <v>136</v>
      </c>
      <c r="E141" s="220" t="s">
        <v>361</v>
      </c>
      <c r="F141" s="221" t="s">
        <v>362</v>
      </c>
      <c r="G141" s="222" t="s">
        <v>139</v>
      </c>
      <c r="H141" s="223">
        <v>7.7000000000000002</v>
      </c>
      <c r="I141" s="224"/>
      <c r="J141" s="225">
        <f>ROUND(I141*H141,2)</f>
        <v>0</v>
      </c>
      <c r="K141" s="221" t="s">
        <v>147</v>
      </c>
      <c r="L141" s="45"/>
      <c r="M141" s="226" t="s">
        <v>1</v>
      </c>
      <c r="N141" s="227" t="s">
        <v>46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0.44</v>
      </c>
      <c r="T141" s="229">
        <f>S141*H141</f>
        <v>3.3879999999999999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140</v>
      </c>
      <c r="AT141" s="230" t="s">
        <v>136</v>
      </c>
      <c r="AU141" s="230" t="s">
        <v>91</v>
      </c>
      <c r="AY141" s="18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89</v>
      </c>
      <c r="BK141" s="231">
        <f>ROUND(I141*H141,2)</f>
        <v>0</v>
      </c>
      <c r="BL141" s="18" t="s">
        <v>140</v>
      </c>
      <c r="BM141" s="230" t="s">
        <v>892</v>
      </c>
    </row>
    <row r="142" s="14" customFormat="1">
      <c r="A142" s="14"/>
      <c r="B142" s="244"/>
      <c r="C142" s="245"/>
      <c r="D142" s="234" t="s">
        <v>142</v>
      </c>
      <c r="E142" s="246" t="s">
        <v>1</v>
      </c>
      <c r="F142" s="247" t="s">
        <v>364</v>
      </c>
      <c r="G142" s="245"/>
      <c r="H142" s="246" t="s">
        <v>1</v>
      </c>
      <c r="I142" s="248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142</v>
      </c>
      <c r="AU142" s="253" t="s">
        <v>91</v>
      </c>
      <c r="AV142" s="14" t="s">
        <v>89</v>
      </c>
      <c r="AW142" s="14" t="s">
        <v>36</v>
      </c>
      <c r="AX142" s="14" t="s">
        <v>81</v>
      </c>
      <c r="AY142" s="253" t="s">
        <v>134</v>
      </c>
    </row>
    <row r="143" s="13" customFormat="1">
      <c r="A143" s="13"/>
      <c r="B143" s="232"/>
      <c r="C143" s="233"/>
      <c r="D143" s="234" t="s">
        <v>142</v>
      </c>
      <c r="E143" s="235" t="s">
        <v>1</v>
      </c>
      <c r="F143" s="236" t="s">
        <v>891</v>
      </c>
      <c r="G143" s="233"/>
      <c r="H143" s="237">
        <v>7.7000000000000002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142</v>
      </c>
      <c r="AU143" s="243" t="s">
        <v>91</v>
      </c>
      <c r="AV143" s="13" t="s">
        <v>91</v>
      </c>
      <c r="AW143" s="13" t="s">
        <v>36</v>
      </c>
      <c r="AX143" s="13" t="s">
        <v>89</v>
      </c>
      <c r="AY143" s="243" t="s">
        <v>134</v>
      </c>
    </row>
    <row r="144" s="2" customFormat="1" ht="62.7" customHeight="1">
      <c r="A144" s="39"/>
      <c r="B144" s="40"/>
      <c r="C144" s="219" t="s">
        <v>140</v>
      </c>
      <c r="D144" s="219" t="s">
        <v>136</v>
      </c>
      <c r="E144" s="220" t="s">
        <v>367</v>
      </c>
      <c r="F144" s="221" t="s">
        <v>368</v>
      </c>
      <c r="G144" s="222" t="s">
        <v>139</v>
      </c>
      <c r="H144" s="223">
        <v>7.7000000000000002</v>
      </c>
      <c r="I144" s="224"/>
      <c r="J144" s="225">
        <f>ROUND(I144*H144,2)</f>
        <v>0</v>
      </c>
      <c r="K144" s="221" t="s">
        <v>147</v>
      </c>
      <c r="L144" s="45"/>
      <c r="M144" s="226" t="s">
        <v>1</v>
      </c>
      <c r="N144" s="227" t="s">
        <v>46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0.32500000000000001</v>
      </c>
      <c r="T144" s="229">
        <f>S144*H144</f>
        <v>2.5024999999999999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140</v>
      </c>
      <c r="AT144" s="230" t="s">
        <v>136</v>
      </c>
      <c r="AU144" s="230" t="s">
        <v>91</v>
      </c>
      <c r="AY144" s="18" t="s">
        <v>134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89</v>
      </c>
      <c r="BK144" s="231">
        <f>ROUND(I144*H144,2)</f>
        <v>0</v>
      </c>
      <c r="BL144" s="18" t="s">
        <v>140</v>
      </c>
      <c r="BM144" s="230" t="s">
        <v>893</v>
      </c>
    </row>
    <row r="145" s="14" customFormat="1">
      <c r="A145" s="14"/>
      <c r="B145" s="244"/>
      <c r="C145" s="245"/>
      <c r="D145" s="234" t="s">
        <v>142</v>
      </c>
      <c r="E145" s="246" t="s">
        <v>1</v>
      </c>
      <c r="F145" s="247" t="s">
        <v>159</v>
      </c>
      <c r="G145" s="245"/>
      <c r="H145" s="246" t="s">
        <v>1</v>
      </c>
      <c r="I145" s="248"/>
      <c r="J145" s="245"/>
      <c r="K145" s="245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142</v>
      </c>
      <c r="AU145" s="253" t="s">
        <v>91</v>
      </c>
      <c r="AV145" s="14" t="s">
        <v>89</v>
      </c>
      <c r="AW145" s="14" t="s">
        <v>36</v>
      </c>
      <c r="AX145" s="14" t="s">
        <v>81</v>
      </c>
      <c r="AY145" s="253" t="s">
        <v>134</v>
      </c>
    </row>
    <row r="146" s="14" customFormat="1">
      <c r="A146" s="14"/>
      <c r="B146" s="244"/>
      <c r="C146" s="245"/>
      <c r="D146" s="234" t="s">
        <v>142</v>
      </c>
      <c r="E146" s="246" t="s">
        <v>1</v>
      </c>
      <c r="F146" s="247" t="s">
        <v>359</v>
      </c>
      <c r="G146" s="245"/>
      <c r="H146" s="246" t="s">
        <v>1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142</v>
      </c>
      <c r="AU146" s="253" t="s">
        <v>91</v>
      </c>
      <c r="AV146" s="14" t="s">
        <v>89</v>
      </c>
      <c r="AW146" s="14" t="s">
        <v>36</v>
      </c>
      <c r="AX146" s="14" t="s">
        <v>81</v>
      </c>
      <c r="AY146" s="253" t="s">
        <v>134</v>
      </c>
    </row>
    <row r="147" s="13" customFormat="1">
      <c r="A147" s="13"/>
      <c r="B147" s="232"/>
      <c r="C147" s="233"/>
      <c r="D147" s="234" t="s">
        <v>142</v>
      </c>
      <c r="E147" s="235" t="s">
        <v>1</v>
      </c>
      <c r="F147" s="236" t="s">
        <v>891</v>
      </c>
      <c r="G147" s="233"/>
      <c r="H147" s="237">
        <v>7.7000000000000002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142</v>
      </c>
      <c r="AU147" s="243" t="s">
        <v>91</v>
      </c>
      <c r="AV147" s="13" t="s">
        <v>91</v>
      </c>
      <c r="AW147" s="13" t="s">
        <v>36</v>
      </c>
      <c r="AX147" s="13" t="s">
        <v>89</v>
      </c>
      <c r="AY147" s="243" t="s">
        <v>134</v>
      </c>
    </row>
    <row r="148" s="2" customFormat="1" ht="44.25" customHeight="1">
      <c r="A148" s="39"/>
      <c r="B148" s="40"/>
      <c r="C148" s="219" t="s">
        <v>161</v>
      </c>
      <c r="D148" s="219" t="s">
        <v>136</v>
      </c>
      <c r="E148" s="220" t="s">
        <v>384</v>
      </c>
      <c r="F148" s="221" t="s">
        <v>385</v>
      </c>
      <c r="G148" s="222" t="s">
        <v>139</v>
      </c>
      <c r="H148" s="223">
        <v>10.5</v>
      </c>
      <c r="I148" s="224"/>
      <c r="J148" s="225">
        <f>ROUND(I148*H148,2)</f>
        <v>0</v>
      </c>
      <c r="K148" s="221" t="s">
        <v>147</v>
      </c>
      <c r="L148" s="45"/>
      <c r="M148" s="226" t="s">
        <v>1</v>
      </c>
      <c r="N148" s="227" t="s">
        <v>46</v>
      </c>
      <c r="O148" s="92"/>
      <c r="P148" s="228">
        <f>O148*H148</f>
        <v>0</v>
      </c>
      <c r="Q148" s="228">
        <v>1.0000000000000001E-05</v>
      </c>
      <c r="R148" s="228">
        <f>Q148*H148</f>
        <v>0.000105</v>
      </c>
      <c r="S148" s="228">
        <v>0.091999999999999998</v>
      </c>
      <c r="T148" s="229">
        <f>S148*H148</f>
        <v>0.96599999999999997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140</v>
      </c>
      <c r="AT148" s="230" t="s">
        <v>136</v>
      </c>
      <c r="AU148" s="230" t="s">
        <v>91</v>
      </c>
      <c r="AY148" s="18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89</v>
      </c>
      <c r="BK148" s="231">
        <f>ROUND(I148*H148,2)</f>
        <v>0</v>
      </c>
      <c r="BL148" s="18" t="s">
        <v>140</v>
      </c>
      <c r="BM148" s="230" t="s">
        <v>894</v>
      </c>
    </row>
    <row r="149" s="2" customFormat="1">
      <c r="A149" s="39"/>
      <c r="B149" s="40"/>
      <c r="C149" s="41"/>
      <c r="D149" s="234" t="s">
        <v>273</v>
      </c>
      <c r="E149" s="41"/>
      <c r="F149" s="276" t="s">
        <v>387</v>
      </c>
      <c r="G149" s="41"/>
      <c r="H149" s="41"/>
      <c r="I149" s="277"/>
      <c r="J149" s="41"/>
      <c r="K149" s="41"/>
      <c r="L149" s="45"/>
      <c r="M149" s="278"/>
      <c r="N149" s="279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273</v>
      </c>
      <c r="AU149" s="18" t="s">
        <v>91</v>
      </c>
    </row>
    <row r="150" s="14" customFormat="1">
      <c r="A150" s="14"/>
      <c r="B150" s="244"/>
      <c r="C150" s="245"/>
      <c r="D150" s="234" t="s">
        <v>142</v>
      </c>
      <c r="E150" s="246" t="s">
        <v>1</v>
      </c>
      <c r="F150" s="247" t="s">
        <v>159</v>
      </c>
      <c r="G150" s="245"/>
      <c r="H150" s="246" t="s">
        <v>1</v>
      </c>
      <c r="I150" s="248"/>
      <c r="J150" s="245"/>
      <c r="K150" s="245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142</v>
      </c>
      <c r="AU150" s="253" t="s">
        <v>91</v>
      </c>
      <c r="AV150" s="14" t="s">
        <v>89</v>
      </c>
      <c r="AW150" s="14" t="s">
        <v>36</v>
      </c>
      <c r="AX150" s="14" t="s">
        <v>81</v>
      </c>
      <c r="AY150" s="253" t="s">
        <v>134</v>
      </c>
    </row>
    <row r="151" s="14" customFormat="1">
      <c r="A151" s="14"/>
      <c r="B151" s="244"/>
      <c r="C151" s="245"/>
      <c r="D151" s="234" t="s">
        <v>142</v>
      </c>
      <c r="E151" s="246" t="s">
        <v>1</v>
      </c>
      <c r="F151" s="247" t="s">
        <v>359</v>
      </c>
      <c r="G151" s="245"/>
      <c r="H151" s="246" t="s">
        <v>1</v>
      </c>
      <c r="I151" s="248"/>
      <c r="J151" s="245"/>
      <c r="K151" s="245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142</v>
      </c>
      <c r="AU151" s="253" t="s">
        <v>91</v>
      </c>
      <c r="AV151" s="14" t="s">
        <v>89</v>
      </c>
      <c r="AW151" s="14" t="s">
        <v>36</v>
      </c>
      <c r="AX151" s="14" t="s">
        <v>81</v>
      </c>
      <c r="AY151" s="253" t="s">
        <v>134</v>
      </c>
    </row>
    <row r="152" s="13" customFormat="1">
      <c r="A152" s="13"/>
      <c r="B152" s="232"/>
      <c r="C152" s="233"/>
      <c r="D152" s="234" t="s">
        <v>142</v>
      </c>
      <c r="E152" s="235" t="s">
        <v>1</v>
      </c>
      <c r="F152" s="236" t="s">
        <v>895</v>
      </c>
      <c r="G152" s="233"/>
      <c r="H152" s="237">
        <v>10.5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142</v>
      </c>
      <c r="AU152" s="243" t="s">
        <v>91</v>
      </c>
      <c r="AV152" s="13" t="s">
        <v>91</v>
      </c>
      <c r="AW152" s="13" t="s">
        <v>36</v>
      </c>
      <c r="AX152" s="13" t="s">
        <v>89</v>
      </c>
      <c r="AY152" s="243" t="s">
        <v>134</v>
      </c>
    </row>
    <row r="153" s="2" customFormat="1" ht="44.25" customHeight="1">
      <c r="A153" s="39"/>
      <c r="B153" s="40"/>
      <c r="C153" s="219" t="s">
        <v>166</v>
      </c>
      <c r="D153" s="219" t="s">
        <v>136</v>
      </c>
      <c r="E153" s="220" t="s">
        <v>380</v>
      </c>
      <c r="F153" s="221" t="s">
        <v>381</v>
      </c>
      <c r="G153" s="222" t="s">
        <v>139</v>
      </c>
      <c r="H153" s="223">
        <v>7.7000000000000002</v>
      </c>
      <c r="I153" s="224"/>
      <c r="J153" s="225">
        <f>ROUND(I153*H153,2)</f>
        <v>0</v>
      </c>
      <c r="K153" s="221" t="s">
        <v>147</v>
      </c>
      <c r="L153" s="45"/>
      <c r="M153" s="226" t="s">
        <v>1</v>
      </c>
      <c r="N153" s="227" t="s">
        <v>46</v>
      </c>
      <c r="O153" s="92"/>
      <c r="P153" s="228">
        <f>O153*H153</f>
        <v>0</v>
      </c>
      <c r="Q153" s="228">
        <v>2.0000000000000002E-05</v>
      </c>
      <c r="R153" s="228">
        <f>Q153*H153</f>
        <v>0.000154</v>
      </c>
      <c r="S153" s="228">
        <v>0.161</v>
      </c>
      <c r="T153" s="229">
        <f>S153*H153</f>
        <v>1.2397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140</v>
      </c>
      <c r="AT153" s="230" t="s">
        <v>136</v>
      </c>
      <c r="AU153" s="230" t="s">
        <v>91</v>
      </c>
      <c r="AY153" s="18" t="s">
        <v>134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89</v>
      </c>
      <c r="BK153" s="231">
        <f>ROUND(I153*H153,2)</f>
        <v>0</v>
      </c>
      <c r="BL153" s="18" t="s">
        <v>140</v>
      </c>
      <c r="BM153" s="230" t="s">
        <v>896</v>
      </c>
    </row>
    <row r="154" s="2" customFormat="1">
      <c r="A154" s="39"/>
      <c r="B154" s="40"/>
      <c r="C154" s="41"/>
      <c r="D154" s="234" t="s">
        <v>273</v>
      </c>
      <c r="E154" s="41"/>
      <c r="F154" s="276" t="s">
        <v>383</v>
      </c>
      <c r="G154" s="41"/>
      <c r="H154" s="41"/>
      <c r="I154" s="277"/>
      <c r="J154" s="41"/>
      <c r="K154" s="41"/>
      <c r="L154" s="45"/>
      <c r="M154" s="278"/>
      <c r="N154" s="279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273</v>
      </c>
      <c r="AU154" s="18" t="s">
        <v>91</v>
      </c>
    </row>
    <row r="155" s="14" customFormat="1">
      <c r="A155" s="14"/>
      <c r="B155" s="244"/>
      <c r="C155" s="245"/>
      <c r="D155" s="234" t="s">
        <v>142</v>
      </c>
      <c r="E155" s="246" t="s">
        <v>1</v>
      </c>
      <c r="F155" s="247" t="s">
        <v>159</v>
      </c>
      <c r="G155" s="245"/>
      <c r="H155" s="246" t="s">
        <v>1</v>
      </c>
      <c r="I155" s="248"/>
      <c r="J155" s="245"/>
      <c r="K155" s="245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142</v>
      </c>
      <c r="AU155" s="253" t="s">
        <v>91</v>
      </c>
      <c r="AV155" s="14" t="s">
        <v>89</v>
      </c>
      <c r="AW155" s="14" t="s">
        <v>36</v>
      </c>
      <c r="AX155" s="14" t="s">
        <v>81</v>
      </c>
      <c r="AY155" s="253" t="s">
        <v>134</v>
      </c>
    </row>
    <row r="156" s="14" customFormat="1">
      <c r="A156" s="14"/>
      <c r="B156" s="244"/>
      <c r="C156" s="245"/>
      <c r="D156" s="234" t="s">
        <v>142</v>
      </c>
      <c r="E156" s="246" t="s">
        <v>1</v>
      </c>
      <c r="F156" s="247" t="s">
        <v>359</v>
      </c>
      <c r="G156" s="245"/>
      <c r="H156" s="246" t="s">
        <v>1</v>
      </c>
      <c r="I156" s="248"/>
      <c r="J156" s="245"/>
      <c r="K156" s="245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142</v>
      </c>
      <c r="AU156" s="253" t="s">
        <v>91</v>
      </c>
      <c r="AV156" s="14" t="s">
        <v>89</v>
      </c>
      <c r="AW156" s="14" t="s">
        <v>36</v>
      </c>
      <c r="AX156" s="14" t="s">
        <v>81</v>
      </c>
      <c r="AY156" s="253" t="s">
        <v>134</v>
      </c>
    </row>
    <row r="157" s="13" customFormat="1">
      <c r="A157" s="13"/>
      <c r="B157" s="232"/>
      <c r="C157" s="233"/>
      <c r="D157" s="234" t="s">
        <v>142</v>
      </c>
      <c r="E157" s="235" t="s">
        <v>1</v>
      </c>
      <c r="F157" s="236" t="s">
        <v>891</v>
      </c>
      <c r="G157" s="233"/>
      <c r="H157" s="237">
        <v>7.7000000000000002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142</v>
      </c>
      <c r="AU157" s="243" t="s">
        <v>91</v>
      </c>
      <c r="AV157" s="13" t="s">
        <v>91</v>
      </c>
      <c r="AW157" s="13" t="s">
        <v>36</v>
      </c>
      <c r="AX157" s="13" t="s">
        <v>89</v>
      </c>
      <c r="AY157" s="243" t="s">
        <v>134</v>
      </c>
    </row>
    <row r="158" s="2" customFormat="1" ht="24.15" customHeight="1">
      <c r="A158" s="39"/>
      <c r="B158" s="40"/>
      <c r="C158" s="219" t="s">
        <v>176</v>
      </c>
      <c r="D158" s="219" t="s">
        <v>136</v>
      </c>
      <c r="E158" s="220" t="s">
        <v>144</v>
      </c>
      <c r="F158" s="221" t="s">
        <v>145</v>
      </c>
      <c r="G158" s="222" t="s">
        <v>146</v>
      </c>
      <c r="H158" s="223">
        <v>583.20000000000005</v>
      </c>
      <c r="I158" s="224"/>
      <c r="J158" s="225">
        <f>ROUND(I158*H158,2)</f>
        <v>0</v>
      </c>
      <c r="K158" s="221" t="s">
        <v>147</v>
      </c>
      <c r="L158" s="45"/>
      <c r="M158" s="226" t="s">
        <v>1</v>
      </c>
      <c r="N158" s="227" t="s">
        <v>46</v>
      </c>
      <c r="O158" s="92"/>
      <c r="P158" s="228">
        <f>O158*H158</f>
        <v>0</v>
      </c>
      <c r="Q158" s="228">
        <v>3.2634E-05</v>
      </c>
      <c r="R158" s="228">
        <f>Q158*H158</f>
        <v>0.019032148800000002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140</v>
      </c>
      <c r="AT158" s="230" t="s">
        <v>136</v>
      </c>
      <c r="AU158" s="230" t="s">
        <v>91</v>
      </c>
      <c r="AY158" s="18" t="s">
        <v>134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89</v>
      </c>
      <c r="BK158" s="231">
        <f>ROUND(I158*H158,2)</f>
        <v>0</v>
      </c>
      <c r="BL158" s="18" t="s">
        <v>140</v>
      </c>
      <c r="BM158" s="230" t="s">
        <v>897</v>
      </c>
    </row>
    <row r="159" s="13" customFormat="1">
      <c r="A159" s="13"/>
      <c r="B159" s="232"/>
      <c r="C159" s="233"/>
      <c r="D159" s="234" t="s">
        <v>142</v>
      </c>
      <c r="E159" s="235" t="s">
        <v>1</v>
      </c>
      <c r="F159" s="236" t="s">
        <v>898</v>
      </c>
      <c r="G159" s="233"/>
      <c r="H159" s="237">
        <v>568.79999999999995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142</v>
      </c>
      <c r="AU159" s="243" t="s">
        <v>91</v>
      </c>
      <c r="AV159" s="13" t="s">
        <v>91</v>
      </c>
      <c r="AW159" s="13" t="s">
        <v>36</v>
      </c>
      <c r="AX159" s="13" t="s">
        <v>81</v>
      </c>
      <c r="AY159" s="243" t="s">
        <v>134</v>
      </c>
    </row>
    <row r="160" s="13" customFormat="1">
      <c r="A160" s="13"/>
      <c r="B160" s="232"/>
      <c r="C160" s="233"/>
      <c r="D160" s="234" t="s">
        <v>142</v>
      </c>
      <c r="E160" s="235" t="s">
        <v>1</v>
      </c>
      <c r="F160" s="236" t="s">
        <v>899</v>
      </c>
      <c r="G160" s="233"/>
      <c r="H160" s="237">
        <v>14.4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142</v>
      </c>
      <c r="AU160" s="243" t="s">
        <v>91</v>
      </c>
      <c r="AV160" s="13" t="s">
        <v>91</v>
      </c>
      <c r="AW160" s="13" t="s">
        <v>36</v>
      </c>
      <c r="AX160" s="13" t="s">
        <v>81</v>
      </c>
      <c r="AY160" s="243" t="s">
        <v>134</v>
      </c>
    </row>
    <row r="161" s="15" customFormat="1">
      <c r="A161" s="15"/>
      <c r="B161" s="254"/>
      <c r="C161" s="255"/>
      <c r="D161" s="234" t="s">
        <v>142</v>
      </c>
      <c r="E161" s="256" t="s">
        <v>1</v>
      </c>
      <c r="F161" s="257" t="s">
        <v>175</v>
      </c>
      <c r="G161" s="255"/>
      <c r="H161" s="258">
        <v>583.20000000000005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142</v>
      </c>
      <c r="AU161" s="264" t="s">
        <v>91</v>
      </c>
      <c r="AV161" s="15" t="s">
        <v>140</v>
      </c>
      <c r="AW161" s="15" t="s">
        <v>36</v>
      </c>
      <c r="AX161" s="15" t="s">
        <v>89</v>
      </c>
      <c r="AY161" s="264" t="s">
        <v>134</v>
      </c>
    </row>
    <row r="162" s="2" customFormat="1" ht="37.8" customHeight="1">
      <c r="A162" s="39"/>
      <c r="B162" s="40"/>
      <c r="C162" s="219" t="s">
        <v>180</v>
      </c>
      <c r="D162" s="219" t="s">
        <v>136</v>
      </c>
      <c r="E162" s="220" t="s">
        <v>151</v>
      </c>
      <c r="F162" s="221" t="s">
        <v>152</v>
      </c>
      <c r="G162" s="222" t="s">
        <v>153</v>
      </c>
      <c r="H162" s="223">
        <v>24.300000000000001</v>
      </c>
      <c r="I162" s="224"/>
      <c r="J162" s="225">
        <f>ROUND(I162*H162,2)</f>
        <v>0</v>
      </c>
      <c r="K162" s="221" t="s">
        <v>147</v>
      </c>
      <c r="L162" s="45"/>
      <c r="M162" s="226" t="s">
        <v>1</v>
      </c>
      <c r="N162" s="227" t="s">
        <v>46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140</v>
      </c>
      <c r="AT162" s="230" t="s">
        <v>136</v>
      </c>
      <c r="AU162" s="230" t="s">
        <v>91</v>
      </c>
      <c r="AY162" s="18" t="s">
        <v>134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89</v>
      </c>
      <c r="BK162" s="231">
        <f>ROUND(I162*H162,2)</f>
        <v>0</v>
      </c>
      <c r="BL162" s="18" t="s">
        <v>140</v>
      </c>
      <c r="BM162" s="230" t="s">
        <v>900</v>
      </c>
    </row>
    <row r="163" s="13" customFormat="1">
      <c r="A163" s="13"/>
      <c r="B163" s="232"/>
      <c r="C163" s="233"/>
      <c r="D163" s="234" t="s">
        <v>142</v>
      </c>
      <c r="E163" s="235" t="s">
        <v>1</v>
      </c>
      <c r="F163" s="236" t="s">
        <v>901</v>
      </c>
      <c r="G163" s="233"/>
      <c r="H163" s="237">
        <v>23.699999999999999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142</v>
      </c>
      <c r="AU163" s="243" t="s">
        <v>91</v>
      </c>
      <c r="AV163" s="13" t="s">
        <v>91</v>
      </c>
      <c r="AW163" s="13" t="s">
        <v>36</v>
      </c>
      <c r="AX163" s="13" t="s">
        <v>81</v>
      </c>
      <c r="AY163" s="243" t="s">
        <v>134</v>
      </c>
    </row>
    <row r="164" s="13" customFormat="1">
      <c r="A164" s="13"/>
      <c r="B164" s="232"/>
      <c r="C164" s="233"/>
      <c r="D164" s="234" t="s">
        <v>142</v>
      </c>
      <c r="E164" s="235" t="s">
        <v>1</v>
      </c>
      <c r="F164" s="236" t="s">
        <v>902</v>
      </c>
      <c r="G164" s="233"/>
      <c r="H164" s="237">
        <v>0.59999999999999998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142</v>
      </c>
      <c r="AU164" s="243" t="s">
        <v>91</v>
      </c>
      <c r="AV164" s="13" t="s">
        <v>91</v>
      </c>
      <c r="AW164" s="13" t="s">
        <v>36</v>
      </c>
      <c r="AX164" s="13" t="s">
        <v>81</v>
      </c>
      <c r="AY164" s="243" t="s">
        <v>134</v>
      </c>
    </row>
    <row r="165" s="15" customFormat="1">
      <c r="A165" s="15"/>
      <c r="B165" s="254"/>
      <c r="C165" s="255"/>
      <c r="D165" s="234" t="s">
        <v>142</v>
      </c>
      <c r="E165" s="256" t="s">
        <v>1</v>
      </c>
      <c r="F165" s="257" t="s">
        <v>175</v>
      </c>
      <c r="G165" s="255"/>
      <c r="H165" s="258">
        <v>24.300000000000001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142</v>
      </c>
      <c r="AU165" s="264" t="s">
        <v>91</v>
      </c>
      <c r="AV165" s="15" t="s">
        <v>140</v>
      </c>
      <c r="AW165" s="15" t="s">
        <v>36</v>
      </c>
      <c r="AX165" s="15" t="s">
        <v>89</v>
      </c>
      <c r="AY165" s="264" t="s">
        <v>134</v>
      </c>
    </row>
    <row r="166" s="2" customFormat="1" ht="90" customHeight="1">
      <c r="A166" s="39"/>
      <c r="B166" s="40"/>
      <c r="C166" s="219" t="s">
        <v>185</v>
      </c>
      <c r="D166" s="219" t="s">
        <v>136</v>
      </c>
      <c r="E166" s="220" t="s">
        <v>396</v>
      </c>
      <c r="F166" s="221" t="s">
        <v>397</v>
      </c>
      <c r="G166" s="222" t="s">
        <v>256</v>
      </c>
      <c r="H166" s="223">
        <v>3.2999999999999998</v>
      </c>
      <c r="I166" s="224"/>
      <c r="J166" s="225">
        <f>ROUND(I166*H166,2)</f>
        <v>0</v>
      </c>
      <c r="K166" s="221" t="s">
        <v>147</v>
      </c>
      <c r="L166" s="45"/>
      <c r="M166" s="226" t="s">
        <v>1</v>
      </c>
      <c r="N166" s="227" t="s">
        <v>46</v>
      </c>
      <c r="O166" s="92"/>
      <c r="P166" s="228">
        <f>O166*H166</f>
        <v>0</v>
      </c>
      <c r="Q166" s="228">
        <v>0.036904300000000001</v>
      </c>
      <c r="R166" s="228">
        <f>Q166*H166</f>
        <v>0.12178419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140</v>
      </c>
      <c r="AT166" s="230" t="s">
        <v>136</v>
      </c>
      <c r="AU166" s="230" t="s">
        <v>91</v>
      </c>
      <c r="AY166" s="18" t="s">
        <v>134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89</v>
      </c>
      <c r="BK166" s="231">
        <f>ROUND(I166*H166,2)</f>
        <v>0</v>
      </c>
      <c r="BL166" s="18" t="s">
        <v>140</v>
      </c>
      <c r="BM166" s="230" t="s">
        <v>903</v>
      </c>
    </row>
    <row r="167" s="13" customFormat="1">
      <c r="A167" s="13"/>
      <c r="B167" s="232"/>
      <c r="C167" s="233"/>
      <c r="D167" s="234" t="s">
        <v>142</v>
      </c>
      <c r="E167" s="235" t="s">
        <v>1</v>
      </c>
      <c r="F167" s="236" t="s">
        <v>399</v>
      </c>
      <c r="G167" s="233"/>
      <c r="H167" s="237">
        <v>3.2999999999999998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142</v>
      </c>
      <c r="AU167" s="243" t="s">
        <v>91</v>
      </c>
      <c r="AV167" s="13" t="s">
        <v>91</v>
      </c>
      <c r="AW167" s="13" t="s">
        <v>36</v>
      </c>
      <c r="AX167" s="13" t="s">
        <v>89</v>
      </c>
      <c r="AY167" s="243" t="s">
        <v>134</v>
      </c>
    </row>
    <row r="168" s="2" customFormat="1" ht="90" customHeight="1">
      <c r="A168" s="39"/>
      <c r="B168" s="40"/>
      <c r="C168" s="219" t="s">
        <v>189</v>
      </c>
      <c r="D168" s="219" t="s">
        <v>136</v>
      </c>
      <c r="E168" s="220" t="s">
        <v>904</v>
      </c>
      <c r="F168" s="221" t="s">
        <v>905</v>
      </c>
      <c r="G168" s="222" t="s">
        <v>256</v>
      </c>
      <c r="H168" s="223">
        <v>1.1000000000000001</v>
      </c>
      <c r="I168" s="224"/>
      <c r="J168" s="225">
        <f>ROUND(I168*H168,2)</f>
        <v>0</v>
      </c>
      <c r="K168" s="221" t="s">
        <v>147</v>
      </c>
      <c r="L168" s="45"/>
      <c r="M168" s="226" t="s">
        <v>1</v>
      </c>
      <c r="N168" s="227" t="s">
        <v>46</v>
      </c>
      <c r="O168" s="92"/>
      <c r="P168" s="228">
        <f>O168*H168</f>
        <v>0</v>
      </c>
      <c r="Q168" s="228">
        <v>0.0086767000000000007</v>
      </c>
      <c r="R168" s="228">
        <f>Q168*H168</f>
        <v>0.0095443700000000017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140</v>
      </c>
      <c r="AT168" s="230" t="s">
        <v>136</v>
      </c>
      <c r="AU168" s="230" t="s">
        <v>91</v>
      </c>
      <c r="AY168" s="18" t="s">
        <v>134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89</v>
      </c>
      <c r="BK168" s="231">
        <f>ROUND(I168*H168,2)</f>
        <v>0</v>
      </c>
      <c r="BL168" s="18" t="s">
        <v>140</v>
      </c>
      <c r="BM168" s="230" t="s">
        <v>906</v>
      </c>
    </row>
    <row r="169" s="13" customFormat="1">
      <c r="A169" s="13"/>
      <c r="B169" s="232"/>
      <c r="C169" s="233"/>
      <c r="D169" s="234" t="s">
        <v>142</v>
      </c>
      <c r="E169" s="235" t="s">
        <v>1</v>
      </c>
      <c r="F169" s="236" t="s">
        <v>907</v>
      </c>
      <c r="G169" s="233"/>
      <c r="H169" s="237">
        <v>1.1000000000000001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142</v>
      </c>
      <c r="AU169" s="243" t="s">
        <v>91</v>
      </c>
      <c r="AV169" s="13" t="s">
        <v>91</v>
      </c>
      <c r="AW169" s="13" t="s">
        <v>36</v>
      </c>
      <c r="AX169" s="13" t="s">
        <v>89</v>
      </c>
      <c r="AY169" s="243" t="s">
        <v>134</v>
      </c>
    </row>
    <row r="170" s="2" customFormat="1" ht="90" customHeight="1">
      <c r="A170" s="39"/>
      <c r="B170" s="40"/>
      <c r="C170" s="219" t="s">
        <v>196</v>
      </c>
      <c r="D170" s="219" t="s">
        <v>136</v>
      </c>
      <c r="E170" s="220" t="s">
        <v>908</v>
      </c>
      <c r="F170" s="221" t="s">
        <v>909</v>
      </c>
      <c r="G170" s="222" t="s">
        <v>256</v>
      </c>
      <c r="H170" s="223">
        <v>3.2999999999999998</v>
      </c>
      <c r="I170" s="224"/>
      <c r="J170" s="225">
        <f>ROUND(I170*H170,2)</f>
        <v>0</v>
      </c>
      <c r="K170" s="221" t="s">
        <v>147</v>
      </c>
      <c r="L170" s="45"/>
      <c r="M170" s="226" t="s">
        <v>1</v>
      </c>
      <c r="N170" s="227" t="s">
        <v>46</v>
      </c>
      <c r="O170" s="92"/>
      <c r="P170" s="228">
        <f>O170*H170</f>
        <v>0</v>
      </c>
      <c r="Q170" s="228">
        <v>0.036904300000000001</v>
      </c>
      <c r="R170" s="228">
        <f>Q170*H170</f>
        <v>0.12178419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140</v>
      </c>
      <c r="AT170" s="230" t="s">
        <v>136</v>
      </c>
      <c r="AU170" s="230" t="s">
        <v>91</v>
      </c>
      <c r="AY170" s="18" t="s">
        <v>134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89</v>
      </c>
      <c r="BK170" s="231">
        <f>ROUND(I170*H170,2)</f>
        <v>0</v>
      </c>
      <c r="BL170" s="18" t="s">
        <v>140</v>
      </c>
      <c r="BM170" s="230" t="s">
        <v>910</v>
      </c>
    </row>
    <row r="171" s="13" customFormat="1">
      <c r="A171" s="13"/>
      <c r="B171" s="232"/>
      <c r="C171" s="233"/>
      <c r="D171" s="234" t="s">
        <v>142</v>
      </c>
      <c r="E171" s="235" t="s">
        <v>1</v>
      </c>
      <c r="F171" s="236" t="s">
        <v>399</v>
      </c>
      <c r="G171" s="233"/>
      <c r="H171" s="237">
        <v>3.2999999999999998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142</v>
      </c>
      <c r="AU171" s="243" t="s">
        <v>91</v>
      </c>
      <c r="AV171" s="13" t="s">
        <v>91</v>
      </c>
      <c r="AW171" s="13" t="s">
        <v>36</v>
      </c>
      <c r="AX171" s="13" t="s">
        <v>89</v>
      </c>
      <c r="AY171" s="243" t="s">
        <v>134</v>
      </c>
    </row>
    <row r="172" s="2" customFormat="1" ht="24.15" customHeight="1">
      <c r="A172" s="39"/>
      <c r="B172" s="40"/>
      <c r="C172" s="219" t="s">
        <v>201</v>
      </c>
      <c r="D172" s="219" t="s">
        <v>136</v>
      </c>
      <c r="E172" s="220" t="s">
        <v>156</v>
      </c>
      <c r="F172" s="221" t="s">
        <v>157</v>
      </c>
      <c r="G172" s="222" t="s">
        <v>139</v>
      </c>
      <c r="H172" s="223">
        <v>142.21899999999999</v>
      </c>
      <c r="I172" s="224"/>
      <c r="J172" s="225">
        <f>ROUND(I172*H172,2)</f>
        <v>0</v>
      </c>
      <c r="K172" s="221" t="s">
        <v>147</v>
      </c>
      <c r="L172" s="45"/>
      <c r="M172" s="226" t="s">
        <v>1</v>
      </c>
      <c r="N172" s="227" t="s">
        <v>46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140</v>
      </c>
      <c r="AT172" s="230" t="s">
        <v>136</v>
      </c>
      <c r="AU172" s="230" t="s">
        <v>91</v>
      </c>
      <c r="AY172" s="18" t="s">
        <v>134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89</v>
      </c>
      <c r="BK172" s="231">
        <f>ROUND(I172*H172,2)</f>
        <v>0</v>
      </c>
      <c r="BL172" s="18" t="s">
        <v>140</v>
      </c>
      <c r="BM172" s="230" t="s">
        <v>911</v>
      </c>
    </row>
    <row r="173" s="14" customFormat="1">
      <c r="A173" s="14"/>
      <c r="B173" s="244"/>
      <c r="C173" s="245"/>
      <c r="D173" s="234" t="s">
        <v>142</v>
      </c>
      <c r="E173" s="246" t="s">
        <v>1</v>
      </c>
      <c r="F173" s="247" t="s">
        <v>159</v>
      </c>
      <c r="G173" s="245"/>
      <c r="H173" s="246" t="s">
        <v>1</v>
      </c>
      <c r="I173" s="248"/>
      <c r="J173" s="245"/>
      <c r="K173" s="245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142</v>
      </c>
      <c r="AU173" s="253" t="s">
        <v>91</v>
      </c>
      <c r="AV173" s="14" t="s">
        <v>89</v>
      </c>
      <c r="AW173" s="14" t="s">
        <v>36</v>
      </c>
      <c r="AX173" s="14" t="s">
        <v>81</v>
      </c>
      <c r="AY173" s="253" t="s">
        <v>134</v>
      </c>
    </row>
    <row r="174" s="13" customFormat="1">
      <c r="A174" s="13"/>
      <c r="B174" s="232"/>
      <c r="C174" s="233"/>
      <c r="D174" s="234" t="s">
        <v>142</v>
      </c>
      <c r="E174" s="235" t="s">
        <v>1</v>
      </c>
      <c r="F174" s="236" t="s">
        <v>912</v>
      </c>
      <c r="G174" s="233"/>
      <c r="H174" s="237">
        <v>141.119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142</v>
      </c>
      <c r="AU174" s="243" t="s">
        <v>91</v>
      </c>
      <c r="AV174" s="13" t="s">
        <v>91</v>
      </c>
      <c r="AW174" s="13" t="s">
        <v>36</v>
      </c>
      <c r="AX174" s="13" t="s">
        <v>81</v>
      </c>
      <c r="AY174" s="243" t="s">
        <v>134</v>
      </c>
    </row>
    <row r="175" s="13" customFormat="1">
      <c r="A175" s="13"/>
      <c r="B175" s="232"/>
      <c r="C175" s="233"/>
      <c r="D175" s="234" t="s">
        <v>142</v>
      </c>
      <c r="E175" s="235" t="s">
        <v>1</v>
      </c>
      <c r="F175" s="236" t="s">
        <v>913</v>
      </c>
      <c r="G175" s="233"/>
      <c r="H175" s="237">
        <v>1.1000000000000001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142</v>
      </c>
      <c r="AU175" s="243" t="s">
        <v>91</v>
      </c>
      <c r="AV175" s="13" t="s">
        <v>91</v>
      </c>
      <c r="AW175" s="13" t="s">
        <v>36</v>
      </c>
      <c r="AX175" s="13" t="s">
        <v>81</v>
      </c>
      <c r="AY175" s="243" t="s">
        <v>134</v>
      </c>
    </row>
    <row r="176" s="15" customFormat="1">
      <c r="A176" s="15"/>
      <c r="B176" s="254"/>
      <c r="C176" s="255"/>
      <c r="D176" s="234" t="s">
        <v>142</v>
      </c>
      <c r="E176" s="256" t="s">
        <v>1</v>
      </c>
      <c r="F176" s="257" t="s">
        <v>175</v>
      </c>
      <c r="G176" s="255"/>
      <c r="H176" s="258">
        <v>142.21899999999999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142</v>
      </c>
      <c r="AU176" s="264" t="s">
        <v>91</v>
      </c>
      <c r="AV176" s="15" t="s">
        <v>140</v>
      </c>
      <c r="AW176" s="15" t="s">
        <v>36</v>
      </c>
      <c r="AX176" s="15" t="s">
        <v>89</v>
      </c>
      <c r="AY176" s="264" t="s">
        <v>134</v>
      </c>
    </row>
    <row r="177" s="2" customFormat="1" ht="24.15" customHeight="1">
      <c r="A177" s="39"/>
      <c r="B177" s="40"/>
      <c r="C177" s="219" t="s">
        <v>209</v>
      </c>
      <c r="D177" s="219" t="s">
        <v>136</v>
      </c>
      <c r="E177" s="220" t="s">
        <v>162</v>
      </c>
      <c r="F177" s="221" t="s">
        <v>163</v>
      </c>
      <c r="G177" s="222" t="s">
        <v>139</v>
      </c>
      <c r="H177" s="223">
        <v>212.22</v>
      </c>
      <c r="I177" s="224"/>
      <c r="J177" s="225">
        <f>ROUND(I177*H177,2)</f>
        <v>0</v>
      </c>
      <c r="K177" s="221" t="s">
        <v>147</v>
      </c>
      <c r="L177" s="45"/>
      <c r="M177" s="226" t="s">
        <v>1</v>
      </c>
      <c r="N177" s="227" t="s">
        <v>46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140</v>
      </c>
      <c r="AT177" s="230" t="s">
        <v>136</v>
      </c>
      <c r="AU177" s="230" t="s">
        <v>91</v>
      </c>
      <c r="AY177" s="18" t="s">
        <v>134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89</v>
      </c>
      <c r="BK177" s="231">
        <f>ROUND(I177*H177,2)</f>
        <v>0</v>
      </c>
      <c r="BL177" s="18" t="s">
        <v>140</v>
      </c>
      <c r="BM177" s="230" t="s">
        <v>914</v>
      </c>
    </row>
    <row r="178" s="14" customFormat="1">
      <c r="A178" s="14"/>
      <c r="B178" s="244"/>
      <c r="C178" s="245"/>
      <c r="D178" s="234" t="s">
        <v>142</v>
      </c>
      <c r="E178" s="246" t="s">
        <v>1</v>
      </c>
      <c r="F178" s="247" t="s">
        <v>159</v>
      </c>
      <c r="G178" s="245"/>
      <c r="H178" s="246" t="s">
        <v>1</v>
      </c>
      <c r="I178" s="248"/>
      <c r="J178" s="245"/>
      <c r="K178" s="245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142</v>
      </c>
      <c r="AU178" s="253" t="s">
        <v>91</v>
      </c>
      <c r="AV178" s="14" t="s">
        <v>89</v>
      </c>
      <c r="AW178" s="14" t="s">
        <v>36</v>
      </c>
      <c r="AX178" s="14" t="s">
        <v>81</v>
      </c>
      <c r="AY178" s="253" t="s">
        <v>134</v>
      </c>
    </row>
    <row r="179" s="13" customFormat="1">
      <c r="A179" s="13"/>
      <c r="B179" s="232"/>
      <c r="C179" s="233"/>
      <c r="D179" s="234" t="s">
        <v>142</v>
      </c>
      <c r="E179" s="235" t="s">
        <v>1</v>
      </c>
      <c r="F179" s="236" t="s">
        <v>915</v>
      </c>
      <c r="G179" s="233"/>
      <c r="H179" s="237">
        <v>200.22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142</v>
      </c>
      <c r="AU179" s="243" t="s">
        <v>91</v>
      </c>
      <c r="AV179" s="13" t="s">
        <v>91</v>
      </c>
      <c r="AW179" s="13" t="s">
        <v>36</v>
      </c>
      <c r="AX179" s="13" t="s">
        <v>81</v>
      </c>
      <c r="AY179" s="243" t="s">
        <v>134</v>
      </c>
    </row>
    <row r="180" s="13" customFormat="1">
      <c r="A180" s="13"/>
      <c r="B180" s="232"/>
      <c r="C180" s="233"/>
      <c r="D180" s="234" t="s">
        <v>142</v>
      </c>
      <c r="E180" s="235" t="s">
        <v>1</v>
      </c>
      <c r="F180" s="236" t="s">
        <v>916</v>
      </c>
      <c r="G180" s="233"/>
      <c r="H180" s="237">
        <v>12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142</v>
      </c>
      <c r="AU180" s="243" t="s">
        <v>91</v>
      </c>
      <c r="AV180" s="13" t="s">
        <v>91</v>
      </c>
      <c r="AW180" s="13" t="s">
        <v>36</v>
      </c>
      <c r="AX180" s="13" t="s">
        <v>81</v>
      </c>
      <c r="AY180" s="243" t="s">
        <v>134</v>
      </c>
    </row>
    <row r="181" s="15" customFormat="1">
      <c r="A181" s="15"/>
      <c r="B181" s="254"/>
      <c r="C181" s="255"/>
      <c r="D181" s="234" t="s">
        <v>142</v>
      </c>
      <c r="E181" s="256" t="s">
        <v>1</v>
      </c>
      <c r="F181" s="257" t="s">
        <v>175</v>
      </c>
      <c r="G181" s="255"/>
      <c r="H181" s="258">
        <v>212.22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142</v>
      </c>
      <c r="AU181" s="264" t="s">
        <v>91</v>
      </c>
      <c r="AV181" s="15" t="s">
        <v>140</v>
      </c>
      <c r="AW181" s="15" t="s">
        <v>36</v>
      </c>
      <c r="AX181" s="15" t="s">
        <v>89</v>
      </c>
      <c r="AY181" s="264" t="s">
        <v>134</v>
      </c>
    </row>
    <row r="182" s="2" customFormat="1" ht="37.8" customHeight="1">
      <c r="A182" s="39"/>
      <c r="B182" s="40"/>
      <c r="C182" s="219" t="s">
        <v>214</v>
      </c>
      <c r="D182" s="219" t="s">
        <v>136</v>
      </c>
      <c r="E182" s="220" t="s">
        <v>406</v>
      </c>
      <c r="F182" s="221" t="s">
        <v>407</v>
      </c>
      <c r="G182" s="222" t="s">
        <v>169</v>
      </c>
      <c r="H182" s="223">
        <v>15.169000000000001</v>
      </c>
      <c r="I182" s="224"/>
      <c r="J182" s="225">
        <f>ROUND(I182*H182,2)</f>
        <v>0</v>
      </c>
      <c r="K182" s="221" t="s">
        <v>147</v>
      </c>
      <c r="L182" s="45"/>
      <c r="M182" s="226" t="s">
        <v>1</v>
      </c>
      <c r="N182" s="227" t="s">
        <v>46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140</v>
      </c>
      <c r="AT182" s="230" t="s">
        <v>136</v>
      </c>
      <c r="AU182" s="230" t="s">
        <v>91</v>
      </c>
      <c r="AY182" s="18" t="s">
        <v>134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89</v>
      </c>
      <c r="BK182" s="231">
        <f>ROUND(I182*H182,2)</f>
        <v>0</v>
      </c>
      <c r="BL182" s="18" t="s">
        <v>140</v>
      </c>
      <c r="BM182" s="230" t="s">
        <v>917</v>
      </c>
    </row>
    <row r="183" s="13" customFormat="1">
      <c r="A183" s="13"/>
      <c r="B183" s="232"/>
      <c r="C183" s="233"/>
      <c r="D183" s="234" t="s">
        <v>142</v>
      </c>
      <c r="E183" s="235" t="s">
        <v>1</v>
      </c>
      <c r="F183" s="236" t="s">
        <v>918</v>
      </c>
      <c r="G183" s="233"/>
      <c r="H183" s="237">
        <v>15.169000000000001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142</v>
      </c>
      <c r="AU183" s="243" t="s">
        <v>91</v>
      </c>
      <c r="AV183" s="13" t="s">
        <v>91</v>
      </c>
      <c r="AW183" s="13" t="s">
        <v>36</v>
      </c>
      <c r="AX183" s="13" t="s">
        <v>89</v>
      </c>
      <c r="AY183" s="243" t="s">
        <v>134</v>
      </c>
    </row>
    <row r="184" s="2" customFormat="1" ht="55.5" customHeight="1">
      <c r="A184" s="39"/>
      <c r="B184" s="40"/>
      <c r="C184" s="219" t="s">
        <v>8</v>
      </c>
      <c r="D184" s="219" t="s">
        <v>136</v>
      </c>
      <c r="E184" s="220" t="s">
        <v>167</v>
      </c>
      <c r="F184" s="221" t="s">
        <v>168</v>
      </c>
      <c r="G184" s="222" t="s">
        <v>169</v>
      </c>
      <c r="H184" s="223">
        <v>231.88300000000001</v>
      </c>
      <c r="I184" s="224"/>
      <c r="J184" s="225">
        <f>ROUND(I184*H184,2)</f>
        <v>0</v>
      </c>
      <c r="K184" s="221" t="s">
        <v>147</v>
      </c>
      <c r="L184" s="45"/>
      <c r="M184" s="226" t="s">
        <v>1</v>
      </c>
      <c r="N184" s="227" t="s">
        <v>46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140</v>
      </c>
      <c r="AT184" s="230" t="s">
        <v>136</v>
      </c>
      <c r="AU184" s="230" t="s">
        <v>91</v>
      </c>
      <c r="AY184" s="18" t="s">
        <v>134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89</v>
      </c>
      <c r="BK184" s="231">
        <f>ROUND(I184*H184,2)</f>
        <v>0</v>
      </c>
      <c r="BL184" s="18" t="s">
        <v>140</v>
      </c>
      <c r="BM184" s="230" t="s">
        <v>919</v>
      </c>
    </row>
    <row r="185" s="14" customFormat="1">
      <c r="A185" s="14"/>
      <c r="B185" s="244"/>
      <c r="C185" s="245"/>
      <c r="D185" s="234" t="s">
        <v>142</v>
      </c>
      <c r="E185" s="246" t="s">
        <v>1</v>
      </c>
      <c r="F185" s="247" t="s">
        <v>159</v>
      </c>
      <c r="G185" s="245"/>
      <c r="H185" s="246" t="s">
        <v>1</v>
      </c>
      <c r="I185" s="248"/>
      <c r="J185" s="245"/>
      <c r="K185" s="245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142</v>
      </c>
      <c r="AU185" s="253" t="s">
        <v>91</v>
      </c>
      <c r="AV185" s="14" t="s">
        <v>89</v>
      </c>
      <c r="AW185" s="14" t="s">
        <v>36</v>
      </c>
      <c r="AX185" s="14" t="s">
        <v>81</v>
      </c>
      <c r="AY185" s="253" t="s">
        <v>134</v>
      </c>
    </row>
    <row r="186" s="14" customFormat="1">
      <c r="A186" s="14"/>
      <c r="B186" s="244"/>
      <c r="C186" s="245"/>
      <c r="D186" s="234" t="s">
        <v>142</v>
      </c>
      <c r="E186" s="246" t="s">
        <v>1</v>
      </c>
      <c r="F186" s="247" t="s">
        <v>171</v>
      </c>
      <c r="G186" s="245"/>
      <c r="H186" s="246" t="s">
        <v>1</v>
      </c>
      <c r="I186" s="248"/>
      <c r="J186" s="245"/>
      <c r="K186" s="245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142</v>
      </c>
      <c r="AU186" s="253" t="s">
        <v>91</v>
      </c>
      <c r="AV186" s="14" t="s">
        <v>89</v>
      </c>
      <c r="AW186" s="14" t="s">
        <v>36</v>
      </c>
      <c r="AX186" s="14" t="s">
        <v>81</v>
      </c>
      <c r="AY186" s="253" t="s">
        <v>134</v>
      </c>
    </row>
    <row r="187" s="14" customFormat="1">
      <c r="A187" s="14"/>
      <c r="B187" s="244"/>
      <c r="C187" s="245"/>
      <c r="D187" s="234" t="s">
        <v>142</v>
      </c>
      <c r="E187" s="246" t="s">
        <v>1</v>
      </c>
      <c r="F187" s="247" t="s">
        <v>172</v>
      </c>
      <c r="G187" s="245"/>
      <c r="H187" s="246" t="s">
        <v>1</v>
      </c>
      <c r="I187" s="248"/>
      <c r="J187" s="245"/>
      <c r="K187" s="245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142</v>
      </c>
      <c r="AU187" s="253" t="s">
        <v>91</v>
      </c>
      <c r="AV187" s="14" t="s">
        <v>89</v>
      </c>
      <c r="AW187" s="14" t="s">
        <v>36</v>
      </c>
      <c r="AX187" s="14" t="s">
        <v>81</v>
      </c>
      <c r="AY187" s="253" t="s">
        <v>134</v>
      </c>
    </row>
    <row r="188" s="14" customFormat="1">
      <c r="A188" s="14"/>
      <c r="B188" s="244"/>
      <c r="C188" s="245"/>
      <c r="D188" s="234" t="s">
        <v>142</v>
      </c>
      <c r="E188" s="246" t="s">
        <v>1</v>
      </c>
      <c r="F188" s="247" t="s">
        <v>411</v>
      </c>
      <c r="G188" s="245"/>
      <c r="H188" s="246" t="s">
        <v>1</v>
      </c>
      <c r="I188" s="248"/>
      <c r="J188" s="245"/>
      <c r="K188" s="245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142</v>
      </c>
      <c r="AU188" s="253" t="s">
        <v>91</v>
      </c>
      <c r="AV188" s="14" t="s">
        <v>89</v>
      </c>
      <c r="AW188" s="14" t="s">
        <v>36</v>
      </c>
      <c r="AX188" s="14" t="s">
        <v>81</v>
      </c>
      <c r="AY188" s="253" t="s">
        <v>134</v>
      </c>
    </row>
    <row r="189" s="13" customFormat="1">
      <c r="A189" s="13"/>
      <c r="B189" s="232"/>
      <c r="C189" s="233"/>
      <c r="D189" s="234" t="s">
        <v>142</v>
      </c>
      <c r="E189" s="235" t="s">
        <v>1</v>
      </c>
      <c r="F189" s="236" t="s">
        <v>920</v>
      </c>
      <c r="G189" s="233"/>
      <c r="H189" s="237">
        <v>206.91499999999999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142</v>
      </c>
      <c r="AU189" s="243" t="s">
        <v>91</v>
      </c>
      <c r="AV189" s="13" t="s">
        <v>91</v>
      </c>
      <c r="AW189" s="13" t="s">
        <v>36</v>
      </c>
      <c r="AX189" s="13" t="s">
        <v>81</v>
      </c>
      <c r="AY189" s="243" t="s">
        <v>134</v>
      </c>
    </row>
    <row r="190" s="13" customFormat="1">
      <c r="A190" s="13"/>
      <c r="B190" s="232"/>
      <c r="C190" s="233"/>
      <c r="D190" s="234" t="s">
        <v>142</v>
      </c>
      <c r="E190" s="235" t="s">
        <v>1</v>
      </c>
      <c r="F190" s="236" t="s">
        <v>921</v>
      </c>
      <c r="G190" s="233"/>
      <c r="H190" s="237">
        <v>19.553000000000001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142</v>
      </c>
      <c r="AU190" s="243" t="s">
        <v>91</v>
      </c>
      <c r="AV190" s="13" t="s">
        <v>91</v>
      </c>
      <c r="AW190" s="13" t="s">
        <v>36</v>
      </c>
      <c r="AX190" s="13" t="s">
        <v>81</v>
      </c>
      <c r="AY190" s="243" t="s">
        <v>134</v>
      </c>
    </row>
    <row r="191" s="16" customFormat="1">
      <c r="A191" s="16"/>
      <c r="B191" s="283"/>
      <c r="C191" s="284"/>
      <c r="D191" s="234" t="s">
        <v>142</v>
      </c>
      <c r="E191" s="285" t="s">
        <v>1</v>
      </c>
      <c r="F191" s="286" t="s">
        <v>414</v>
      </c>
      <c r="G191" s="284"/>
      <c r="H191" s="287">
        <v>226.46799999999999</v>
      </c>
      <c r="I191" s="288"/>
      <c r="J191" s="284"/>
      <c r="K191" s="284"/>
      <c r="L191" s="289"/>
      <c r="M191" s="290"/>
      <c r="N191" s="291"/>
      <c r="O191" s="291"/>
      <c r="P191" s="291"/>
      <c r="Q191" s="291"/>
      <c r="R191" s="291"/>
      <c r="S191" s="291"/>
      <c r="T191" s="292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93" t="s">
        <v>142</v>
      </c>
      <c r="AU191" s="293" t="s">
        <v>91</v>
      </c>
      <c r="AV191" s="16" t="s">
        <v>150</v>
      </c>
      <c r="AW191" s="16" t="s">
        <v>36</v>
      </c>
      <c r="AX191" s="16" t="s">
        <v>81</v>
      </c>
      <c r="AY191" s="293" t="s">
        <v>134</v>
      </c>
    </row>
    <row r="192" s="14" customFormat="1">
      <c r="A192" s="14"/>
      <c r="B192" s="244"/>
      <c r="C192" s="245"/>
      <c r="D192" s="234" t="s">
        <v>142</v>
      </c>
      <c r="E192" s="246" t="s">
        <v>1</v>
      </c>
      <c r="F192" s="247" t="s">
        <v>365</v>
      </c>
      <c r="G192" s="245"/>
      <c r="H192" s="246" t="s">
        <v>1</v>
      </c>
      <c r="I192" s="248"/>
      <c r="J192" s="245"/>
      <c r="K192" s="245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142</v>
      </c>
      <c r="AU192" s="253" t="s">
        <v>91</v>
      </c>
      <c r="AV192" s="14" t="s">
        <v>89</v>
      </c>
      <c r="AW192" s="14" t="s">
        <v>36</v>
      </c>
      <c r="AX192" s="14" t="s">
        <v>81</v>
      </c>
      <c r="AY192" s="253" t="s">
        <v>134</v>
      </c>
    </row>
    <row r="193" s="13" customFormat="1">
      <c r="A193" s="13"/>
      <c r="B193" s="232"/>
      <c r="C193" s="233"/>
      <c r="D193" s="234" t="s">
        <v>142</v>
      </c>
      <c r="E193" s="235" t="s">
        <v>1</v>
      </c>
      <c r="F193" s="236" t="s">
        <v>922</v>
      </c>
      <c r="G193" s="233"/>
      <c r="H193" s="237">
        <v>4.9199999999999999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142</v>
      </c>
      <c r="AU193" s="243" t="s">
        <v>91</v>
      </c>
      <c r="AV193" s="13" t="s">
        <v>91</v>
      </c>
      <c r="AW193" s="13" t="s">
        <v>36</v>
      </c>
      <c r="AX193" s="13" t="s">
        <v>81</v>
      </c>
      <c r="AY193" s="243" t="s">
        <v>134</v>
      </c>
    </row>
    <row r="194" s="13" customFormat="1">
      <c r="A194" s="13"/>
      <c r="B194" s="232"/>
      <c r="C194" s="233"/>
      <c r="D194" s="234" t="s">
        <v>142</v>
      </c>
      <c r="E194" s="235" t="s">
        <v>1</v>
      </c>
      <c r="F194" s="236" t="s">
        <v>923</v>
      </c>
      <c r="G194" s="233"/>
      <c r="H194" s="237">
        <v>0.495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142</v>
      </c>
      <c r="AU194" s="243" t="s">
        <v>91</v>
      </c>
      <c r="AV194" s="13" t="s">
        <v>91</v>
      </c>
      <c r="AW194" s="13" t="s">
        <v>36</v>
      </c>
      <c r="AX194" s="13" t="s">
        <v>81</v>
      </c>
      <c r="AY194" s="243" t="s">
        <v>134</v>
      </c>
    </row>
    <row r="195" s="16" customFormat="1">
      <c r="A195" s="16"/>
      <c r="B195" s="283"/>
      <c r="C195" s="284"/>
      <c r="D195" s="234" t="s">
        <v>142</v>
      </c>
      <c r="E195" s="285" t="s">
        <v>1</v>
      </c>
      <c r="F195" s="286" t="s">
        <v>414</v>
      </c>
      <c r="G195" s="284"/>
      <c r="H195" s="287">
        <v>5.415</v>
      </c>
      <c r="I195" s="288"/>
      <c r="J195" s="284"/>
      <c r="K195" s="284"/>
      <c r="L195" s="289"/>
      <c r="M195" s="290"/>
      <c r="N195" s="291"/>
      <c r="O195" s="291"/>
      <c r="P195" s="291"/>
      <c r="Q195" s="291"/>
      <c r="R195" s="291"/>
      <c r="S195" s="291"/>
      <c r="T195" s="292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3" t="s">
        <v>142</v>
      </c>
      <c r="AU195" s="293" t="s">
        <v>91</v>
      </c>
      <c r="AV195" s="16" t="s">
        <v>150</v>
      </c>
      <c r="AW195" s="16" t="s">
        <v>36</v>
      </c>
      <c r="AX195" s="16" t="s">
        <v>81</v>
      </c>
      <c r="AY195" s="293" t="s">
        <v>134</v>
      </c>
    </row>
    <row r="196" s="15" customFormat="1">
      <c r="A196" s="15"/>
      <c r="B196" s="254"/>
      <c r="C196" s="255"/>
      <c r="D196" s="234" t="s">
        <v>142</v>
      </c>
      <c r="E196" s="256" t="s">
        <v>1</v>
      </c>
      <c r="F196" s="257" t="s">
        <v>175</v>
      </c>
      <c r="G196" s="255"/>
      <c r="H196" s="258">
        <v>231.88300000000001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142</v>
      </c>
      <c r="AU196" s="264" t="s">
        <v>91</v>
      </c>
      <c r="AV196" s="15" t="s">
        <v>140</v>
      </c>
      <c r="AW196" s="15" t="s">
        <v>36</v>
      </c>
      <c r="AX196" s="15" t="s">
        <v>89</v>
      </c>
      <c r="AY196" s="264" t="s">
        <v>134</v>
      </c>
    </row>
    <row r="197" s="2" customFormat="1" ht="55.5" customHeight="1">
      <c r="A197" s="39"/>
      <c r="B197" s="40"/>
      <c r="C197" s="219" t="s">
        <v>224</v>
      </c>
      <c r="D197" s="219" t="s">
        <v>136</v>
      </c>
      <c r="E197" s="220" t="s">
        <v>177</v>
      </c>
      <c r="F197" s="221" t="s">
        <v>178</v>
      </c>
      <c r="G197" s="222" t="s">
        <v>169</v>
      </c>
      <c r="H197" s="223">
        <v>231.88300000000001</v>
      </c>
      <c r="I197" s="224"/>
      <c r="J197" s="225">
        <f>ROUND(I197*H197,2)</f>
        <v>0</v>
      </c>
      <c r="K197" s="221" t="s">
        <v>147</v>
      </c>
      <c r="L197" s="45"/>
      <c r="M197" s="226" t="s">
        <v>1</v>
      </c>
      <c r="N197" s="227" t="s">
        <v>46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140</v>
      </c>
      <c r="AT197" s="230" t="s">
        <v>136</v>
      </c>
      <c r="AU197" s="230" t="s">
        <v>91</v>
      </c>
      <c r="AY197" s="18" t="s">
        <v>134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89</v>
      </c>
      <c r="BK197" s="231">
        <f>ROUND(I197*H197,2)</f>
        <v>0</v>
      </c>
      <c r="BL197" s="18" t="s">
        <v>140</v>
      </c>
      <c r="BM197" s="230" t="s">
        <v>924</v>
      </c>
    </row>
    <row r="198" s="14" customFormat="1">
      <c r="A198" s="14"/>
      <c r="B198" s="244"/>
      <c r="C198" s="245"/>
      <c r="D198" s="234" t="s">
        <v>142</v>
      </c>
      <c r="E198" s="246" t="s">
        <v>1</v>
      </c>
      <c r="F198" s="247" t="s">
        <v>159</v>
      </c>
      <c r="G198" s="245"/>
      <c r="H198" s="246" t="s">
        <v>1</v>
      </c>
      <c r="I198" s="248"/>
      <c r="J198" s="245"/>
      <c r="K198" s="245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142</v>
      </c>
      <c r="AU198" s="253" t="s">
        <v>91</v>
      </c>
      <c r="AV198" s="14" t="s">
        <v>89</v>
      </c>
      <c r="AW198" s="14" t="s">
        <v>36</v>
      </c>
      <c r="AX198" s="14" t="s">
        <v>81</v>
      </c>
      <c r="AY198" s="253" t="s">
        <v>134</v>
      </c>
    </row>
    <row r="199" s="14" customFormat="1">
      <c r="A199" s="14"/>
      <c r="B199" s="244"/>
      <c r="C199" s="245"/>
      <c r="D199" s="234" t="s">
        <v>142</v>
      </c>
      <c r="E199" s="246" t="s">
        <v>1</v>
      </c>
      <c r="F199" s="247" t="s">
        <v>171</v>
      </c>
      <c r="G199" s="245"/>
      <c r="H199" s="246" t="s">
        <v>1</v>
      </c>
      <c r="I199" s="248"/>
      <c r="J199" s="245"/>
      <c r="K199" s="245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142</v>
      </c>
      <c r="AU199" s="253" t="s">
        <v>91</v>
      </c>
      <c r="AV199" s="14" t="s">
        <v>89</v>
      </c>
      <c r="AW199" s="14" t="s">
        <v>36</v>
      </c>
      <c r="AX199" s="14" t="s">
        <v>81</v>
      </c>
      <c r="AY199" s="253" t="s">
        <v>134</v>
      </c>
    </row>
    <row r="200" s="14" customFormat="1">
      <c r="A200" s="14"/>
      <c r="B200" s="244"/>
      <c r="C200" s="245"/>
      <c r="D200" s="234" t="s">
        <v>142</v>
      </c>
      <c r="E200" s="246" t="s">
        <v>1</v>
      </c>
      <c r="F200" s="247" t="s">
        <v>172</v>
      </c>
      <c r="G200" s="245"/>
      <c r="H200" s="246" t="s">
        <v>1</v>
      </c>
      <c r="I200" s="248"/>
      <c r="J200" s="245"/>
      <c r="K200" s="245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142</v>
      </c>
      <c r="AU200" s="253" t="s">
        <v>91</v>
      </c>
      <c r="AV200" s="14" t="s">
        <v>89</v>
      </c>
      <c r="AW200" s="14" t="s">
        <v>36</v>
      </c>
      <c r="AX200" s="14" t="s">
        <v>81</v>
      </c>
      <c r="AY200" s="253" t="s">
        <v>134</v>
      </c>
    </row>
    <row r="201" s="14" customFormat="1">
      <c r="A201" s="14"/>
      <c r="B201" s="244"/>
      <c r="C201" s="245"/>
      <c r="D201" s="234" t="s">
        <v>142</v>
      </c>
      <c r="E201" s="246" t="s">
        <v>1</v>
      </c>
      <c r="F201" s="247" t="s">
        <v>411</v>
      </c>
      <c r="G201" s="245"/>
      <c r="H201" s="246" t="s">
        <v>1</v>
      </c>
      <c r="I201" s="248"/>
      <c r="J201" s="245"/>
      <c r="K201" s="245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142</v>
      </c>
      <c r="AU201" s="253" t="s">
        <v>91</v>
      </c>
      <c r="AV201" s="14" t="s">
        <v>89</v>
      </c>
      <c r="AW201" s="14" t="s">
        <v>36</v>
      </c>
      <c r="AX201" s="14" t="s">
        <v>81</v>
      </c>
      <c r="AY201" s="253" t="s">
        <v>134</v>
      </c>
    </row>
    <row r="202" s="13" customFormat="1">
      <c r="A202" s="13"/>
      <c r="B202" s="232"/>
      <c r="C202" s="233"/>
      <c r="D202" s="234" t="s">
        <v>142</v>
      </c>
      <c r="E202" s="235" t="s">
        <v>1</v>
      </c>
      <c r="F202" s="236" t="s">
        <v>920</v>
      </c>
      <c r="G202" s="233"/>
      <c r="H202" s="237">
        <v>206.91499999999999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142</v>
      </c>
      <c r="AU202" s="243" t="s">
        <v>91</v>
      </c>
      <c r="AV202" s="13" t="s">
        <v>91</v>
      </c>
      <c r="AW202" s="13" t="s">
        <v>36</v>
      </c>
      <c r="AX202" s="13" t="s">
        <v>81</v>
      </c>
      <c r="AY202" s="243" t="s">
        <v>134</v>
      </c>
    </row>
    <row r="203" s="13" customFormat="1">
      <c r="A203" s="13"/>
      <c r="B203" s="232"/>
      <c r="C203" s="233"/>
      <c r="D203" s="234" t="s">
        <v>142</v>
      </c>
      <c r="E203" s="235" t="s">
        <v>1</v>
      </c>
      <c r="F203" s="236" t="s">
        <v>921</v>
      </c>
      <c r="G203" s="233"/>
      <c r="H203" s="237">
        <v>19.553000000000001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142</v>
      </c>
      <c r="AU203" s="243" t="s">
        <v>91</v>
      </c>
      <c r="AV203" s="13" t="s">
        <v>91</v>
      </c>
      <c r="AW203" s="13" t="s">
        <v>36</v>
      </c>
      <c r="AX203" s="13" t="s">
        <v>81</v>
      </c>
      <c r="AY203" s="243" t="s">
        <v>134</v>
      </c>
    </row>
    <row r="204" s="16" customFormat="1">
      <c r="A204" s="16"/>
      <c r="B204" s="283"/>
      <c r="C204" s="284"/>
      <c r="D204" s="234" t="s">
        <v>142</v>
      </c>
      <c r="E204" s="285" t="s">
        <v>1</v>
      </c>
      <c r="F204" s="286" t="s">
        <v>414</v>
      </c>
      <c r="G204" s="284"/>
      <c r="H204" s="287">
        <v>226.46799999999999</v>
      </c>
      <c r="I204" s="288"/>
      <c r="J204" s="284"/>
      <c r="K204" s="284"/>
      <c r="L204" s="289"/>
      <c r="M204" s="290"/>
      <c r="N204" s="291"/>
      <c r="O204" s="291"/>
      <c r="P204" s="291"/>
      <c r="Q204" s="291"/>
      <c r="R204" s="291"/>
      <c r="S204" s="291"/>
      <c r="T204" s="292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3" t="s">
        <v>142</v>
      </c>
      <c r="AU204" s="293" t="s">
        <v>91</v>
      </c>
      <c r="AV204" s="16" t="s">
        <v>150</v>
      </c>
      <c r="AW204" s="16" t="s">
        <v>36</v>
      </c>
      <c r="AX204" s="16" t="s">
        <v>81</v>
      </c>
      <c r="AY204" s="293" t="s">
        <v>134</v>
      </c>
    </row>
    <row r="205" s="14" customFormat="1">
      <c r="A205" s="14"/>
      <c r="B205" s="244"/>
      <c r="C205" s="245"/>
      <c r="D205" s="234" t="s">
        <v>142</v>
      </c>
      <c r="E205" s="246" t="s">
        <v>1</v>
      </c>
      <c r="F205" s="247" t="s">
        <v>365</v>
      </c>
      <c r="G205" s="245"/>
      <c r="H205" s="246" t="s">
        <v>1</v>
      </c>
      <c r="I205" s="248"/>
      <c r="J205" s="245"/>
      <c r="K205" s="245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142</v>
      </c>
      <c r="AU205" s="253" t="s">
        <v>91</v>
      </c>
      <c r="AV205" s="14" t="s">
        <v>89</v>
      </c>
      <c r="AW205" s="14" t="s">
        <v>36</v>
      </c>
      <c r="AX205" s="14" t="s">
        <v>81</v>
      </c>
      <c r="AY205" s="253" t="s">
        <v>134</v>
      </c>
    </row>
    <row r="206" s="13" customFormat="1">
      <c r="A206" s="13"/>
      <c r="B206" s="232"/>
      <c r="C206" s="233"/>
      <c r="D206" s="234" t="s">
        <v>142</v>
      </c>
      <c r="E206" s="235" t="s">
        <v>1</v>
      </c>
      <c r="F206" s="236" t="s">
        <v>922</v>
      </c>
      <c r="G206" s="233"/>
      <c r="H206" s="237">
        <v>4.9199999999999999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142</v>
      </c>
      <c r="AU206" s="243" t="s">
        <v>91</v>
      </c>
      <c r="AV206" s="13" t="s">
        <v>91</v>
      </c>
      <c r="AW206" s="13" t="s">
        <v>36</v>
      </c>
      <c r="AX206" s="13" t="s">
        <v>81</v>
      </c>
      <c r="AY206" s="243" t="s">
        <v>134</v>
      </c>
    </row>
    <row r="207" s="13" customFormat="1">
      <c r="A207" s="13"/>
      <c r="B207" s="232"/>
      <c r="C207" s="233"/>
      <c r="D207" s="234" t="s">
        <v>142</v>
      </c>
      <c r="E207" s="235" t="s">
        <v>1</v>
      </c>
      <c r="F207" s="236" t="s">
        <v>923</v>
      </c>
      <c r="G207" s="233"/>
      <c r="H207" s="237">
        <v>0.495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142</v>
      </c>
      <c r="AU207" s="243" t="s">
        <v>91</v>
      </c>
      <c r="AV207" s="13" t="s">
        <v>91</v>
      </c>
      <c r="AW207" s="13" t="s">
        <v>36</v>
      </c>
      <c r="AX207" s="13" t="s">
        <v>81</v>
      </c>
      <c r="AY207" s="243" t="s">
        <v>134</v>
      </c>
    </row>
    <row r="208" s="16" customFormat="1">
      <c r="A208" s="16"/>
      <c r="B208" s="283"/>
      <c r="C208" s="284"/>
      <c r="D208" s="234" t="s">
        <v>142</v>
      </c>
      <c r="E208" s="285" t="s">
        <v>1</v>
      </c>
      <c r="F208" s="286" t="s">
        <v>414</v>
      </c>
      <c r="G208" s="284"/>
      <c r="H208" s="287">
        <v>5.415</v>
      </c>
      <c r="I208" s="288"/>
      <c r="J208" s="284"/>
      <c r="K208" s="284"/>
      <c r="L208" s="289"/>
      <c r="M208" s="290"/>
      <c r="N208" s="291"/>
      <c r="O208" s="291"/>
      <c r="P208" s="291"/>
      <c r="Q208" s="291"/>
      <c r="R208" s="291"/>
      <c r="S208" s="291"/>
      <c r="T208" s="292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93" t="s">
        <v>142</v>
      </c>
      <c r="AU208" s="293" t="s">
        <v>91</v>
      </c>
      <c r="AV208" s="16" t="s">
        <v>150</v>
      </c>
      <c r="AW208" s="16" t="s">
        <v>36</v>
      </c>
      <c r="AX208" s="16" t="s">
        <v>81</v>
      </c>
      <c r="AY208" s="293" t="s">
        <v>134</v>
      </c>
    </row>
    <row r="209" s="15" customFormat="1">
      <c r="A209" s="15"/>
      <c r="B209" s="254"/>
      <c r="C209" s="255"/>
      <c r="D209" s="234" t="s">
        <v>142</v>
      </c>
      <c r="E209" s="256" t="s">
        <v>1</v>
      </c>
      <c r="F209" s="257" t="s">
        <v>175</v>
      </c>
      <c r="G209" s="255"/>
      <c r="H209" s="258">
        <v>231.88300000000001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142</v>
      </c>
      <c r="AU209" s="264" t="s">
        <v>91</v>
      </c>
      <c r="AV209" s="15" t="s">
        <v>140</v>
      </c>
      <c r="AW209" s="15" t="s">
        <v>36</v>
      </c>
      <c r="AX209" s="15" t="s">
        <v>89</v>
      </c>
      <c r="AY209" s="264" t="s">
        <v>134</v>
      </c>
    </row>
    <row r="210" s="2" customFormat="1" ht="37.8" customHeight="1">
      <c r="A210" s="39"/>
      <c r="B210" s="40"/>
      <c r="C210" s="219" t="s">
        <v>229</v>
      </c>
      <c r="D210" s="219" t="s">
        <v>136</v>
      </c>
      <c r="E210" s="220" t="s">
        <v>181</v>
      </c>
      <c r="F210" s="221" t="s">
        <v>182</v>
      </c>
      <c r="G210" s="222" t="s">
        <v>139</v>
      </c>
      <c r="H210" s="223">
        <v>883.22000000000003</v>
      </c>
      <c r="I210" s="224"/>
      <c r="J210" s="225">
        <f>ROUND(I210*H210,2)</f>
        <v>0</v>
      </c>
      <c r="K210" s="221" t="s">
        <v>147</v>
      </c>
      <c r="L210" s="45"/>
      <c r="M210" s="226" t="s">
        <v>1</v>
      </c>
      <c r="N210" s="227" t="s">
        <v>46</v>
      </c>
      <c r="O210" s="92"/>
      <c r="P210" s="228">
        <f>O210*H210</f>
        <v>0</v>
      </c>
      <c r="Q210" s="228">
        <v>0.00058135999999999995</v>
      </c>
      <c r="R210" s="228">
        <f>Q210*H210</f>
        <v>0.5134687792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140</v>
      </c>
      <c r="AT210" s="230" t="s">
        <v>136</v>
      </c>
      <c r="AU210" s="230" t="s">
        <v>91</v>
      </c>
      <c r="AY210" s="18" t="s">
        <v>134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89</v>
      </c>
      <c r="BK210" s="231">
        <f>ROUND(I210*H210,2)</f>
        <v>0</v>
      </c>
      <c r="BL210" s="18" t="s">
        <v>140</v>
      </c>
      <c r="BM210" s="230" t="s">
        <v>925</v>
      </c>
    </row>
    <row r="211" s="14" customFormat="1">
      <c r="A211" s="14"/>
      <c r="B211" s="244"/>
      <c r="C211" s="245"/>
      <c r="D211" s="234" t="s">
        <v>142</v>
      </c>
      <c r="E211" s="246" t="s">
        <v>1</v>
      </c>
      <c r="F211" s="247" t="s">
        <v>159</v>
      </c>
      <c r="G211" s="245"/>
      <c r="H211" s="246" t="s">
        <v>1</v>
      </c>
      <c r="I211" s="248"/>
      <c r="J211" s="245"/>
      <c r="K211" s="245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142</v>
      </c>
      <c r="AU211" s="253" t="s">
        <v>91</v>
      </c>
      <c r="AV211" s="14" t="s">
        <v>89</v>
      </c>
      <c r="AW211" s="14" t="s">
        <v>36</v>
      </c>
      <c r="AX211" s="14" t="s">
        <v>81</v>
      </c>
      <c r="AY211" s="253" t="s">
        <v>134</v>
      </c>
    </row>
    <row r="212" s="14" customFormat="1">
      <c r="A212" s="14"/>
      <c r="B212" s="244"/>
      <c r="C212" s="245"/>
      <c r="D212" s="234" t="s">
        <v>142</v>
      </c>
      <c r="E212" s="246" t="s">
        <v>1</v>
      </c>
      <c r="F212" s="247" t="s">
        <v>171</v>
      </c>
      <c r="G212" s="245"/>
      <c r="H212" s="246" t="s">
        <v>1</v>
      </c>
      <c r="I212" s="248"/>
      <c r="J212" s="245"/>
      <c r="K212" s="245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142</v>
      </c>
      <c r="AU212" s="253" t="s">
        <v>91</v>
      </c>
      <c r="AV212" s="14" t="s">
        <v>89</v>
      </c>
      <c r="AW212" s="14" t="s">
        <v>36</v>
      </c>
      <c r="AX212" s="14" t="s">
        <v>81</v>
      </c>
      <c r="AY212" s="253" t="s">
        <v>134</v>
      </c>
    </row>
    <row r="213" s="13" customFormat="1">
      <c r="A213" s="13"/>
      <c r="B213" s="232"/>
      <c r="C213" s="233"/>
      <c r="D213" s="234" t="s">
        <v>142</v>
      </c>
      <c r="E213" s="235" t="s">
        <v>1</v>
      </c>
      <c r="F213" s="236" t="s">
        <v>926</v>
      </c>
      <c r="G213" s="233"/>
      <c r="H213" s="237">
        <v>861.62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142</v>
      </c>
      <c r="AU213" s="243" t="s">
        <v>91</v>
      </c>
      <c r="AV213" s="13" t="s">
        <v>91</v>
      </c>
      <c r="AW213" s="13" t="s">
        <v>36</v>
      </c>
      <c r="AX213" s="13" t="s">
        <v>81</v>
      </c>
      <c r="AY213" s="243" t="s">
        <v>134</v>
      </c>
    </row>
    <row r="214" s="13" customFormat="1">
      <c r="A214" s="13"/>
      <c r="B214" s="232"/>
      <c r="C214" s="233"/>
      <c r="D214" s="234" t="s">
        <v>142</v>
      </c>
      <c r="E214" s="235" t="s">
        <v>1</v>
      </c>
      <c r="F214" s="236" t="s">
        <v>927</v>
      </c>
      <c r="G214" s="233"/>
      <c r="H214" s="237">
        <v>21.600000000000001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142</v>
      </c>
      <c r="AU214" s="243" t="s">
        <v>91</v>
      </c>
      <c r="AV214" s="13" t="s">
        <v>91</v>
      </c>
      <c r="AW214" s="13" t="s">
        <v>36</v>
      </c>
      <c r="AX214" s="13" t="s">
        <v>81</v>
      </c>
      <c r="AY214" s="243" t="s">
        <v>134</v>
      </c>
    </row>
    <row r="215" s="15" customFormat="1">
      <c r="A215" s="15"/>
      <c r="B215" s="254"/>
      <c r="C215" s="255"/>
      <c r="D215" s="234" t="s">
        <v>142</v>
      </c>
      <c r="E215" s="256" t="s">
        <v>1</v>
      </c>
      <c r="F215" s="257" t="s">
        <v>175</v>
      </c>
      <c r="G215" s="255"/>
      <c r="H215" s="258">
        <v>883.22000000000003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142</v>
      </c>
      <c r="AU215" s="264" t="s">
        <v>91</v>
      </c>
      <c r="AV215" s="15" t="s">
        <v>140</v>
      </c>
      <c r="AW215" s="15" t="s">
        <v>36</v>
      </c>
      <c r="AX215" s="15" t="s">
        <v>89</v>
      </c>
      <c r="AY215" s="264" t="s">
        <v>134</v>
      </c>
    </row>
    <row r="216" s="2" customFormat="1" ht="37.8" customHeight="1">
      <c r="A216" s="39"/>
      <c r="B216" s="40"/>
      <c r="C216" s="219" t="s">
        <v>233</v>
      </c>
      <c r="D216" s="219" t="s">
        <v>136</v>
      </c>
      <c r="E216" s="220" t="s">
        <v>186</v>
      </c>
      <c r="F216" s="221" t="s">
        <v>187</v>
      </c>
      <c r="G216" s="222" t="s">
        <v>139</v>
      </c>
      <c r="H216" s="223">
        <v>883.22000000000003</v>
      </c>
      <c r="I216" s="224"/>
      <c r="J216" s="225">
        <f>ROUND(I216*H216,2)</f>
        <v>0</v>
      </c>
      <c r="K216" s="221" t="s">
        <v>147</v>
      </c>
      <c r="L216" s="45"/>
      <c r="M216" s="226" t="s">
        <v>1</v>
      </c>
      <c r="N216" s="227" t="s">
        <v>46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140</v>
      </c>
      <c r="AT216" s="230" t="s">
        <v>136</v>
      </c>
      <c r="AU216" s="230" t="s">
        <v>91</v>
      </c>
      <c r="AY216" s="18" t="s">
        <v>134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89</v>
      </c>
      <c r="BK216" s="231">
        <f>ROUND(I216*H216,2)</f>
        <v>0</v>
      </c>
      <c r="BL216" s="18" t="s">
        <v>140</v>
      </c>
      <c r="BM216" s="230" t="s">
        <v>928</v>
      </c>
    </row>
    <row r="217" s="2" customFormat="1" ht="62.7" customHeight="1">
      <c r="A217" s="39"/>
      <c r="B217" s="40"/>
      <c r="C217" s="219" t="s">
        <v>237</v>
      </c>
      <c r="D217" s="219" t="s">
        <v>136</v>
      </c>
      <c r="E217" s="220" t="s">
        <v>190</v>
      </c>
      <c r="F217" s="221" t="s">
        <v>191</v>
      </c>
      <c r="G217" s="222" t="s">
        <v>169</v>
      </c>
      <c r="H217" s="223">
        <v>73.143000000000001</v>
      </c>
      <c r="I217" s="224"/>
      <c r="J217" s="225">
        <f>ROUND(I217*H217,2)</f>
        <v>0</v>
      </c>
      <c r="K217" s="221" t="s">
        <v>147</v>
      </c>
      <c r="L217" s="45"/>
      <c r="M217" s="226" t="s">
        <v>1</v>
      </c>
      <c r="N217" s="227" t="s">
        <v>46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140</v>
      </c>
      <c r="AT217" s="230" t="s">
        <v>136</v>
      </c>
      <c r="AU217" s="230" t="s">
        <v>91</v>
      </c>
      <c r="AY217" s="18" t="s">
        <v>134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89</v>
      </c>
      <c r="BK217" s="231">
        <f>ROUND(I217*H217,2)</f>
        <v>0</v>
      </c>
      <c r="BL217" s="18" t="s">
        <v>140</v>
      </c>
      <c r="BM217" s="230" t="s">
        <v>929</v>
      </c>
    </row>
    <row r="218" s="14" customFormat="1">
      <c r="A218" s="14"/>
      <c r="B218" s="244"/>
      <c r="C218" s="245"/>
      <c r="D218" s="234" t="s">
        <v>142</v>
      </c>
      <c r="E218" s="246" t="s">
        <v>1</v>
      </c>
      <c r="F218" s="247" t="s">
        <v>193</v>
      </c>
      <c r="G218" s="245"/>
      <c r="H218" s="246" t="s">
        <v>1</v>
      </c>
      <c r="I218" s="248"/>
      <c r="J218" s="245"/>
      <c r="K218" s="245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142</v>
      </c>
      <c r="AU218" s="253" t="s">
        <v>91</v>
      </c>
      <c r="AV218" s="14" t="s">
        <v>89</v>
      </c>
      <c r="AW218" s="14" t="s">
        <v>36</v>
      </c>
      <c r="AX218" s="14" t="s">
        <v>81</v>
      </c>
      <c r="AY218" s="253" t="s">
        <v>134</v>
      </c>
    </row>
    <row r="219" s="13" customFormat="1">
      <c r="A219" s="13"/>
      <c r="B219" s="232"/>
      <c r="C219" s="233"/>
      <c r="D219" s="234" t="s">
        <v>142</v>
      </c>
      <c r="E219" s="235" t="s">
        <v>1</v>
      </c>
      <c r="F219" s="236" t="s">
        <v>930</v>
      </c>
      <c r="G219" s="233"/>
      <c r="H219" s="237">
        <v>231.88300000000001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142</v>
      </c>
      <c r="AU219" s="243" t="s">
        <v>91</v>
      </c>
      <c r="AV219" s="13" t="s">
        <v>91</v>
      </c>
      <c r="AW219" s="13" t="s">
        <v>36</v>
      </c>
      <c r="AX219" s="13" t="s">
        <v>81</v>
      </c>
      <c r="AY219" s="243" t="s">
        <v>134</v>
      </c>
    </row>
    <row r="220" s="13" customFormat="1">
      <c r="A220" s="13"/>
      <c r="B220" s="232"/>
      <c r="C220" s="233"/>
      <c r="D220" s="234" t="s">
        <v>142</v>
      </c>
      <c r="E220" s="235" t="s">
        <v>1</v>
      </c>
      <c r="F220" s="236" t="s">
        <v>931</v>
      </c>
      <c r="G220" s="233"/>
      <c r="H220" s="237">
        <v>-158.74000000000001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142</v>
      </c>
      <c r="AU220" s="243" t="s">
        <v>91</v>
      </c>
      <c r="AV220" s="13" t="s">
        <v>91</v>
      </c>
      <c r="AW220" s="13" t="s">
        <v>36</v>
      </c>
      <c r="AX220" s="13" t="s">
        <v>81</v>
      </c>
      <c r="AY220" s="243" t="s">
        <v>134</v>
      </c>
    </row>
    <row r="221" s="15" customFormat="1">
      <c r="A221" s="15"/>
      <c r="B221" s="254"/>
      <c r="C221" s="255"/>
      <c r="D221" s="234" t="s">
        <v>142</v>
      </c>
      <c r="E221" s="256" t="s">
        <v>1</v>
      </c>
      <c r="F221" s="257" t="s">
        <v>175</v>
      </c>
      <c r="G221" s="255"/>
      <c r="H221" s="258">
        <v>73.143000000000001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142</v>
      </c>
      <c r="AU221" s="264" t="s">
        <v>91</v>
      </c>
      <c r="AV221" s="15" t="s">
        <v>140</v>
      </c>
      <c r="AW221" s="15" t="s">
        <v>36</v>
      </c>
      <c r="AX221" s="15" t="s">
        <v>89</v>
      </c>
      <c r="AY221" s="264" t="s">
        <v>134</v>
      </c>
    </row>
    <row r="222" s="2" customFormat="1" ht="62.7" customHeight="1">
      <c r="A222" s="39"/>
      <c r="B222" s="40"/>
      <c r="C222" s="219" t="s">
        <v>242</v>
      </c>
      <c r="D222" s="219" t="s">
        <v>136</v>
      </c>
      <c r="E222" s="220" t="s">
        <v>197</v>
      </c>
      <c r="F222" s="221" t="s">
        <v>198</v>
      </c>
      <c r="G222" s="222" t="s">
        <v>169</v>
      </c>
      <c r="H222" s="223">
        <v>231.88300000000001</v>
      </c>
      <c r="I222" s="224"/>
      <c r="J222" s="225">
        <f>ROUND(I222*H222,2)</f>
        <v>0</v>
      </c>
      <c r="K222" s="221" t="s">
        <v>147</v>
      </c>
      <c r="L222" s="45"/>
      <c r="M222" s="226" t="s">
        <v>1</v>
      </c>
      <c r="N222" s="227" t="s">
        <v>46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140</v>
      </c>
      <c r="AT222" s="230" t="s">
        <v>136</v>
      </c>
      <c r="AU222" s="230" t="s">
        <v>91</v>
      </c>
      <c r="AY222" s="18" t="s">
        <v>134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89</v>
      </c>
      <c r="BK222" s="231">
        <f>ROUND(I222*H222,2)</f>
        <v>0</v>
      </c>
      <c r="BL222" s="18" t="s">
        <v>140</v>
      </c>
      <c r="BM222" s="230" t="s">
        <v>932</v>
      </c>
    </row>
    <row r="223" s="14" customFormat="1">
      <c r="A223" s="14"/>
      <c r="B223" s="244"/>
      <c r="C223" s="245"/>
      <c r="D223" s="234" t="s">
        <v>142</v>
      </c>
      <c r="E223" s="246" t="s">
        <v>1</v>
      </c>
      <c r="F223" s="247" t="s">
        <v>193</v>
      </c>
      <c r="G223" s="245"/>
      <c r="H223" s="246" t="s">
        <v>1</v>
      </c>
      <c r="I223" s="248"/>
      <c r="J223" s="245"/>
      <c r="K223" s="245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142</v>
      </c>
      <c r="AU223" s="253" t="s">
        <v>91</v>
      </c>
      <c r="AV223" s="14" t="s">
        <v>89</v>
      </c>
      <c r="AW223" s="14" t="s">
        <v>36</v>
      </c>
      <c r="AX223" s="14" t="s">
        <v>81</v>
      </c>
      <c r="AY223" s="253" t="s">
        <v>134</v>
      </c>
    </row>
    <row r="224" s="13" customFormat="1">
      <c r="A224" s="13"/>
      <c r="B224" s="232"/>
      <c r="C224" s="233"/>
      <c r="D224" s="234" t="s">
        <v>142</v>
      </c>
      <c r="E224" s="235" t="s">
        <v>1</v>
      </c>
      <c r="F224" s="236" t="s">
        <v>933</v>
      </c>
      <c r="G224" s="233"/>
      <c r="H224" s="237">
        <v>231.88300000000001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142</v>
      </c>
      <c r="AU224" s="243" t="s">
        <v>91</v>
      </c>
      <c r="AV224" s="13" t="s">
        <v>91</v>
      </c>
      <c r="AW224" s="13" t="s">
        <v>36</v>
      </c>
      <c r="AX224" s="13" t="s">
        <v>89</v>
      </c>
      <c r="AY224" s="243" t="s">
        <v>134</v>
      </c>
    </row>
    <row r="225" s="2" customFormat="1" ht="44.25" customHeight="1">
      <c r="A225" s="39"/>
      <c r="B225" s="40"/>
      <c r="C225" s="219" t="s">
        <v>7</v>
      </c>
      <c r="D225" s="265" t="s">
        <v>136</v>
      </c>
      <c r="E225" s="220" t="s">
        <v>202</v>
      </c>
      <c r="F225" s="221" t="s">
        <v>203</v>
      </c>
      <c r="G225" s="222" t="s">
        <v>204</v>
      </c>
      <c r="H225" s="223">
        <v>549.04600000000005</v>
      </c>
      <c r="I225" s="224"/>
      <c r="J225" s="225">
        <f>ROUND(I225*H225,2)</f>
        <v>0</v>
      </c>
      <c r="K225" s="221" t="s">
        <v>205</v>
      </c>
      <c r="L225" s="45"/>
      <c r="M225" s="226" t="s">
        <v>1</v>
      </c>
      <c r="N225" s="227" t="s">
        <v>46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140</v>
      </c>
      <c r="AT225" s="230" t="s">
        <v>136</v>
      </c>
      <c r="AU225" s="230" t="s">
        <v>91</v>
      </c>
      <c r="AY225" s="18" t="s">
        <v>134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89</v>
      </c>
      <c r="BK225" s="231">
        <f>ROUND(I225*H225,2)</f>
        <v>0</v>
      </c>
      <c r="BL225" s="18" t="s">
        <v>140</v>
      </c>
      <c r="BM225" s="230" t="s">
        <v>934</v>
      </c>
    </row>
    <row r="226" s="13" customFormat="1">
      <c r="A226" s="13"/>
      <c r="B226" s="232"/>
      <c r="C226" s="233"/>
      <c r="D226" s="234" t="s">
        <v>142</v>
      </c>
      <c r="E226" s="235" t="s">
        <v>1</v>
      </c>
      <c r="F226" s="236" t="s">
        <v>935</v>
      </c>
      <c r="G226" s="233"/>
      <c r="H226" s="237">
        <v>131.65700000000001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142</v>
      </c>
      <c r="AU226" s="243" t="s">
        <v>91</v>
      </c>
      <c r="AV226" s="13" t="s">
        <v>91</v>
      </c>
      <c r="AW226" s="13" t="s">
        <v>36</v>
      </c>
      <c r="AX226" s="13" t="s">
        <v>81</v>
      </c>
      <c r="AY226" s="243" t="s">
        <v>134</v>
      </c>
    </row>
    <row r="227" s="13" customFormat="1">
      <c r="A227" s="13"/>
      <c r="B227" s="232"/>
      <c r="C227" s="233"/>
      <c r="D227" s="234" t="s">
        <v>142</v>
      </c>
      <c r="E227" s="235" t="s">
        <v>1</v>
      </c>
      <c r="F227" s="236" t="s">
        <v>936</v>
      </c>
      <c r="G227" s="233"/>
      <c r="H227" s="237">
        <v>417.38900000000001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142</v>
      </c>
      <c r="AU227" s="243" t="s">
        <v>91</v>
      </c>
      <c r="AV227" s="13" t="s">
        <v>91</v>
      </c>
      <c r="AW227" s="13" t="s">
        <v>36</v>
      </c>
      <c r="AX227" s="13" t="s">
        <v>81</v>
      </c>
      <c r="AY227" s="243" t="s">
        <v>134</v>
      </c>
    </row>
    <row r="228" s="15" customFormat="1">
      <c r="A228" s="15"/>
      <c r="B228" s="254"/>
      <c r="C228" s="255"/>
      <c r="D228" s="234" t="s">
        <v>142</v>
      </c>
      <c r="E228" s="256" t="s">
        <v>1</v>
      </c>
      <c r="F228" s="257" t="s">
        <v>175</v>
      </c>
      <c r="G228" s="255"/>
      <c r="H228" s="258">
        <v>549.04600000000005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4" t="s">
        <v>142</v>
      </c>
      <c r="AU228" s="264" t="s">
        <v>91</v>
      </c>
      <c r="AV228" s="15" t="s">
        <v>140</v>
      </c>
      <c r="AW228" s="15" t="s">
        <v>36</v>
      </c>
      <c r="AX228" s="15" t="s">
        <v>89</v>
      </c>
      <c r="AY228" s="264" t="s">
        <v>134</v>
      </c>
    </row>
    <row r="229" s="2" customFormat="1" ht="44.25" customHeight="1">
      <c r="A229" s="39"/>
      <c r="B229" s="40"/>
      <c r="C229" s="219" t="s">
        <v>253</v>
      </c>
      <c r="D229" s="219" t="s">
        <v>136</v>
      </c>
      <c r="E229" s="220" t="s">
        <v>210</v>
      </c>
      <c r="F229" s="221" t="s">
        <v>211</v>
      </c>
      <c r="G229" s="222" t="s">
        <v>169</v>
      </c>
      <c r="H229" s="223">
        <v>229.09</v>
      </c>
      <c r="I229" s="224"/>
      <c r="J229" s="225">
        <f>ROUND(I229*H229,2)</f>
        <v>0</v>
      </c>
      <c r="K229" s="221" t="s">
        <v>147</v>
      </c>
      <c r="L229" s="45"/>
      <c r="M229" s="226" t="s">
        <v>1</v>
      </c>
      <c r="N229" s="227" t="s">
        <v>46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140</v>
      </c>
      <c r="AT229" s="230" t="s">
        <v>136</v>
      </c>
      <c r="AU229" s="230" t="s">
        <v>91</v>
      </c>
      <c r="AY229" s="18" t="s">
        <v>134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89</v>
      </c>
      <c r="BK229" s="231">
        <f>ROUND(I229*H229,2)</f>
        <v>0</v>
      </c>
      <c r="BL229" s="18" t="s">
        <v>140</v>
      </c>
      <c r="BM229" s="230" t="s">
        <v>937</v>
      </c>
    </row>
    <row r="230" s="14" customFormat="1">
      <c r="A230" s="14"/>
      <c r="B230" s="244"/>
      <c r="C230" s="245"/>
      <c r="D230" s="234" t="s">
        <v>142</v>
      </c>
      <c r="E230" s="246" t="s">
        <v>1</v>
      </c>
      <c r="F230" s="247" t="s">
        <v>159</v>
      </c>
      <c r="G230" s="245"/>
      <c r="H230" s="246" t="s">
        <v>1</v>
      </c>
      <c r="I230" s="248"/>
      <c r="J230" s="245"/>
      <c r="K230" s="245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142</v>
      </c>
      <c r="AU230" s="253" t="s">
        <v>91</v>
      </c>
      <c r="AV230" s="14" t="s">
        <v>89</v>
      </c>
      <c r="AW230" s="14" t="s">
        <v>36</v>
      </c>
      <c r="AX230" s="14" t="s">
        <v>81</v>
      </c>
      <c r="AY230" s="253" t="s">
        <v>134</v>
      </c>
    </row>
    <row r="231" s="14" customFormat="1">
      <c r="A231" s="14"/>
      <c r="B231" s="244"/>
      <c r="C231" s="245"/>
      <c r="D231" s="234" t="s">
        <v>142</v>
      </c>
      <c r="E231" s="246" t="s">
        <v>1</v>
      </c>
      <c r="F231" s="247" t="s">
        <v>171</v>
      </c>
      <c r="G231" s="245"/>
      <c r="H231" s="246" t="s">
        <v>1</v>
      </c>
      <c r="I231" s="248"/>
      <c r="J231" s="245"/>
      <c r="K231" s="245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142</v>
      </c>
      <c r="AU231" s="253" t="s">
        <v>91</v>
      </c>
      <c r="AV231" s="14" t="s">
        <v>89</v>
      </c>
      <c r="AW231" s="14" t="s">
        <v>36</v>
      </c>
      <c r="AX231" s="14" t="s">
        <v>81</v>
      </c>
      <c r="AY231" s="253" t="s">
        <v>134</v>
      </c>
    </row>
    <row r="232" s="14" customFormat="1">
      <c r="A232" s="14"/>
      <c r="B232" s="244"/>
      <c r="C232" s="245"/>
      <c r="D232" s="234" t="s">
        <v>142</v>
      </c>
      <c r="E232" s="246" t="s">
        <v>1</v>
      </c>
      <c r="F232" s="247" t="s">
        <v>411</v>
      </c>
      <c r="G232" s="245"/>
      <c r="H232" s="246" t="s">
        <v>1</v>
      </c>
      <c r="I232" s="248"/>
      <c r="J232" s="245"/>
      <c r="K232" s="245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142</v>
      </c>
      <c r="AU232" s="253" t="s">
        <v>91</v>
      </c>
      <c r="AV232" s="14" t="s">
        <v>89</v>
      </c>
      <c r="AW232" s="14" t="s">
        <v>36</v>
      </c>
      <c r="AX232" s="14" t="s">
        <v>81</v>
      </c>
      <c r="AY232" s="253" t="s">
        <v>134</v>
      </c>
    </row>
    <row r="233" s="13" customFormat="1">
      <c r="A233" s="13"/>
      <c r="B233" s="232"/>
      <c r="C233" s="233"/>
      <c r="D233" s="234" t="s">
        <v>142</v>
      </c>
      <c r="E233" s="235" t="s">
        <v>1</v>
      </c>
      <c r="F233" s="236" t="s">
        <v>938</v>
      </c>
      <c r="G233" s="233"/>
      <c r="H233" s="237">
        <v>153.81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142</v>
      </c>
      <c r="AU233" s="243" t="s">
        <v>91</v>
      </c>
      <c r="AV233" s="13" t="s">
        <v>91</v>
      </c>
      <c r="AW233" s="13" t="s">
        <v>36</v>
      </c>
      <c r="AX233" s="13" t="s">
        <v>81</v>
      </c>
      <c r="AY233" s="243" t="s">
        <v>134</v>
      </c>
    </row>
    <row r="234" s="13" customFormat="1">
      <c r="A234" s="13"/>
      <c r="B234" s="232"/>
      <c r="C234" s="233"/>
      <c r="D234" s="234" t="s">
        <v>142</v>
      </c>
      <c r="E234" s="235" t="s">
        <v>1</v>
      </c>
      <c r="F234" s="236" t="s">
        <v>939</v>
      </c>
      <c r="G234" s="233"/>
      <c r="H234" s="237">
        <v>68.799999999999997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142</v>
      </c>
      <c r="AU234" s="243" t="s">
        <v>91</v>
      </c>
      <c r="AV234" s="13" t="s">
        <v>91</v>
      </c>
      <c r="AW234" s="13" t="s">
        <v>36</v>
      </c>
      <c r="AX234" s="13" t="s">
        <v>81</v>
      </c>
      <c r="AY234" s="243" t="s">
        <v>134</v>
      </c>
    </row>
    <row r="235" s="14" customFormat="1">
      <c r="A235" s="14"/>
      <c r="B235" s="244"/>
      <c r="C235" s="245"/>
      <c r="D235" s="234" t="s">
        <v>142</v>
      </c>
      <c r="E235" s="246" t="s">
        <v>1</v>
      </c>
      <c r="F235" s="247" t="s">
        <v>365</v>
      </c>
      <c r="G235" s="245"/>
      <c r="H235" s="246" t="s">
        <v>1</v>
      </c>
      <c r="I235" s="248"/>
      <c r="J235" s="245"/>
      <c r="K235" s="245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142</v>
      </c>
      <c r="AU235" s="253" t="s">
        <v>91</v>
      </c>
      <c r="AV235" s="14" t="s">
        <v>89</v>
      </c>
      <c r="AW235" s="14" t="s">
        <v>36</v>
      </c>
      <c r="AX235" s="14" t="s">
        <v>81</v>
      </c>
      <c r="AY235" s="253" t="s">
        <v>134</v>
      </c>
    </row>
    <row r="236" s="13" customFormat="1">
      <c r="A236" s="13"/>
      <c r="B236" s="232"/>
      <c r="C236" s="233"/>
      <c r="D236" s="234" t="s">
        <v>142</v>
      </c>
      <c r="E236" s="235" t="s">
        <v>1</v>
      </c>
      <c r="F236" s="236" t="s">
        <v>940</v>
      </c>
      <c r="G236" s="233"/>
      <c r="H236" s="237">
        <v>4.9299999999999997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142</v>
      </c>
      <c r="AU236" s="243" t="s">
        <v>91</v>
      </c>
      <c r="AV236" s="13" t="s">
        <v>91</v>
      </c>
      <c r="AW236" s="13" t="s">
        <v>36</v>
      </c>
      <c r="AX236" s="13" t="s">
        <v>81</v>
      </c>
      <c r="AY236" s="243" t="s">
        <v>134</v>
      </c>
    </row>
    <row r="237" s="13" customFormat="1">
      <c r="A237" s="13"/>
      <c r="B237" s="232"/>
      <c r="C237" s="233"/>
      <c r="D237" s="234" t="s">
        <v>142</v>
      </c>
      <c r="E237" s="235" t="s">
        <v>1</v>
      </c>
      <c r="F237" s="236" t="s">
        <v>941</v>
      </c>
      <c r="G237" s="233"/>
      <c r="H237" s="237">
        <v>1.55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142</v>
      </c>
      <c r="AU237" s="243" t="s">
        <v>91</v>
      </c>
      <c r="AV237" s="13" t="s">
        <v>91</v>
      </c>
      <c r="AW237" s="13" t="s">
        <v>36</v>
      </c>
      <c r="AX237" s="13" t="s">
        <v>81</v>
      </c>
      <c r="AY237" s="243" t="s">
        <v>134</v>
      </c>
    </row>
    <row r="238" s="15" customFormat="1">
      <c r="A238" s="15"/>
      <c r="B238" s="254"/>
      <c r="C238" s="255"/>
      <c r="D238" s="234" t="s">
        <v>142</v>
      </c>
      <c r="E238" s="256" t="s">
        <v>1</v>
      </c>
      <c r="F238" s="257" t="s">
        <v>175</v>
      </c>
      <c r="G238" s="255"/>
      <c r="H238" s="258">
        <v>229.09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142</v>
      </c>
      <c r="AU238" s="264" t="s">
        <v>91</v>
      </c>
      <c r="AV238" s="15" t="s">
        <v>140</v>
      </c>
      <c r="AW238" s="15" t="s">
        <v>36</v>
      </c>
      <c r="AX238" s="15" t="s">
        <v>89</v>
      </c>
      <c r="AY238" s="264" t="s">
        <v>134</v>
      </c>
    </row>
    <row r="239" s="2" customFormat="1" ht="16.5" customHeight="1">
      <c r="A239" s="39"/>
      <c r="B239" s="40"/>
      <c r="C239" s="266" t="s">
        <v>259</v>
      </c>
      <c r="D239" s="266" t="s">
        <v>219</v>
      </c>
      <c r="E239" s="267" t="s">
        <v>448</v>
      </c>
      <c r="F239" s="268" t="s">
        <v>449</v>
      </c>
      <c r="G239" s="269" t="s">
        <v>204</v>
      </c>
      <c r="H239" s="270">
        <v>140.69999999999999</v>
      </c>
      <c r="I239" s="271"/>
      <c r="J239" s="272">
        <f>ROUND(I239*H239,2)</f>
        <v>0</v>
      </c>
      <c r="K239" s="268" t="s">
        <v>1</v>
      </c>
      <c r="L239" s="273"/>
      <c r="M239" s="274" t="s">
        <v>1</v>
      </c>
      <c r="N239" s="275" t="s">
        <v>46</v>
      </c>
      <c r="O239" s="92"/>
      <c r="P239" s="228">
        <f>O239*H239</f>
        <v>0</v>
      </c>
      <c r="Q239" s="228">
        <v>1</v>
      </c>
      <c r="R239" s="228">
        <f>Q239*H239</f>
        <v>140.69999999999999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180</v>
      </c>
      <c r="AT239" s="230" t="s">
        <v>219</v>
      </c>
      <c r="AU239" s="230" t="s">
        <v>91</v>
      </c>
      <c r="AY239" s="18" t="s">
        <v>134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89</v>
      </c>
      <c r="BK239" s="231">
        <f>ROUND(I239*H239,2)</f>
        <v>0</v>
      </c>
      <c r="BL239" s="18" t="s">
        <v>140</v>
      </c>
      <c r="BM239" s="230" t="s">
        <v>942</v>
      </c>
    </row>
    <row r="240" s="2" customFormat="1">
      <c r="A240" s="39"/>
      <c r="B240" s="40"/>
      <c r="C240" s="41"/>
      <c r="D240" s="234" t="s">
        <v>273</v>
      </c>
      <c r="E240" s="41"/>
      <c r="F240" s="276" t="s">
        <v>451</v>
      </c>
      <c r="G240" s="41"/>
      <c r="H240" s="41"/>
      <c r="I240" s="277"/>
      <c r="J240" s="41"/>
      <c r="K240" s="41"/>
      <c r="L240" s="45"/>
      <c r="M240" s="278"/>
      <c r="N240" s="279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273</v>
      </c>
      <c r="AU240" s="18" t="s">
        <v>91</v>
      </c>
    </row>
    <row r="241" s="13" customFormat="1">
      <c r="A241" s="13"/>
      <c r="B241" s="232"/>
      <c r="C241" s="233"/>
      <c r="D241" s="234" t="s">
        <v>142</v>
      </c>
      <c r="E241" s="235" t="s">
        <v>1</v>
      </c>
      <c r="F241" s="236" t="s">
        <v>943</v>
      </c>
      <c r="G241" s="233"/>
      <c r="H241" s="237">
        <v>137.59999999999999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142</v>
      </c>
      <c r="AU241" s="243" t="s">
        <v>91</v>
      </c>
      <c r="AV241" s="13" t="s">
        <v>91</v>
      </c>
      <c r="AW241" s="13" t="s">
        <v>36</v>
      </c>
      <c r="AX241" s="13" t="s">
        <v>81</v>
      </c>
      <c r="AY241" s="243" t="s">
        <v>134</v>
      </c>
    </row>
    <row r="242" s="13" customFormat="1">
      <c r="A242" s="13"/>
      <c r="B242" s="232"/>
      <c r="C242" s="233"/>
      <c r="D242" s="234" t="s">
        <v>142</v>
      </c>
      <c r="E242" s="235" t="s">
        <v>1</v>
      </c>
      <c r="F242" s="236" t="s">
        <v>944</v>
      </c>
      <c r="G242" s="233"/>
      <c r="H242" s="237">
        <v>3.1000000000000001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142</v>
      </c>
      <c r="AU242" s="243" t="s">
        <v>91</v>
      </c>
      <c r="AV242" s="13" t="s">
        <v>91</v>
      </c>
      <c r="AW242" s="13" t="s">
        <v>36</v>
      </c>
      <c r="AX242" s="13" t="s">
        <v>81</v>
      </c>
      <c r="AY242" s="243" t="s">
        <v>134</v>
      </c>
    </row>
    <row r="243" s="15" customFormat="1">
      <c r="A243" s="15"/>
      <c r="B243" s="254"/>
      <c r="C243" s="255"/>
      <c r="D243" s="234" t="s">
        <v>142</v>
      </c>
      <c r="E243" s="256" t="s">
        <v>1</v>
      </c>
      <c r="F243" s="257" t="s">
        <v>175</v>
      </c>
      <c r="G243" s="255"/>
      <c r="H243" s="258">
        <v>140.69999999999999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4" t="s">
        <v>142</v>
      </c>
      <c r="AU243" s="264" t="s">
        <v>91</v>
      </c>
      <c r="AV243" s="15" t="s">
        <v>140</v>
      </c>
      <c r="AW243" s="15" t="s">
        <v>36</v>
      </c>
      <c r="AX243" s="15" t="s">
        <v>89</v>
      </c>
      <c r="AY243" s="264" t="s">
        <v>134</v>
      </c>
    </row>
    <row r="244" s="2" customFormat="1" ht="66.75" customHeight="1">
      <c r="A244" s="39"/>
      <c r="B244" s="40"/>
      <c r="C244" s="219" t="s">
        <v>265</v>
      </c>
      <c r="D244" s="219" t="s">
        <v>136</v>
      </c>
      <c r="E244" s="220" t="s">
        <v>215</v>
      </c>
      <c r="F244" s="221" t="s">
        <v>216</v>
      </c>
      <c r="G244" s="222" t="s">
        <v>169</v>
      </c>
      <c r="H244" s="223">
        <v>143.53999999999999</v>
      </c>
      <c r="I244" s="224"/>
      <c r="J244" s="225">
        <f>ROUND(I244*H244,2)</f>
        <v>0</v>
      </c>
      <c r="K244" s="221" t="s">
        <v>147</v>
      </c>
      <c r="L244" s="45"/>
      <c r="M244" s="226" t="s">
        <v>1</v>
      </c>
      <c r="N244" s="227" t="s">
        <v>46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140</v>
      </c>
      <c r="AT244" s="230" t="s">
        <v>136</v>
      </c>
      <c r="AU244" s="230" t="s">
        <v>91</v>
      </c>
      <c r="AY244" s="18" t="s">
        <v>134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89</v>
      </c>
      <c r="BK244" s="231">
        <f>ROUND(I244*H244,2)</f>
        <v>0</v>
      </c>
      <c r="BL244" s="18" t="s">
        <v>140</v>
      </c>
      <c r="BM244" s="230" t="s">
        <v>945</v>
      </c>
    </row>
    <row r="245" s="14" customFormat="1">
      <c r="A245" s="14"/>
      <c r="B245" s="244"/>
      <c r="C245" s="245"/>
      <c r="D245" s="234" t="s">
        <v>142</v>
      </c>
      <c r="E245" s="246" t="s">
        <v>1</v>
      </c>
      <c r="F245" s="247" t="s">
        <v>159</v>
      </c>
      <c r="G245" s="245"/>
      <c r="H245" s="246" t="s">
        <v>1</v>
      </c>
      <c r="I245" s="248"/>
      <c r="J245" s="245"/>
      <c r="K245" s="245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142</v>
      </c>
      <c r="AU245" s="253" t="s">
        <v>91</v>
      </c>
      <c r="AV245" s="14" t="s">
        <v>89</v>
      </c>
      <c r="AW245" s="14" t="s">
        <v>36</v>
      </c>
      <c r="AX245" s="14" t="s">
        <v>81</v>
      </c>
      <c r="AY245" s="253" t="s">
        <v>134</v>
      </c>
    </row>
    <row r="246" s="14" customFormat="1">
      <c r="A246" s="14"/>
      <c r="B246" s="244"/>
      <c r="C246" s="245"/>
      <c r="D246" s="234" t="s">
        <v>142</v>
      </c>
      <c r="E246" s="246" t="s">
        <v>1</v>
      </c>
      <c r="F246" s="247" t="s">
        <v>171</v>
      </c>
      <c r="G246" s="245"/>
      <c r="H246" s="246" t="s">
        <v>1</v>
      </c>
      <c r="I246" s="248"/>
      <c r="J246" s="245"/>
      <c r="K246" s="245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142</v>
      </c>
      <c r="AU246" s="253" t="s">
        <v>91</v>
      </c>
      <c r="AV246" s="14" t="s">
        <v>89</v>
      </c>
      <c r="AW246" s="14" t="s">
        <v>36</v>
      </c>
      <c r="AX246" s="14" t="s">
        <v>81</v>
      </c>
      <c r="AY246" s="253" t="s">
        <v>134</v>
      </c>
    </row>
    <row r="247" s="13" customFormat="1">
      <c r="A247" s="13"/>
      <c r="B247" s="232"/>
      <c r="C247" s="233"/>
      <c r="D247" s="234" t="s">
        <v>142</v>
      </c>
      <c r="E247" s="235" t="s">
        <v>1</v>
      </c>
      <c r="F247" s="236" t="s">
        <v>946</v>
      </c>
      <c r="G247" s="233"/>
      <c r="H247" s="237">
        <v>140.88999999999999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142</v>
      </c>
      <c r="AU247" s="243" t="s">
        <v>91</v>
      </c>
      <c r="AV247" s="13" t="s">
        <v>91</v>
      </c>
      <c r="AW247" s="13" t="s">
        <v>36</v>
      </c>
      <c r="AX247" s="13" t="s">
        <v>81</v>
      </c>
      <c r="AY247" s="243" t="s">
        <v>134</v>
      </c>
    </row>
    <row r="248" s="13" customFormat="1">
      <c r="A248" s="13"/>
      <c r="B248" s="232"/>
      <c r="C248" s="233"/>
      <c r="D248" s="234" t="s">
        <v>142</v>
      </c>
      <c r="E248" s="235" t="s">
        <v>1</v>
      </c>
      <c r="F248" s="236" t="s">
        <v>947</v>
      </c>
      <c r="G248" s="233"/>
      <c r="H248" s="237">
        <v>2.6499999999999999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142</v>
      </c>
      <c r="AU248" s="243" t="s">
        <v>91</v>
      </c>
      <c r="AV248" s="13" t="s">
        <v>91</v>
      </c>
      <c r="AW248" s="13" t="s">
        <v>36</v>
      </c>
      <c r="AX248" s="13" t="s">
        <v>81</v>
      </c>
      <c r="AY248" s="243" t="s">
        <v>134</v>
      </c>
    </row>
    <row r="249" s="15" customFormat="1">
      <c r="A249" s="15"/>
      <c r="B249" s="254"/>
      <c r="C249" s="255"/>
      <c r="D249" s="234" t="s">
        <v>142</v>
      </c>
      <c r="E249" s="256" t="s">
        <v>1</v>
      </c>
      <c r="F249" s="257" t="s">
        <v>175</v>
      </c>
      <c r="G249" s="255"/>
      <c r="H249" s="258">
        <v>143.53999999999999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142</v>
      </c>
      <c r="AU249" s="264" t="s">
        <v>91</v>
      </c>
      <c r="AV249" s="15" t="s">
        <v>140</v>
      </c>
      <c r="AW249" s="15" t="s">
        <v>36</v>
      </c>
      <c r="AX249" s="15" t="s">
        <v>89</v>
      </c>
      <c r="AY249" s="264" t="s">
        <v>134</v>
      </c>
    </row>
    <row r="250" s="2" customFormat="1" ht="16.5" customHeight="1">
      <c r="A250" s="39"/>
      <c r="B250" s="40"/>
      <c r="C250" s="266" t="s">
        <v>269</v>
      </c>
      <c r="D250" s="266" t="s">
        <v>219</v>
      </c>
      <c r="E250" s="267" t="s">
        <v>220</v>
      </c>
      <c r="F250" s="268" t="s">
        <v>221</v>
      </c>
      <c r="G250" s="269" t="s">
        <v>204</v>
      </c>
      <c r="H250" s="270">
        <v>287.07999999999998</v>
      </c>
      <c r="I250" s="271"/>
      <c r="J250" s="272">
        <f>ROUND(I250*H250,2)</f>
        <v>0</v>
      </c>
      <c r="K250" s="268" t="s">
        <v>147</v>
      </c>
      <c r="L250" s="273"/>
      <c r="M250" s="274" t="s">
        <v>1</v>
      </c>
      <c r="N250" s="275" t="s">
        <v>46</v>
      </c>
      <c r="O250" s="92"/>
      <c r="P250" s="228">
        <f>O250*H250</f>
        <v>0</v>
      </c>
      <c r="Q250" s="228">
        <v>1</v>
      </c>
      <c r="R250" s="228">
        <f>Q250*H250</f>
        <v>287.07999999999998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180</v>
      </c>
      <c r="AT250" s="230" t="s">
        <v>219</v>
      </c>
      <c r="AU250" s="230" t="s">
        <v>91</v>
      </c>
      <c r="AY250" s="18" t="s">
        <v>134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89</v>
      </c>
      <c r="BK250" s="231">
        <f>ROUND(I250*H250,2)</f>
        <v>0</v>
      </c>
      <c r="BL250" s="18" t="s">
        <v>140</v>
      </c>
      <c r="BM250" s="230" t="s">
        <v>948</v>
      </c>
    </row>
    <row r="251" s="13" customFormat="1">
      <c r="A251" s="13"/>
      <c r="B251" s="232"/>
      <c r="C251" s="233"/>
      <c r="D251" s="234" t="s">
        <v>142</v>
      </c>
      <c r="E251" s="233"/>
      <c r="F251" s="236" t="s">
        <v>949</v>
      </c>
      <c r="G251" s="233"/>
      <c r="H251" s="237">
        <v>287.07999999999998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142</v>
      </c>
      <c r="AU251" s="243" t="s">
        <v>91</v>
      </c>
      <c r="AV251" s="13" t="s">
        <v>91</v>
      </c>
      <c r="AW251" s="13" t="s">
        <v>4</v>
      </c>
      <c r="AX251" s="13" t="s">
        <v>89</v>
      </c>
      <c r="AY251" s="243" t="s">
        <v>134</v>
      </c>
    </row>
    <row r="252" s="2" customFormat="1" ht="55.5" customHeight="1">
      <c r="A252" s="39"/>
      <c r="B252" s="40"/>
      <c r="C252" s="219" t="s">
        <v>276</v>
      </c>
      <c r="D252" s="219" t="s">
        <v>136</v>
      </c>
      <c r="E252" s="220" t="s">
        <v>225</v>
      </c>
      <c r="F252" s="221" t="s">
        <v>226</v>
      </c>
      <c r="G252" s="222" t="s">
        <v>139</v>
      </c>
      <c r="H252" s="223">
        <v>258.57999999999998</v>
      </c>
      <c r="I252" s="224"/>
      <c r="J252" s="225">
        <f>ROUND(I252*H252,2)</f>
        <v>0</v>
      </c>
      <c r="K252" s="221" t="s">
        <v>147</v>
      </c>
      <c r="L252" s="45"/>
      <c r="M252" s="226" t="s">
        <v>1</v>
      </c>
      <c r="N252" s="227" t="s">
        <v>46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140</v>
      </c>
      <c r="AT252" s="230" t="s">
        <v>136</v>
      </c>
      <c r="AU252" s="230" t="s">
        <v>91</v>
      </c>
      <c r="AY252" s="18" t="s">
        <v>134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89</v>
      </c>
      <c r="BK252" s="231">
        <f>ROUND(I252*H252,2)</f>
        <v>0</v>
      </c>
      <c r="BL252" s="18" t="s">
        <v>140</v>
      </c>
      <c r="BM252" s="230" t="s">
        <v>950</v>
      </c>
    </row>
    <row r="253" s="13" customFormat="1">
      <c r="A253" s="13"/>
      <c r="B253" s="232"/>
      <c r="C253" s="233"/>
      <c r="D253" s="234" t="s">
        <v>142</v>
      </c>
      <c r="E253" s="235" t="s">
        <v>1</v>
      </c>
      <c r="F253" s="236" t="s">
        <v>951</v>
      </c>
      <c r="G253" s="233"/>
      <c r="H253" s="237">
        <v>256.57999999999998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142</v>
      </c>
      <c r="AU253" s="243" t="s">
        <v>91</v>
      </c>
      <c r="AV253" s="13" t="s">
        <v>91</v>
      </c>
      <c r="AW253" s="13" t="s">
        <v>36</v>
      </c>
      <c r="AX253" s="13" t="s">
        <v>81</v>
      </c>
      <c r="AY253" s="243" t="s">
        <v>134</v>
      </c>
    </row>
    <row r="254" s="13" customFormat="1">
      <c r="A254" s="13"/>
      <c r="B254" s="232"/>
      <c r="C254" s="233"/>
      <c r="D254" s="234" t="s">
        <v>142</v>
      </c>
      <c r="E254" s="235" t="s">
        <v>1</v>
      </c>
      <c r="F254" s="236" t="s">
        <v>952</v>
      </c>
      <c r="G254" s="233"/>
      <c r="H254" s="237">
        <v>2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142</v>
      </c>
      <c r="AU254" s="243" t="s">
        <v>91</v>
      </c>
      <c r="AV254" s="13" t="s">
        <v>91</v>
      </c>
      <c r="AW254" s="13" t="s">
        <v>36</v>
      </c>
      <c r="AX254" s="13" t="s">
        <v>81</v>
      </c>
      <c r="AY254" s="243" t="s">
        <v>134</v>
      </c>
    </row>
    <row r="255" s="15" customFormat="1">
      <c r="A255" s="15"/>
      <c r="B255" s="254"/>
      <c r="C255" s="255"/>
      <c r="D255" s="234" t="s">
        <v>142</v>
      </c>
      <c r="E255" s="256" t="s">
        <v>1</v>
      </c>
      <c r="F255" s="257" t="s">
        <v>175</v>
      </c>
      <c r="G255" s="255"/>
      <c r="H255" s="258">
        <v>258.57999999999998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4" t="s">
        <v>142</v>
      </c>
      <c r="AU255" s="264" t="s">
        <v>91</v>
      </c>
      <c r="AV255" s="15" t="s">
        <v>140</v>
      </c>
      <c r="AW255" s="15" t="s">
        <v>36</v>
      </c>
      <c r="AX255" s="15" t="s">
        <v>89</v>
      </c>
      <c r="AY255" s="264" t="s">
        <v>134</v>
      </c>
    </row>
    <row r="256" s="2" customFormat="1" ht="37.8" customHeight="1">
      <c r="A256" s="39"/>
      <c r="B256" s="40"/>
      <c r="C256" s="219" t="s">
        <v>281</v>
      </c>
      <c r="D256" s="219" t="s">
        <v>136</v>
      </c>
      <c r="E256" s="220" t="s">
        <v>230</v>
      </c>
      <c r="F256" s="221" t="s">
        <v>231</v>
      </c>
      <c r="G256" s="222" t="s">
        <v>139</v>
      </c>
      <c r="H256" s="223">
        <v>142.21899999999999</v>
      </c>
      <c r="I256" s="224"/>
      <c r="J256" s="225">
        <f>ROUND(I256*H256,2)</f>
        <v>0</v>
      </c>
      <c r="K256" s="221" t="s">
        <v>147</v>
      </c>
      <c r="L256" s="45"/>
      <c r="M256" s="226" t="s">
        <v>1</v>
      </c>
      <c r="N256" s="227" t="s">
        <v>46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140</v>
      </c>
      <c r="AT256" s="230" t="s">
        <v>136</v>
      </c>
      <c r="AU256" s="230" t="s">
        <v>91</v>
      </c>
      <c r="AY256" s="18" t="s">
        <v>134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89</v>
      </c>
      <c r="BK256" s="231">
        <f>ROUND(I256*H256,2)</f>
        <v>0</v>
      </c>
      <c r="BL256" s="18" t="s">
        <v>140</v>
      </c>
      <c r="BM256" s="230" t="s">
        <v>953</v>
      </c>
    </row>
    <row r="257" s="13" customFormat="1">
      <c r="A257" s="13"/>
      <c r="B257" s="232"/>
      <c r="C257" s="233"/>
      <c r="D257" s="234" t="s">
        <v>142</v>
      </c>
      <c r="E257" s="235" t="s">
        <v>1</v>
      </c>
      <c r="F257" s="236" t="s">
        <v>954</v>
      </c>
      <c r="G257" s="233"/>
      <c r="H257" s="237">
        <v>141.119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142</v>
      </c>
      <c r="AU257" s="243" t="s">
        <v>91</v>
      </c>
      <c r="AV257" s="13" t="s">
        <v>91</v>
      </c>
      <c r="AW257" s="13" t="s">
        <v>36</v>
      </c>
      <c r="AX257" s="13" t="s">
        <v>81</v>
      </c>
      <c r="AY257" s="243" t="s">
        <v>134</v>
      </c>
    </row>
    <row r="258" s="13" customFormat="1">
      <c r="A258" s="13"/>
      <c r="B258" s="232"/>
      <c r="C258" s="233"/>
      <c r="D258" s="234" t="s">
        <v>142</v>
      </c>
      <c r="E258" s="235" t="s">
        <v>1</v>
      </c>
      <c r="F258" s="236" t="s">
        <v>955</v>
      </c>
      <c r="G258" s="233"/>
      <c r="H258" s="237">
        <v>1.1000000000000001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142</v>
      </c>
      <c r="AU258" s="243" t="s">
        <v>91</v>
      </c>
      <c r="AV258" s="13" t="s">
        <v>91</v>
      </c>
      <c r="AW258" s="13" t="s">
        <v>36</v>
      </c>
      <c r="AX258" s="13" t="s">
        <v>81</v>
      </c>
      <c r="AY258" s="243" t="s">
        <v>134</v>
      </c>
    </row>
    <row r="259" s="15" customFormat="1">
      <c r="A259" s="15"/>
      <c r="B259" s="254"/>
      <c r="C259" s="255"/>
      <c r="D259" s="234" t="s">
        <v>142</v>
      </c>
      <c r="E259" s="256" t="s">
        <v>1</v>
      </c>
      <c r="F259" s="257" t="s">
        <v>175</v>
      </c>
      <c r="G259" s="255"/>
      <c r="H259" s="258">
        <v>142.21899999999999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142</v>
      </c>
      <c r="AU259" s="264" t="s">
        <v>91</v>
      </c>
      <c r="AV259" s="15" t="s">
        <v>140</v>
      </c>
      <c r="AW259" s="15" t="s">
        <v>36</v>
      </c>
      <c r="AX259" s="15" t="s">
        <v>89</v>
      </c>
      <c r="AY259" s="264" t="s">
        <v>134</v>
      </c>
    </row>
    <row r="260" s="2" customFormat="1" ht="37.8" customHeight="1">
      <c r="A260" s="39"/>
      <c r="B260" s="40"/>
      <c r="C260" s="219" t="s">
        <v>286</v>
      </c>
      <c r="D260" s="219" t="s">
        <v>136</v>
      </c>
      <c r="E260" s="220" t="s">
        <v>234</v>
      </c>
      <c r="F260" s="221" t="s">
        <v>235</v>
      </c>
      <c r="G260" s="222" t="s">
        <v>139</v>
      </c>
      <c r="H260" s="223">
        <v>212.22</v>
      </c>
      <c r="I260" s="224"/>
      <c r="J260" s="225">
        <f>ROUND(I260*H260,2)</f>
        <v>0</v>
      </c>
      <c r="K260" s="221" t="s">
        <v>147</v>
      </c>
      <c r="L260" s="45"/>
      <c r="M260" s="226" t="s">
        <v>1</v>
      </c>
      <c r="N260" s="227" t="s">
        <v>46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140</v>
      </c>
      <c r="AT260" s="230" t="s">
        <v>136</v>
      </c>
      <c r="AU260" s="230" t="s">
        <v>91</v>
      </c>
      <c r="AY260" s="18" t="s">
        <v>134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89</v>
      </c>
      <c r="BK260" s="231">
        <f>ROUND(I260*H260,2)</f>
        <v>0</v>
      </c>
      <c r="BL260" s="18" t="s">
        <v>140</v>
      </c>
      <c r="BM260" s="230" t="s">
        <v>956</v>
      </c>
    </row>
    <row r="261" s="14" customFormat="1">
      <c r="A261" s="14"/>
      <c r="B261" s="244"/>
      <c r="C261" s="245"/>
      <c r="D261" s="234" t="s">
        <v>142</v>
      </c>
      <c r="E261" s="246" t="s">
        <v>1</v>
      </c>
      <c r="F261" s="247" t="s">
        <v>159</v>
      </c>
      <c r="G261" s="245"/>
      <c r="H261" s="246" t="s">
        <v>1</v>
      </c>
      <c r="I261" s="248"/>
      <c r="J261" s="245"/>
      <c r="K261" s="245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142</v>
      </c>
      <c r="AU261" s="253" t="s">
        <v>91</v>
      </c>
      <c r="AV261" s="14" t="s">
        <v>89</v>
      </c>
      <c r="AW261" s="14" t="s">
        <v>36</v>
      </c>
      <c r="AX261" s="14" t="s">
        <v>81</v>
      </c>
      <c r="AY261" s="253" t="s">
        <v>134</v>
      </c>
    </row>
    <row r="262" s="13" customFormat="1">
      <c r="A262" s="13"/>
      <c r="B262" s="232"/>
      <c r="C262" s="233"/>
      <c r="D262" s="234" t="s">
        <v>142</v>
      </c>
      <c r="E262" s="235" t="s">
        <v>1</v>
      </c>
      <c r="F262" s="236" t="s">
        <v>957</v>
      </c>
      <c r="G262" s="233"/>
      <c r="H262" s="237">
        <v>200.22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142</v>
      </c>
      <c r="AU262" s="243" t="s">
        <v>91</v>
      </c>
      <c r="AV262" s="13" t="s">
        <v>91</v>
      </c>
      <c r="AW262" s="13" t="s">
        <v>36</v>
      </c>
      <c r="AX262" s="13" t="s">
        <v>81</v>
      </c>
      <c r="AY262" s="243" t="s">
        <v>134</v>
      </c>
    </row>
    <row r="263" s="13" customFormat="1">
      <c r="A263" s="13"/>
      <c r="B263" s="232"/>
      <c r="C263" s="233"/>
      <c r="D263" s="234" t="s">
        <v>142</v>
      </c>
      <c r="E263" s="235" t="s">
        <v>1</v>
      </c>
      <c r="F263" s="236" t="s">
        <v>958</v>
      </c>
      <c r="G263" s="233"/>
      <c r="H263" s="237">
        <v>12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142</v>
      </c>
      <c r="AU263" s="243" t="s">
        <v>91</v>
      </c>
      <c r="AV263" s="13" t="s">
        <v>91</v>
      </c>
      <c r="AW263" s="13" t="s">
        <v>36</v>
      </c>
      <c r="AX263" s="13" t="s">
        <v>81</v>
      </c>
      <c r="AY263" s="243" t="s">
        <v>134</v>
      </c>
    </row>
    <row r="264" s="15" customFormat="1">
      <c r="A264" s="15"/>
      <c r="B264" s="254"/>
      <c r="C264" s="255"/>
      <c r="D264" s="234" t="s">
        <v>142</v>
      </c>
      <c r="E264" s="256" t="s">
        <v>1</v>
      </c>
      <c r="F264" s="257" t="s">
        <v>175</v>
      </c>
      <c r="G264" s="255"/>
      <c r="H264" s="258">
        <v>212.22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4" t="s">
        <v>142</v>
      </c>
      <c r="AU264" s="264" t="s">
        <v>91</v>
      </c>
      <c r="AV264" s="15" t="s">
        <v>140</v>
      </c>
      <c r="AW264" s="15" t="s">
        <v>36</v>
      </c>
      <c r="AX264" s="15" t="s">
        <v>89</v>
      </c>
      <c r="AY264" s="264" t="s">
        <v>134</v>
      </c>
    </row>
    <row r="265" s="2" customFormat="1" ht="37.8" customHeight="1">
      <c r="A265" s="39"/>
      <c r="B265" s="40"/>
      <c r="C265" s="219" t="s">
        <v>290</v>
      </c>
      <c r="D265" s="219" t="s">
        <v>136</v>
      </c>
      <c r="E265" s="220" t="s">
        <v>238</v>
      </c>
      <c r="F265" s="221" t="s">
        <v>239</v>
      </c>
      <c r="G265" s="222" t="s">
        <v>139</v>
      </c>
      <c r="H265" s="223">
        <v>400.79899999999998</v>
      </c>
      <c r="I265" s="224"/>
      <c r="J265" s="225">
        <f>ROUND(I265*H265,2)</f>
        <v>0</v>
      </c>
      <c r="K265" s="221" t="s">
        <v>147</v>
      </c>
      <c r="L265" s="45"/>
      <c r="M265" s="226" t="s">
        <v>1</v>
      </c>
      <c r="N265" s="227" t="s">
        <v>46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140</v>
      </c>
      <c r="AT265" s="230" t="s">
        <v>136</v>
      </c>
      <c r="AU265" s="230" t="s">
        <v>91</v>
      </c>
      <c r="AY265" s="18" t="s">
        <v>134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89</v>
      </c>
      <c r="BK265" s="231">
        <f>ROUND(I265*H265,2)</f>
        <v>0</v>
      </c>
      <c r="BL265" s="18" t="s">
        <v>140</v>
      </c>
      <c r="BM265" s="230" t="s">
        <v>959</v>
      </c>
    </row>
    <row r="266" s="13" customFormat="1">
      <c r="A266" s="13"/>
      <c r="B266" s="232"/>
      <c r="C266" s="233"/>
      <c r="D266" s="234" t="s">
        <v>142</v>
      </c>
      <c r="E266" s="235" t="s">
        <v>1</v>
      </c>
      <c r="F266" s="236" t="s">
        <v>960</v>
      </c>
      <c r="G266" s="233"/>
      <c r="H266" s="237">
        <v>400.79899999999998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142</v>
      </c>
      <c r="AU266" s="243" t="s">
        <v>91</v>
      </c>
      <c r="AV266" s="13" t="s">
        <v>91</v>
      </c>
      <c r="AW266" s="13" t="s">
        <v>36</v>
      </c>
      <c r="AX266" s="13" t="s">
        <v>89</v>
      </c>
      <c r="AY266" s="243" t="s">
        <v>134</v>
      </c>
    </row>
    <row r="267" s="2" customFormat="1" ht="16.5" customHeight="1">
      <c r="A267" s="39"/>
      <c r="B267" s="40"/>
      <c r="C267" s="266" t="s">
        <v>295</v>
      </c>
      <c r="D267" s="266" t="s">
        <v>219</v>
      </c>
      <c r="E267" s="267" t="s">
        <v>243</v>
      </c>
      <c r="F267" s="268" t="s">
        <v>244</v>
      </c>
      <c r="G267" s="269" t="s">
        <v>245</v>
      </c>
      <c r="H267" s="270">
        <v>8.016</v>
      </c>
      <c r="I267" s="271"/>
      <c r="J267" s="272">
        <f>ROUND(I267*H267,2)</f>
        <v>0</v>
      </c>
      <c r="K267" s="268" t="s">
        <v>147</v>
      </c>
      <c r="L267" s="273"/>
      <c r="M267" s="274" t="s">
        <v>1</v>
      </c>
      <c r="N267" s="275" t="s">
        <v>46</v>
      </c>
      <c r="O267" s="92"/>
      <c r="P267" s="228">
        <f>O267*H267</f>
        <v>0</v>
      </c>
      <c r="Q267" s="228">
        <v>0.001</v>
      </c>
      <c r="R267" s="228">
        <f>Q267*H267</f>
        <v>0.0080160000000000006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180</v>
      </c>
      <c r="AT267" s="230" t="s">
        <v>219</v>
      </c>
      <c r="AU267" s="230" t="s">
        <v>91</v>
      </c>
      <c r="AY267" s="18" t="s">
        <v>134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89</v>
      </c>
      <c r="BK267" s="231">
        <f>ROUND(I267*H267,2)</f>
        <v>0</v>
      </c>
      <c r="BL267" s="18" t="s">
        <v>140</v>
      </c>
      <c r="BM267" s="230" t="s">
        <v>961</v>
      </c>
    </row>
    <row r="268" s="13" customFormat="1">
      <c r="A268" s="13"/>
      <c r="B268" s="232"/>
      <c r="C268" s="233"/>
      <c r="D268" s="234" t="s">
        <v>142</v>
      </c>
      <c r="E268" s="235" t="s">
        <v>1</v>
      </c>
      <c r="F268" s="236" t="s">
        <v>962</v>
      </c>
      <c r="G268" s="233"/>
      <c r="H268" s="237">
        <v>8.016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142</v>
      </c>
      <c r="AU268" s="243" t="s">
        <v>91</v>
      </c>
      <c r="AV268" s="13" t="s">
        <v>91</v>
      </c>
      <c r="AW268" s="13" t="s">
        <v>36</v>
      </c>
      <c r="AX268" s="13" t="s">
        <v>89</v>
      </c>
      <c r="AY268" s="243" t="s">
        <v>134</v>
      </c>
    </row>
    <row r="269" s="12" customFormat="1" ht="22.8" customHeight="1">
      <c r="A269" s="12"/>
      <c r="B269" s="203"/>
      <c r="C269" s="204"/>
      <c r="D269" s="205" t="s">
        <v>80</v>
      </c>
      <c r="E269" s="217" t="s">
        <v>91</v>
      </c>
      <c r="F269" s="217" t="s">
        <v>248</v>
      </c>
      <c r="G269" s="204"/>
      <c r="H269" s="204"/>
      <c r="I269" s="207"/>
      <c r="J269" s="218">
        <f>BK269</f>
        <v>0</v>
      </c>
      <c r="K269" s="204"/>
      <c r="L269" s="209"/>
      <c r="M269" s="210"/>
      <c r="N269" s="211"/>
      <c r="O269" s="211"/>
      <c r="P269" s="212">
        <f>SUM(P270:P276)</f>
        <v>0</v>
      </c>
      <c r="Q269" s="211"/>
      <c r="R269" s="212">
        <f>SUM(R270:R276)</f>
        <v>123.18505920000001</v>
      </c>
      <c r="S269" s="211"/>
      <c r="T269" s="213">
        <f>SUM(T270:T276)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4" t="s">
        <v>89</v>
      </c>
      <c r="AT269" s="215" t="s">
        <v>80</v>
      </c>
      <c r="AU269" s="215" t="s">
        <v>89</v>
      </c>
      <c r="AY269" s="214" t="s">
        <v>134</v>
      </c>
      <c r="BK269" s="216">
        <f>SUM(BK270:BK276)</f>
        <v>0</v>
      </c>
    </row>
    <row r="270" s="2" customFormat="1" ht="44.25" customHeight="1">
      <c r="A270" s="39"/>
      <c r="B270" s="40"/>
      <c r="C270" s="219" t="s">
        <v>300</v>
      </c>
      <c r="D270" s="219" t="s">
        <v>136</v>
      </c>
      <c r="E270" s="220" t="s">
        <v>249</v>
      </c>
      <c r="F270" s="221" t="s">
        <v>250</v>
      </c>
      <c r="G270" s="222" t="s">
        <v>169</v>
      </c>
      <c r="H270" s="223">
        <v>40.094999999999999</v>
      </c>
      <c r="I270" s="224"/>
      <c r="J270" s="225">
        <f>ROUND(I270*H270,2)</f>
        <v>0</v>
      </c>
      <c r="K270" s="221" t="s">
        <v>147</v>
      </c>
      <c r="L270" s="45"/>
      <c r="M270" s="226" t="s">
        <v>1</v>
      </c>
      <c r="N270" s="227" t="s">
        <v>46</v>
      </c>
      <c r="O270" s="92"/>
      <c r="P270" s="228">
        <f>O270*H270</f>
        <v>0</v>
      </c>
      <c r="Q270" s="228">
        <v>1.6299999999999999</v>
      </c>
      <c r="R270" s="228">
        <f>Q270*H270</f>
        <v>65.354849999999999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140</v>
      </c>
      <c r="AT270" s="230" t="s">
        <v>136</v>
      </c>
      <c r="AU270" s="230" t="s">
        <v>91</v>
      </c>
      <c r="AY270" s="18" t="s">
        <v>134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89</v>
      </c>
      <c r="BK270" s="231">
        <f>ROUND(I270*H270,2)</f>
        <v>0</v>
      </c>
      <c r="BL270" s="18" t="s">
        <v>140</v>
      </c>
      <c r="BM270" s="230" t="s">
        <v>963</v>
      </c>
    </row>
    <row r="271" s="14" customFormat="1">
      <c r="A271" s="14"/>
      <c r="B271" s="244"/>
      <c r="C271" s="245"/>
      <c r="D271" s="234" t="s">
        <v>142</v>
      </c>
      <c r="E271" s="246" t="s">
        <v>1</v>
      </c>
      <c r="F271" s="247" t="s">
        <v>473</v>
      </c>
      <c r="G271" s="245"/>
      <c r="H271" s="246" t="s">
        <v>1</v>
      </c>
      <c r="I271" s="248"/>
      <c r="J271" s="245"/>
      <c r="K271" s="245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142</v>
      </c>
      <c r="AU271" s="253" t="s">
        <v>91</v>
      </c>
      <c r="AV271" s="14" t="s">
        <v>89</v>
      </c>
      <c r="AW271" s="14" t="s">
        <v>36</v>
      </c>
      <c r="AX271" s="14" t="s">
        <v>81</v>
      </c>
      <c r="AY271" s="253" t="s">
        <v>134</v>
      </c>
    </row>
    <row r="272" s="13" customFormat="1">
      <c r="A272" s="13"/>
      <c r="B272" s="232"/>
      <c r="C272" s="233"/>
      <c r="D272" s="234" t="s">
        <v>142</v>
      </c>
      <c r="E272" s="235" t="s">
        <v>1</v>
      </c>
      <c r="F272" s="236" t="s">
        <v>964</v>
      </c>
      <c r="G272" s="233"/>
      <c r="H272" s="237">
        <v>39.104999999999997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142</v>
      </c>
      <c r="AU272" s="243" t="s">
        <v>91</v>
      </c>
      <c r="AV272" s="13" t="s">
        <v>91</v>
      </c>
      <c r="AW272" s="13" t="s">
        <v>36</v>
      </c>
      <c r="AX272" s="13" t="s">
        <v>81</v>
      </c>
      <c r="AY272" s="243" t="s">
        <v>134</v>
      </c>
    </row>
    <row r="273" s="13" customFormat="1">
      <c r="A273" s="13"/>
      <c r="B273" s="232"/>
      <c r="C273" s="233"/>
      <c r="D273" s="234" t="s">
        <v>142</v>
      </c>
      <c r="E273" s="235" t="s">
        <v>1</v>
      </c>
      <c r="F273" s="236" t="s">
        <v>965</v>
      </c>
      <c r="G273" s="233"/>
      <c r="H273" s="237">
        <v>0.98999999999999999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142</v>
      </c>
      <c r="AU273" s="243" t="s">
        <v>91</v>
      </c>
      <c r="AV273" s="13" t="s">
        <v>91</v>
      </c>
      <c r="AW273" s="13" t="s">
        <v>36</v>
      </c>
      <c r="AX273" s="13" t="s">
        <v>81</v>
      </c>
      <c r="AY273" s="243" t="s">
        <v>134</v>
      </c>
    </row>
    <row r="274" s="15" customFormat="1">
      <c r="A274" s="15"/>
      <c r="B274" s="254"/>
      <c r="C274" s="255"/>
      <c r="D274" s="234" t="s">
        <v>142</v>
      </c>
      <c r="E274" s="256" t="s">
        <v>1</v>
      </c>
      <c r="F274" s="257" t="s">
        <v>175</v>
      </c>
      <c r="G274" s="255"/>
      <c r="H274" s="258">
        <v>40.094999999999999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142</v>
      </c>
      <c r="AU274" s="264" t="s">
        <v>91</v>
      </c>
      <c r="AV274" s="15" t="s">
        <v>140</v>
      </c>
      <c r="AW274" s="15" t="s">
        <v>36</v>
      </c>
      <c r="AX274" s="15" t="s">
        <v>89</v>
      </c>
      <c r="AY274" s="264" t="s">
        <v>134</v>
      </c>
    </row>
    <row r="275" s="2" customFormat="1" ht="66.75" customHeight="1">
      <c r="A275" s="39"/>
      <c r="B275" s="40"/>
      <c r="C275" s="219" t="s">
        <v>304</v>
      </c>
      <c r="D275" s="219" t="s">
        <v>136</v>
      </c>
      <c r="E275" s="220" t="s">
        <v>254</v>
      </c>
      <c r="F275" s="221" t="s">
        <v>255</v>
      </c>
      <c r="G275" s="222" t="s">
        <v>256</v>
      </c>
      <c r="H275" s="223">
        <v>243</v>
      </c>
      <c r="I275" s="224"/>
      <c r="J275" s="225">
        <f>ROUND(I275*H275,2)</f>
        <v>0</v>
      </c>
      <c r="K275" s="221" t="s">
        <v>147</v>
      </c>
      <c r="L275" s="45"/>
      <c r="M275" s="226" t="s">
        <v>1</v>
      </c>
      <c r="N275" s="227" t="s">
        <v>46</v>
      </c>
      <c r="O275" s="92"/>
      <c r="P275" s="228">
        <f>O275*H275</f>
        <v>0</v>
      </c>
      <c r="Q275" s="228">
        <v>0.23798440000000001</v>
      </c>
      <c r="R275" s="228">
        <f>Q275*H275</f>
        <v>57.830209200000006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140</v>
      </c>
      <c r="AT275" s="230" t="s">
        <v>136</v>
      </c>
      <c r="AU275" s="230" t="s">
        <v>91</v>
      </c>
      <c r="AY275" s="18" t="s">
        <v>134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89</v>
      </c>
      <c r="BK275" s="231">
        <f>ROUND(I275*H275,2)</f>
        <v>0</v>
      </c>
      <c r="BL275" s="18" t="s">
        <v>140</v>
      </c>
      <c r="BM275" s="230" t="s">
        <v>966</v>
      </c>
    </row>
    <row r="276" s="13" customFormat="1">
      <c r="A276" s="13"/>
      <c r="B276" s="232"/>
      <c r="C276" s="233"/>
      <c r="D276" s="234" t="s">
        <v>142</v>
      </c>
      <c r="E276" s="235" t="s">
        <v>1</v>
      </c>
      <c r="F276" s="236" t="s">
        <v>967</v>
      </c>
      <c r="G276" s="233"/>
      <c r="H276" s="237">
        <v>243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142</v>
      </c>
      <c r="AU276" s="243" t="s">
        <v>91</v>
      </c>
      <c r="AV276" s="13" t="s">
        <v>91</v>
      </c>
      <c r="AW276" s="13" t="s">
        <v>36</v>
      </c>
      <c r="AX276" s="13" t="s">
        <v>89</v>
      </c>
      <c r="AY276" s="243" t="s">
        <v>134</v>
      </c>
    </row>
    <row r="277" s="12" customFormat="1" ht="22.8" customHeight="1">
      <c r="A277" s="12"/>
      <c r="B277" s="203"/>
      <c r="C277" s="204"/>
      <c r="D277" s="205" t="s">
        <v>80</v>
      </c>
      <c r="E277" s="217" t="s">
        <v>140</v>
      </c>
      <c r="F277" s="217" t="s">
        <v>258</v>
      </c>
      <c r="G277" s="204"/>
      <c r="H277" s="204"/>
      <c r="I277" s="207"/>
      <c r="J277" s="218">
        <f>BK277</f>
        <v>0</v>
      </c>
      <c r="K277" s="204"/>
      <c r="L277" s="209"/>
      <c r="M277" s="210"/>
      <c r="N277" s="211"/>
      <c r="O277" s="211"/>
      <c r="P277" s="212">
        <f>SUM(P278:P298)</f>
        <v>0</v>
      </c>
      <c r="Q277" s="211"/>
      <c r="R277" s="212">
        <f>SUM(R278:R298)</f>
        <v>0.17320080000000002</v>
      </c>
      <c r="S277" s="211"/>
      <c r="T277" s="213">
        <f>SUM(T278:T298)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4" t="s">
        <v>89</v>
      </c>
      <c r="AT277" s="215" t="s">
        <v>80</v>
      </c>
      <c r="AU277" s="215" t="s">
        <v>89</v>
      </c>
      <c r="AY277" s="214" t="s">
        <v>134</v>
      </c>
      <c r="BK277" s="216">
        <f>SUM(BK278:BK298)</f>
        <v>0</v>
      </c>
    </row>
    <row r="278" s="2" customFormat="1" ht="24.15" customHeight="1">
      <c r="A278" s="39"/>
      <c r="B278" s="40"/>
      <c r="C278" s="219" t="s">
        <v>308</v>
      </c>
      <c r="D278" s="219" t="s">
        <v>136</v>
      </c>
      <c r="E278" s="220" t="s">
        <v>478</v>
      </c>
      <c r="F278" s="221" t="s">
        <v>479</v>
      </c>
      <c r="G278" s="222" t="s">
        <v>169</v>
      </c>
      <c r="H278" s="223">
        <v>0.5</v>
      </c>
      <c r="I278" s="224"/>
      <c r="J278" s="225">
        <f>ROUND(I278*H278,2)</f>
        <v>0</v>
      </c>
      <c r="K278" s="221" t="s">
        <v>147</v>
      </c>
      <c r="L278" s="45"/>
      <c r="M278" s="226" t="s">
        <v>1</v>
      </c>
      <c r="N278" s="227" t="s">
        <v>46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140</v>
      </c>
      <c r="AT278" s="230" t="s">
        <v>136</v>
      </c>
      <c r="AU278" s="230" t="s">
        <v>91</v>
      </c>
      <c r="AY278" s="18" t="s">
        <v>134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89</v>
      </c>
      <c r="BK278" s="231">
        <f>ROUND(I278*H278,2)</f>
        <v>0</v>
      </c>
      <c r="BL278" s="18" t="s">
        <v>140</v>
      </c>
      <c r="BM278" s="230" t="s">
        <v>968</v>
      </c>
    </row>
    <row r="279" s="14" customFormat="1">
      <c r="A279" s="14"/>
      <c r="B279" s="244"/>
      <c r="C279" s="245"/>
      <c r="D279" s="234" t="s">
        <v>142</v>
      </c>
      <c r="E279" s="246" t="s">
        <v>1</v>
      </c>
      <c r="F279" s="247" t="s">
        <v>481</v>
      </c>
      <c r="G279" s="245"/>
      <c r="H279" s="246" t="s">
        <v>1</v>
      </c>
      <c r="I279" s="248"/>
      <c r="J279" s="245"/>
      <c r="K279" s="245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142</v>
      </c>
      <c r="AU279" s="253" t="s">
        <v>91</v>
      </c>
      <c r="AV279" s="14" t="s">
        <v>89</v>
      </c>
      <c r="AW279" s="14" t="s">
        <v>36</v>
      </c>
      <c r="AX279" s="14" t="s">
        <v>81</v>
      </c>
      <c r="AY279" s="253" t="s">
        <v>134</v>
      </c>
    </row>
    <row r="280" s="13" customFormat="1">
      <c r="A280" s="13"/>
      <c r="B280" s="232"/>
      <c r="C280" s="233"/>
      <c r="D280" s="234" t="s">
        <v>142</v>
      </c>
      <c r="E280" s="235" t="s">
        <v>1</v>
      </c>
      <c r="F280" s="236" t="s">
        <v>969</v>
      </c>
      <c r="G280" s="233"/>
      <c r="H280" s="237">
        <v>0.5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142</v>
      </c>
      <c r="AU280" s="243" t="s">
        <v>91</v>
      </c>
      <c r="AV280" s="13" t="s">
        <v>91</v>
      </c>
      <c r="AW280" s="13" t="s">
        <v>36</v>
      </c>
      <c r="AX280" s="13" t="s">
        <v>89</v>
      </c>
      <c r="AY280" s="243" t="s">
        <v>134</v>
      </c>
    </row>
    <row r="281" s="2" customFormat="1" ht="33" customHeight="1">
      <c r="A281" s="39"/>
      <c r="B281" s="40"/>
      <c r="C281" s="219" t="s">
        <v>312</v>
      </c>
      <c r="D281" s="219" t="s">
        <v>136</v>
      </c>
      <c r="E281" s="220" t="s">
        <v>260</v>
      </c>
      <c r="F281" s="221" t="s">
        <v>261</v>
      </c>
      <c r="G281" s="222" t="s">
        <v>169</v>
      </c>
      <c r="H281" s="223">
        <v>26.550000000000001</v>
      </c>
      <c r="I281" s="224"/>
      <c r="J281" s="225">
        <f>ROUND(I281*H281,2)</f>
        <v>0</v>
      </c>
      <c r="K281" s="221" t="s">
        <v>147</v>
      </c>
      <c r="L281" s="45"/>
      <c r="M281" s="226" t="s">
        <v>1</v>
      </c>
      <c r="N281" s="227" t="s">
        <v>46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140</v>
      </c>
      <c r="AT281" s="230" t="s">
        <v>136</v>
      </c>
      <c r="AU281" s="230" t="s">
        <v>91</v>
      </c>
      <c r="AY281" s="18" t="s">
        <v>134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89</v>
      </c>
      <c r="BK281" s="231">
        <f>ROUND(I281*H281,2)</f>
        <v>0</v>
      </c>
      <c r="BL281" s="18" t="s">
        <v>140</v>
      </c>
      <c r="BM281" s="230" t="s">
        <v>970</v>
      </c>
    </row>
    <row r="282" s="14" customFormat="1">
      <c r="A282" s="14"/>
      <c r="B282" s="244"/>
      <c r="C282" s="245"/>
      <c r="D282" s="234" t="s">
        <v>142</v>
      </c>
      <c r="E282" s="246" t="s">
        <v>1</v>
      </c>
      <c r="F282" s="247" t="s">
        <v>159</v>
      </c>
      <c r="G282" s="245"/>
      <c r="H282" s="246" t="s">
        <v>1</v>
      </c>
      <c r="I282" s="248"/>
      <c r="J282" s="245"/>
      <c r="K282" s="245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142</v>
      </c>
      <c r="AU282" s="253" t="s">
        <v>91</v>
      </c>
      <c r="AV282" s="14" t="s">
        <v>89</v>
      </c>
      <c r="AW282" s="14" t="s">
        <v>36</v>
      </c>
      <c r="AX282" s="14" t="s">
        <v>81</v>
      </c>
      <c r="AY282" s="253" t="s">
        <v>134</v>
      </c>
    </row>
    <row r="283" s="14" customFormat="1">
      <c r="A283" s="14"/>
      <c r="B283" s="244"/>
      <c r="C283" s="245"/>
      <c r="D283" s="234" t="s">
        <v>142</v>
      </c>
      <c r="E283" s="246" t="s">
        <v>1</v>
      </c>
      <c r="F283" s="247" t="s">
        <v>171</v>
      </c>
      <c r="G283" s="245"/>
      <c r="H283" s="246" t="s">
        <v>1</v>
      </c>
      <c r="I283" s="248"/>
      <c r="J283" s="245"/>
      <c r="K283" s="245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142</v>
      </c>
      <c r="AU283" s="253" t="s">
        <v>91</v>
      </c>
      <c r="AV283" s="14" t="s">
        <v>89</v>
      </c>
      <c r="AW283" s="14" t="s">
        <v>36</v>
      </c>
      <c r="AX283" s="14" t="s">
        <v>81</v>
      </c>
      <c r="AY283" s="253" t="s">
        <v>134</v>
      </c>
    </row>
    <row r="284" s="13" customFormat="1">
      <c r="A284" s="13"/>
      <c r="B284" s="232"/>
      <c r="C284" s="233"/>
      <c r="D284" s="234" t="s">
        <v>142</v>
      </c>
      <c r="E284" s="235" t="s">
        <v>1</v>
      </c>
      <c r="F284" s="236" t="s">
        <v>971</v>
      </c>
      <c r="G284" s="233"/>
      <c r="H284" s="237">
        <v>25.890000000000001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142</v>
      </c>
      <c r="AU284" s="243" t="s">
        <v>91</v>
      </c>
      <c r="AV284" s="13" t="s">
        <v>91</v>
      </c>
      <c r="AW284" s="13" t="s">
        <v>36</v>
      </c>
      <c r="AX284" s="13" t="s">
        <v>81</v>
      </c>
      <c r="AY284" s="243" t="s">
        <v>134</v>
      </c>
    </row>
    <row r="285" s="13" customFormat="1">
      <c r="A285" s="13"/>
      <c r="B285" s="232"/>
      <c r="C285" s="233"/>
      <c r="D285" s="234" t="s">
        <v>142</v>
      </c>
      <c r="E285" s="235" t="s">
        <v>1</v>
      </c>
      <c r="F285" s="236" t="s">
        <v>972</v>
      </c>
      <c r="G285" s="233"/>
      <c r="H285" s="237">
        <v>0.66000000000000003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142</v>
      </c>
      <c r="AU285" s="243" t="s">
        <v>91</v>
      </c>
      <c r="AV285" s="13" t="s">
        <v>91</v>
      </c>
      <c r="AW285" s="13" t="s">
        <v>36</v>
      </c>
      <c r="AX285" s="13" t="s">
        <v>81</v>
      </c>
      <c r="AY285" s="243" t="s">
        <v>134</v>
      </c>
    </row>
    <row r="286" s="15" customFormat="1">
      <c r="A286" s="15"/>
      <c r="B286" s="254"/>
      <c r="C286" s="255"/>
      <c r="D286" s="234" t="s">
        <v>142</v>
      </c>
      <c r="E286" s="256" t="s">
        <v>1</v>
      </c>
      <c r="F286" s="257" t="s">
        <v>175</v>
      </c>
      <c r="G286" s="255"/>
      <c r="H286" s="258">
        <v>26.550000000000001</v>
      </c>
      <c r="I286" s="259"/>
      <c r="J286" s="255"/>
      <c r="K286" s="255"/>
      <c r="L286" s="260"/>
      <c r="M286" s="261"/>
      <c r="N286" s="262"/>
      <c r="O286" s="262"/>
      <c r="P286" s="262"/>
      <c r="Q286" s="262"/>
      <c r="R286" s="262"/>
      <c r="S286" s="262"/>
      <c r="T286" s="263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4" t="s">
        <v>142</v>
      </c>
      <c r="AU286" s="264" t="s">
        <v>91</v>
      </c>
      <c r="AV286" s="15" t="s">
        <v>140</v>
      </c>
      <c r="AW286" s="15" t="s">
        <v>36</v>
      </c>
      <c r="AX286" s="15" t="s">
        <v>89</v>
      </c>
      <c r="AY286" s="264" t="s">
        <v>134</v>
      </c>
    </row>
    <row r="287" s="2" customFormat="1" ht="33" customHeight="1">
      <c r="A287" s="39"/>
      <c r="B287" s="40"/>
      <c r="C287" s="219" t="s">
        <v>316</v>
      </c>
      <c r="D287" s="219" t="s">
        <v>136</v>
      </c>
      <c r="E287" s="220" t="s">
        <v>492</v>
      </c>
      <c r="F287" s="221" t="s">
        <v>493</v>
      </c>
      <c r="G287" s="222" t="s">
        <v>279</v>
      </c>
      <c r="H287" s="223">
        <v>1</v>
      </c>
      <c r="I287" s="224"/>
      <c r="J287" s="225">
        <f>ROUND(I287*H287,2)</f>
        <v>0</v>
      </c>
      <c r="K287" s="221" t="s">
        <v>147</v>
      </c>
      <c r="L287" s="45"/>
      <c r="M287" s="226" t="s">
        <v>1</v>
      </c>
      <c r="N287" s="227" t="s">
        <v>46</v>
      </c>
      <c r="O287" s="92"/>
      <c r="P287" s="228">
        <f>O287*H287</f>
        <v>0</v>
      </c>
      <c r="Q287" s="228">
        <v>0.087419999999999998</v>
      </c>
      <c r="R287" s="228">
        <f>Q287*H287</f>
        <v>0.087419999999999998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140</v>
      </c>
      <c r="AT287" s="230" t="s">
        <v>136</v>
      </c>
      <c r="AU287" s="230" t="s">
        <v>91</v>
      </c>
      <c r="AY287" s="18" t="s">
        <v>134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89</v>
      </c>
      <c r="BK287" s="231">
        <f>ROUND(I287*H287,2)</f>
        <v>0</v>
      </c>
      <c r="BL287" s="18" t="s">
        <v>140</v>
      </c>
      <c r="BM287" s="230" t="s">
        <v>973</v>
      </c>
    </row>
    <row r="288" s="2" customFormat="1" ht="24.15" customHeight="1">
      <c r="A288" s="39"/>
      <c r="B288" s="40"/>
      <c r="C288" s="266" t="s">
        <v>320</v>
      </c>
      <c r="D288" s="266" t="s">
        <v>219</v>
      </c>
      <c r="E288" s="267" t="s">
        <v>496</v>
      </c>
      <c r="F288" s="268" t="s">
        <v>497</v>
      </c>
      <c r="G288" s="269" t="s">
        <v>279</v>
      </c>
      <c r="H288" s="270">
        <v>1</v>
      </c>
      <c r="I288" s="271"/>
      <c r="J288" s="272">
        <f>ROUND(I288*H288,2)</f>
        <v>0</v>
      </c>
      <c r="K288" s="268" t="s">
        <v>147</v>
      </c>
      <c r="L288" s="273"/>
      <c r="M288" s="274" t="s">
        <v>1</v>
      </c>
      <c r="N288" s="275" t="s">
        <v>46</v>
      </c>
      <c r="O288" s="92"/>
      <c r="P288" s="228">
        <f>O288*H288</f>
        <v>0</v>
      </c>
      <c r="Q288" s="228">
        <v>0.081000000000000003</v>
      </c>
      <c r="R288" s="228">
        <f>Q288*H288</f>
        <v>0.081000000000000003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180</v>
      </c>
      <c r="AT288" s="230" t="s">
        <v>219</v>
      </c>
      <c r="AU288" s="230" t="s">
        <v>91</v>
      </c>
      <c r="AY288" s="18" t="s">
        <v>134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89</v>
      </c>
      <c r="BK288" s="231">
        <f>ROUND(I288*H288,2)</f>
        <v>0</v>
      </c>
      <c r="BL288" s="18" t="s">
        <v>140</v>
      </c>
      <c r="BM288" s="230" t="s">
        <v>974</v>
      </c>
    </row>
    <row r="289" s="2" customFormat="1" ht="49.05" customHeight="1">
      <c r="A289" s="39"/>
      <c r="B289" s="40"/>
      <c r="C289" s="219" t="s">
        <v>324</v>
      </c>
      <c r="D289" s="219" t="s">
        <v>136</v>
      </c>
      <c r="E289" s="220" t="s">
        <v>500</v>
      </c>
      <c r="F289" s="221" t="s">
        <v>501</v>
      </c>
      <c r="G289" s="222" t="s">
        <v>169</v>
      </c>
      <c r="H289" s="223">
        <v>0.40000000000000002</v>
      </c>
      <c r="I289" s="224"/>
      <c r="J289" s="225">
        <f>ROUND(I289*H289,2)</f>
        <v>0</v>
      </c>
      <c r="K289" s="221" t="s">
        <v>147</v>
      </c>
      <c r="L289" s="45"/>
      <c r="M289" s="226" t="s">
        <v>1</v>
      </c>
      <c r="N289" s="227" t="s">
        <v>46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140</v>
      </c>
      <c r="AT289" s="230" t="s">
        <v>136</v>
      </c>
      <c r="AU289" s="230" t="s">
        <v>91</v>
      </c>
      <c r="AY289" s="18" t="s">
        <v>134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89</v>
      </c>
      <c r="BK289" s="231">
        <f>ROUND(I289*H289,2)</f>
        <v>0</v>
      </c>
      <c r="BL289" s="18" t="s">
        <v>140</v>
      </c>
      <c r="BM289" s="230" t="s">
        <v>975</v>
      </c>
    </row>
    <row r="290" s="13" customFormat="1">
      <c r="A290" s="13"/>
      <c r="B290" s="232"/>
      <c r="C290" s="233"/>
      <c r="D290" s="234" t="s">
        <v>142</v>
      </c>
      <c r="E290" s="235" t="s">
        <v>1</v>
      </c>
      <c r="F290" s="236" t="s">
        <v>504</v>
      </c>
      <c r="G290" s="233"/>
      <c r="H290" s="237">
        <v>0.40000000000000002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142</v>
      </c>
      <c r="AU290" s="243" t="s">
        <v>91</v>
      </c>
      <c r="AV290" s="13" t="s">
        <v>91</v>
      </c>
      <c r="AW290" s="13" t="s">
        <v>36</v>
      </c>
      <c r="AX290" s="13" t="s">
        <v>81</v>
      </c>
      <c r="AY290" s="243" t="s">
        <v>134</v>
      </c>
    </row>
    <row r="291" s="15" customFormat="1">
      <c r="A291" s="15"/>
      <c r="B291" s="254"/>
      <c r="C291" s="255"/>
      <c r="D291" s="234" t="s">
        <v>142</v>
      </c>
      <c r="E291" s="256" t="s">
        <v>1</v>
      </c>
      <c r="F291" s="257" t="s">
        <v>175</v>
      </c>
      <c r="G291" s="255"/>
      <c r="H291" s="258">
        <v>0.40000000000000002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4" t="s">
        <v>142</v>
      </c>
      <c r="AU291" s="264" t="s">
        <v>91</v>
      </c>
      <c r="AV291" s="15" t="s">
        <v>140</v>
      </c>
      <c r="AW291" s="15" t="s">
        <v>36</v>
      </c>
      <c r="AX291" s="15" t="s">
        <v>89</v>
      </c>
      <c r="AY291" s="264" t="s">
        <v>134</v>
      </c>
    </row>
    <row r="292" s="2" customFormat="1" ht="44.25" customHeight="1">
      <c r="A292" s="39"/>
      <c r="B292" s="40"/>
      <c r="C292" s="219" t="s">
        <v>328</v>
      </c>
      <c r="D292" s="219" t="s">
        <v>136</v>
      </c>
      <c r="E292" s="220" t="s">
        <v>506</v>
      </c>
      <c r="F292" s="221" t="s">
        <v>507</v>
      </c>
      <c r="G292" s="222" t="s">
        <v>169</v>
      </c>
      <c r="H292" s="223">
        <v>0.182</v>
      </c>
      <c r="I292" s="224"/>
      <c r="J292" s="225">
        <f>ROUND(I292*H292,2)</f>
        <v>0</v>
      </c>
      <c r="K292" s="221" t="s">
        <v>147</v>
      </c>
      <c r="L292" s="45"/>
      <c r="M292" s="226" t="s">
        <v>1</v>
      </c>
      <c r="N292" s="227" t="s">
        <v>46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140</v>
      </c>
      <c r="AT292" s="230" t="s">
        <v>136</v>
      </c>
      <c r="AU292" s="230" t="s">
        <v>91</v>
      </c>
      <c r="AY292" s="18" t="s">
        <v>134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89</v>
      </c>
      <c r="BK292" s="231">
        <f>ROUND(I292*H292,2)</f>
        <v>0</v>
      </c>
      <c r="BL292" s="18" t="s">
        <v>140</v>
      </c>
      <c r="BM292" s="230" t="s">
        <v>976</v>
      </c>
    </row>
    <row r="293" s="13" customFormat="1">
      <c r="A293" s="13"/>
      <c r="B293" s="232"/>
      <c r="C293" s="233"/>
      <c r="D293" s="234" t="s">
        <v>142</v>
      </c>
      <c r="E293" s="235" t="s">
        <v>1</v>
      </c>
      <c r="F293" s="236" t="s">
        <v>977</v>
      </c>
      <c r="G293" s="233"/>
      <c r="H293" s="237">
        <v>0.13200000000000001</v>
      </c>
      <c r="I293" s="238"/>
      <c r="J293" s="233"/>
      <c r="K293" s="233"/>
      <c r="L293" s="239"/>
      <c r="M293" s="240"/>
      <c r="N293" s="241"/>
      <c r="O293" s="241"/>
      <c r="P293" s="241"/>
      <c r="Q293" s="241"/>
      <c r="R293" s="241"/>
      <c r="S293" s="241"/>
      <c r="T293" s="24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3" t="s">
        <v>142</v>
      </c>
      <c r="AU293" s="243" t="s">
        <v>91</v>
      </c>
      <c r="AV293" s="13" t="s">
        <v>91</v>
      </c>
      <c r="AW293" s="13" t="s">
        <v>36</v>
      </c>
      <c r="AX293" s="13" t="s">
        <v>81</v>
      </c>
      <c r="AY293" s="243" t="s">
        <v>134</v>
      </c>
    </row>
    <row r="294" s="13" customFormat="1">
      <c r="A294" s="13"/>
      <c r="B294" s="232"/>
      <c r="C294" s="233"/>
      <c r="D294" s="234" t="s">
        <v>142</v>
      </c>
      <c r="E294" s="235" t="s">
        <v>1</v>
      </c>
      <c r="F294" s="236" t="s">
        <v>978</v>
      </c>
      <c r="G294" s="233"/>
      <c r="H294" s="237">
        <v>0.023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142</v>
      </c>
      <c r="AU294" s="243" t="s">
        <v>91</v>
      </c>
      <c r="AV294" s="13" t="s">
        <v>91</v>
      </c>
      <c r="AW294" s="13" t="s">
        <v>36</v>
      </c>
      <c r="AX294" s="13" t="s">
        <v>81</v>
      </c>
      <c r="AY294" s="243" t="s">
        <v>134</v>
      </c>
    </row>
    <row r="295" s="13" customFormat="1">
      <c r="A295" s="13"/>
      <c r="B295" s="232"/>
      <c r="C295" s="233"/>
      <c r="D295" s="234" t="s">
        <v>142</v>
      </c>
      <c r="E295" s="235" t="s">
        <v>1</v>
      </c>
      <c r="F295" s="236" t="s">
        <v>511</v>
      </c>
      <c r="G295" s="233"/>
      <c r="H295" s="237">
        <v>0.027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142</v>
      </c>
      <c r="AU295" s="243" t="s">
        <v>91</v>
      </c>
      <c r="AV295" s="13" t="s">
        <v>91</v>
      </c>
      <c r="AW295" s="13" t="s">
        <v>36</v>
      </c>
      <c r="AX295" s="13" t="s">
        <v>81</v>
      </c>
      <c r="AY295" s="243" t="s">
        <v>134</v>
      </c>
    </row>
    <row r="296" s="15" customFormat="1">
      <c r="A296" s="15"/>
      <c r="B296" s="254"/>
      <c r="C296" s="255"/>
      <c r="D296" s="234" t="s">
        <v>142</v>
      </c>
      <c r="E296" s="256" t="s">
        <v>1</v>
      </c>
      <c r="F296" s="257" t="s">
        <v>175</v>
      </c>
      <c r="G296" s="255"/>
      <c r="H296" s="258">
        <v>0.182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4" t="s">
        <v>142</v>
      </c>
      <c r="AU296" s="264" t="s">
        <v>91</v>
      </c>
      <c r="AV296" s="15" t="s">
        <v>140</v>
      </c>
      <c r="AW296" s="15" t="s">
        <v>36</v>
      </c>
      <c r="AX296" s="15" t="s">
        <v>89</v>
      </c>
      <c r="AY296" s="264" t="s">
        <v>134</v>
      </c>
    </row>
    <row r="297" s="2" customFormat="1" ht="24.15" customHeight="1">
      <c r="A297" s="39"/>
      <c r="B297" s="40"/>
      <c r="C297" s="219" t="s">
        <v>335</v>
      </c>
      <c r="D297" s="219" t="s">
        <v>136</v>
      </c>
      <c r="E297" s="220" t="s">
        <v>513</v>
      </c>
      <c r="F297" s="221" t="s">
        <v>514</v>
      </c>
      <c r="G297" s="222" t="s">
        <v>139</v>
      </c>
      <c r="H297" s="223">
        <v>0.35999999999999999</v>
      </c>
      <c r="I297" s="224"/>
      <c r="J297" s="225">
        <f>ROUND(I297*H297,2)</f>
        <v>0</v>
      </c>
      <c r="K297" s="221" t="s">
        <v>147</v>
      </c>
      <c r="L297" s="45"/>
      <c r="M297" s="226" t="s">
        <v>1</v>
      </c>
      <c r="N297" s="227" t="s">
        <v>46</v>
      </c>
      <c r="O297" s="92"/>
      <c r="P297" s="228">
        <f>O297*H297</f>
        <v>0</v>
      </c>
      <c r="Q297" s="228">
        <v>0.01328</v>
      </c>
      <c r="R297" s="228">
        <f>Q297*H297</f>
        <v>0.0047808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140</v>
      </c>
      <c r="AT297" s="230" t="s">
        <v>136</v>
      </c>
      <c r="AU297" s="230" t="s">
        <v>91</v>
      </c>
      <c r="AY297" s="18" t="s">
        <v>134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89</v>
      </c>
      <c r="BK297" s="231">
        <f>ROUND(I297*H297,2)</f>
        <v>0</v>
      </c>
      <c r="BL297" s="18" t="s">
        <v>140</v>
      </c>
      <c r="BM297" s="230" t="s">
        <v>979</v>
      </c>
    </row>
    <row r="298" s="13" customFormat="1">
      <c r="A298" s="13"/>
      <c r="B298" s="232"/>
      <c r="C298" s="233"/>
      <c r="D298" s="234" t="s">
        <v>142</v>
      </c>
      <c r="E298" s="235" t="s">
        <v>1</v>
      </c>
      <c r="F298" s="236" t="s">
        <v>516</v>
      </c>
      <c r="G298" s="233"/>
      <c r="H298" s="237">
        <v>0.35999999999999999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142</v>
      </c>
      <c r="AU298" s="243" t="s">
        <v>91</v>
      </c>
      <c r="AV298" s="13" t="s">
        <v>91</v>
      </c>
      <c r="AW298" s="13" t="s">
        <v>36</v>
      </c>
      <c r="AX298" s="13" t="s">
        <v>89</v>
      </c>
      <c r="AY298" s="243" t="s">
        <v>134</v>
      </c>
    </row>
    <row r="299" s="12" customFormat="1" ht="22.8" customHeight="1">
      <c r="A299" s="12"/>
      <c r="B299" s="203"/>
      <c r="C299" s="204"/>
      <c r="D299" s="205" t="s">
        <v>80</v>
      </c>
      <c r="E299" s="217" t="s">
        <v>161</v>
      </c>
      <c r="F299" s="217" t="s">
        <v>517</v>
      </c>
      <c r="G299" s="204"/>
      <c r="H299" s="204"/>
      <c r="I299" s="207"/>
      <c r="J299" s="218">
        <f>BK299</f>
        <v>0</v>
      </c>
      <c r="K299" s="204"/>
      <c r="L299" s="209"/>
      <c r="M299" s="210"/>
      <c r="N299" s="211"/>
      <c r="O299" s="211"/>
      <c r="P299" s="212">
        <f>SUM(P300:P340)</f>
        <v>0</v>
      </c>
      <c r="Q299" s="211"/>
      <c r="R299" s="212">
        <f>SUM(R300:R340)</f>
        <v>0</v>
      </c>
      <c r="S299" s="211"/>
      <c r="T299" s="213">
        <f>SUM(T300:T340)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4" t="s">
        <v>89</v>
      </c>
      <c r="AT299" s="215" t="s">
        <v>80</v>
      </c>
      <c r="AU299" s="215" t="s">
        <v>89</v>
      </c>
      <c r="AY299" s="214" t="s">
        <v>134</v>
      </c>
      <c r="BK299" s="216">
        <f>SUM(BK300:BK340)</f>
        <v>0</v>
      </c>
    </row>
    <row r="300" s="2" customFormat="1" ht="37.8" customHeight="1">
      <c r="A300" s="39"/>
      <c r="B300" s="40"/>
      <c r="C300" s="219" t="s">
        <v>341</v>
      </c>
      <c r="D300" s="219" t="s">
        <v>136</v>
      </c>
      <c r="E300" s="220" t="s">
        <v>980</v>
      </c>
      <c r="F300" s="221" t="s">
        <v>981</v>
      </c>
      <c r="G300" s="222" t="s">
        <v>139</v>
      </c>
      <c r="H300" s="223">
        <v>78.474000000000004</v>
      </c>
      <c r="I300" s="224"/>
      <c r="J300" s="225">
        <f>ROUND(I300*H300,2)</f>
        <v>0</v>
      </c>
      <c r="K300" s="221" t="s">
        <v>147</v>
      </c>
      <c r="L300" s="45"/>
      <c r="M300" s="226" t="s">
        <v>1</v>
      </c>
      <c r="N300" s="227" t="s">
        <v>46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140</v>
      </c>
      <c r="AT300" s="230" t="s">
        <v>136</v>
      </c>
      <c r="AU300" s="230" t="s">
        <v>91</v>
      </c>
      <c r="AY300" s="18" t="s">
        <v>134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89</v>
      </c>
      <c r="BK300" s="231">
        <f>ROUND(I300*H300,2)</f>
        <v>0</v>
      </c>
      <c r="BL300" s="18" t="s">
        <v>140</v>
      </c>
      <c r="BM300" s="230" t="s">
        <v>982</v>
      </c>
    </row>
    <row r="301" s="14" customFormat="1">
      <c r="A301" s="14"/>
      <c r="B301" s="244"/>
      <c r="C301" s="245"/>
      <c r="D301" s="234" t="s">
        <v>142</v>
      </c>
      <c r="E301" s="246" t="s">
        <v>1</v>
      </c>
      <c r="F301" s="247" t="s">
        <v>159</v>
      </c>
      <c r="G301" s="245"/>
      <c r="H301" s="246" t="s">
        <v>1</v>
      </c>
      <c r="I301" s="248"/>
      <c r="J301" s="245"/>
      <c r="K301" s="245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142</v>
      </c>
      <c r="AU301" s="253" t="s">
        <v>91</v>
      </c>
      <c r="AV301" s="14" t="s">
        <v>89</v>
      </c>
      <c r="AW301" s="14" t="s">
        <v>36</v>
      </c>
      <c r="AX301" s="14" t="s">
        <v>81</v>
      </c>
      <c r="AY301" s="253" t="s">
        <v>134</v>
      </c>
    </row>
    <row r="302" s="14" customFormat="1">
      <c r="A302" s="14"/>
      <c r="B302" s="244"/>
      <c r="C302" s="245"/>
      <c r="D302" s="234" t="s">
        <v>142</v>
      </c>
      <c r="E302" s="246" t="s">
        <v>1</v>
      </c>
      <c r="F302" s="247" t="s">
        <v>359</v>
      </c>
      <c r="G302" s="245"/>
      <c r="H302" s="246" t="s">
        <v>1</v>
      </c>
      <c r="I302" s="248"/>
      <c r="J302" s="245"/>
      <c r="K302" s="245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142</v>
      </c>
      <c r="AU302" s="253" t="s">
        <v>91</v>
      </c>
      <c r="AV302" s="14" t="s">
        <v>89</v>
      </c>
      <c r="AW302" s="14" t="s">
        <v>36</v>
      </c>
      <c r="AX302" s="14" t="s">
        <v>81</v>
      </c>
      <c r="AY302" s="253" t="s">
        <v>134</v>
      </c>
    </row>
    <row r="303" s="13" customFormat="1">
      <c r="A303" s="13"/>
      <c r="B303" s="232"/>
      <c r="C303" s="233"/>
      <c r="D303" s="234" t="s">
        <v>142</v>
      </c>
      <c r="E303" s="235" t="s">
        <v>1</v>
      </c>
      <c r="F303" s="236" t="s">
        <v>888</v>
      </c>
      <c r="G303" s="233"/>
      <c r="H303" s="237">
        <v>75.174000000000007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142</v>
      </c>
      <c r="AU303" s="243" t="s">
        <v>91</v>
      </c>
      <c r="AV303" s="13" t="s">
        <v>91</v>
      </c>
      <c r="AW303" s="13" t="s">
        <v>36</v>
      </c>
      <c r="AX303" s="13" t="s">
        <v>81</v>
      </c>
      <c r="AY303" s="243" t="s">
        <v>134</v>
      </c>
    </row>
    <row r="304" s="14" customFormat="1">
      <c r="A304" s="14"/>
      <c r="B304" s="244"/>
      <c r="C304" s="245"/>
      <c r="D304" s="234" t="s">
        <v>142</v>
      </c>
      <c r="E304" s="246" t="s">
        <v>1</v>
      </c>
      <c r="F304" s="247" t="s">
        <v>365</v>
      </c>
      <c r="G304" s="245"/>
      <c r="H304" s="246" t="s">
        <v>1</v>
      </c>
      <c r="I304" s="248"/>
      <c r="J304" s="245"/>
      <c r="K304" s="245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142</v>
      </c>
      <c r="AU304" s="253" t="s">
        <v>91</v>
      </c>
      <c r="AV304" s="14" t="s">
        <v>89</v>
      </c>
      <c r="AW304" s="14" t="s">
        <v>36</v>
      </c>
      <c r="AX304" s="14" t="s">
        <v>81</v>
      </c>
      <c r="AY304" s="253" t="s">
        <v>134</v>
      </c>
    </row>
    <row r="305" s="13" customFormat="1">
      <c r="A305" s="13"/>
      <c r="B305" s="232"/>
      <c r="C305" s="233"/>
      <c r="D305" s="234" t="s">
        <v>142</v>
      </c>
      <c r="E305" s="235" t="s">
        <v>1</v>
      </c>
      <c r="F305" s="236" t="s">
        <v>889</v>
      </c>
      <c r="G305" s="233"/>
      <c r="H305" s="237">
        <v>3.2999999999999998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142</v>
      </c>
      <c r="AU305" s="243" t="s">
        <v>91</v>
      </c>
      <c r="AV305" s="13" t="s">
        <v>91</v>
      </c>
      <c r="AW305" s="13" t="s">
        <v>36</v>
      </c>
      <c r="AX305" s="13" t="s">
        <v>81</v>
      </c>
      <c r="AY305" s="243" t="s">
        <v>134</v>
      </c>
    </row>
    <row r="306" s="15" customFormat="1">
      <c r="A306" s="15"/>
      <c r="B306" s="254"/>
      <c r="C306" s="255"/>
      <c r="D306" s="234" t="s">
        <v>142</v>
      </c>
      <c r="E306" s="256" t="s">
        <v>1</v>
      </c>
      <c r="F306" s="257" t="s">
        <v>175</v>
      </c>
      <c r="G306" s="255"/>
      <c r="H306" s="258">
        <v>78.474000000000004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4" t="s">
        <v>142</v>
      </c>
      <c r="AU306" s="264" t="s">
        <v>91</v>
      </c>
      <c r="AV306" s="15" t="s">
        <v>140</v>
      </c>
      <c r="AW306" s="15" t="s">
        <v>36</v>
      </c>
      <c r="AX306" s="15" t="s">
        <v>89</v>
      </c>
      <c r="AY306" s="264" t="s">
        <v>134</v>
      </c>
    </row>
    <row r="307" s="2" customFormat="1" ht="33" customHeight="1">
      <c r="A307" s="39"/>
      <c r="B307" s="40"/>
      <c r="C307" s="219" t="s">
        <v>495</v>
      </c>
      <c r="D307" s="219" t="s">
        <v>136</v>
      </c>
      <c r="E307" s="220" t="s">
        <v>983</v>
      </c>
      <c r="F307" s="221" t="s">
        <v>984</v>
      </c>
      <c r="G307" s="222" t="s">
        <v>139</v>
      </c>
      <c r="H307" s="223">
        <v>78.474000000000004</v>
      </c>
      <c r="I307" s="224"/>
      <c r="J307" s="225">
        <f>ROUND(I307*H307,2)</f>
        <v>0</v>
      </c>
      <c r="K307" s="221" t="s">
        <v>147</v>
      </c>
      <c r="L307" s="45"/>
      <c r="M307" s="226" t="s">
        <v>1</v>
      </c>
      <c r="N307" s="227" t="s">
        <v>46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140</v>
      </c>
      <c r="AT307" s="230" t="s">
        <v>136</v>
      </c>
      <c r="AU307" s="230" t="s">
        <v>91</v>
      </c>
      <c r="AY307" s="18" t="s">
        <v>134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89</v>
      </c>
      <c r="BK307" s="231">
        <f>ROUND(I307*H307,2)</f>
        <v>0</v>
      </c>
      <c r="BL307" s="18" t="s">
        <v>140</v>
      </c>
      <c r="BM307" s="230" t="s">
        <v>985</v>
      </c>
    </row>
    <row r="308" s="14" customFormat="1">
      <c r="A308" s="14"/>
      <c r="B308" s="244"/>
      <c r="C308" s="245"/>
      <c r="D308" s="234" t="s">
        <v>142</v>
      </c>
      <c r="E308" s="246" t="s">
        <v>1</v>
      </c>
      <c r="F308" s="247" t="s">
        <v>159</v>
      </c>
      <c r="G308" s="245"/>
      <c r="H308" s="246" t="s">
        <v>1</v>
      </c>
      <c r="I308" s="248"/>
      <c r="J308" s="245"/>
      <c r="K308" s="245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142</v>
      </c>
      <c r="AU308" s="253" t="s">
        <v>91</v>
      </c>
      <c r="AV308" s="14" t="s">
        <v>89</v>
      </c>
      <c r="AW308" s="14" t="s">
        <v>36</v>
      </c>
      <c r="AX308" s="14" t="s">
        <v>81</v>
      </c>
      <c r="AY308" s="253" t="s">
        <v>134</v>
      </c>
    </row>
    <row r="309" s="14" customFormat="1">
      <c r="A309" s="14"/>
      <c r="B309" s="244"/>
      <c r="C309" s="245"/>
      <c r="D309" s="234" t="s">
        <v>142</v>
      </c>
      <c r="E309" s="246" t="s">
        <v>1</v>
      </c>
      <c r="F309" s="247" t="s">
        <v>359</v>
      </c>
      <c r="G309" s="245"/>
      <c r="H309" s="246" t="s">
        <v>1</v>
      </c>
      <c r="I309" s="248"/>
      <c r="J309" s="245"/>
      <c r="K309" s="245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142</v>
      </c>
      <c r="AU309" s="253" t="s">
        <v>91</v>
      </c>
      <c r="AV309" s="14" t="s">
        <v>89</v>
      </c>
      <c r="AW309" s="14" t="s">
        <v>36</v>
      </c>
      <c r="AX309" s="14" t="s">
        <v>81</v>
      </c>
      <c r="AY309" s="253" t="s">
        <v>134</v>
      </c>
    </row>
    <row r="310" s="13" customFormat="1">
      <c r="A310" s="13"/>
      <c r="B310" s="232"/>
      <c r="C310" s="233"/>
      <c r="D310" s="234" t="s">
        <v>142</v>
      </c>
      <c r="E310" s="235" t="s">
        <v>1</v>
      </c>
      <c r="F310" s="236" t="s">
        <v>888</v>
      </c>
      <c r="G310" s="233"/>
      <c r="H310" s="237">
        <v>75.174000000000007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142</v>
      </c>
      <c r="AU310" s="243" t="s">
        <v>91</v>
      </c>
      <c r="AV310" s="13" t="s">
        <v>91</v>
      </c>
      <c r="AW310" s="13" t="s">
        <v>36</v>
      </c>
      <c r="AX310" s="13" t="s">
        <v>81</v>
      </c>
      <c r="AY310" s="243" t="s">
        <v>134</v>
      </c>
    </row>
    <row r="311" s="14" customFormat="1">
      <c r="A311" s="14"/>
      <c r="B311" s="244"/>
      <c r="C311" s="245"/>
      <c r="D311" s="234" t="s">
        <v>142</v>
      </c>
      <c r="E311" s="246" t="s">
        <v>1</v>
      </c>
      <c r="F311" s="247" t="s">
        <v>365</v>
      </c>
      <c r="G311" s="245"/>
      <c r="H311" s="246" t="s">
        <v>1</v>
      </c>
      <c r="I311" s="248"/>
      <c r="J311" s="245"/>
      <c r="K311" s="245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142</v>
      </c>
      <c r="AU311" s="253" t="s">
        <v>91</v>
      </c>
      <c r="AV311" s="14" t="s">
        <v>89</v>
      </c>
      <c r="AW311" s="14" t="s">
        <v>36</v>
      </c>
      <c r="AX311" s="14" t="s">
        <v>81</v>
      </c>
      <c r="AY311" s="253" t="s">
        <v>134</v>
      </c>
    </row>
    <row r="312" s="13" customFormat="1">
      <c r="A312" s="13"/>
      <c r="B312" s="232"/>
      <c r="C312" s="233"/>
      <c r="D312" s="234" t="s">
        <v>142</v>
      </c>
      <c r="E312" s="235" t="s">
        <v>1</v>
      </c>
      <c r="F312" s="236" t="s">
        <v>889</v>
      </c>
      <c r="G312" s="233"/>
      <c r="H312" s="237">
        <v>3.2999999999999998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142</v>
      </c>
      <c r="AU312" s="243" t="s">
        <v>91</v>
      </c>
      <c r="AV312" s="13" t="s">
        <v>91</v>
      </c>
      <c r="AW312" s="13" t="s">
        <v>36</v>
      </c>
      <c r="AX312" s="13" t="s">
        <v>81</v>
      </c>
      <c r="AY312" s="243" t="s">
        <v>134</v>
      </c>
    </row>
    <row r="313" s="15" customFormat="1">
      <c r="A313" s="15"/>
      <c r="B313" s="254"/>
      <c r="C313" s="255"/>
      <c r="D313" s="234" t="s">
        <v>142</v>
      </c>
      <c r="E313" s="256" t="s">
        <v>1</v>
      </c>
      <c r="F313" s="257" t="s">
        <v>175</v>
      </c>
      <c r="G313" s="255"/>
      <c r="H313" s="258">
        <v>78.474000000000004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142</v>
      </c>
      <c r="AU313" s="264" t="s">
        <v>91</v>
      </c>
      <c r="AV313" s="15" t="s">
        <v>140</v>
      </c>
      <c r="AW313" s="15" t="s">
        <v>36</v>
      </c>
      <c r="AX313" s="15" t="s">
        <v>89</v>
      </c>
      <c r="AY313" s="264" t="s">
        <v>134</v>
      </c>
    </row>
    <row r="314" s="2" customFormat="1" ht="33" customHeight="1">
      <c r="A314" s="39"/>
      <c r="B314" s="40"/>
      <c r="C314" s="219" t="s">
        <v>499</v>
      </c>
      <c r="D314" s="219" t="s">
        <v>136</v>
      </c>
      <c r="E314" s="220" t="s">
        <v>519</v>
      </c>
      <c r="F314" s="221" t="s">
        <v>520</v>
      </c>
      <c r="G314" s="222" t="s">
        <v>139</v>
      </c>
      <c r="H314" s="223">
        <v>7.7000000000000002</v>
      </c>
      <c r="I314" s="224"/>
      <c r="J314" s="225">
        <f>ROUND(I314*H314,2)</f>
        <v>0</v>
      </c>
      <c r="K314" s="221" t="s">
        <v>147</v>
      </c>
      <c r="L314" s="45"/>
      <c r="M314" s="226" t="s">
        <v>1</v>
      </c>
      <c r="N314" s="227" t="s">
        <v>46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140</v>
      </c>
      <c r="AT314" s="230" t="s">
        <v>136</v>
      </c>
      <c r="AU314" s="230" t="s">
        <v>91</v>
      </c>
      <c r="AY314" s="18" t="s">
        <v>134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89</v>
      </c>
      <c r="BK314" s="231">
        <f>ROUND(I314*H314,2)</f>
        <v>0</v>
      </c>
      <c r="BL314" s="18" t="s">
        <v>140</v>
      </c>
      <c r="BM314" s="230" t="s">
        <v>986</v>
      </c>
    </row>
    <row r="315" s="14" customFormat="1">
      <c r="A315" s="14"/>
      <c r="B315" s="244"/>
      <c r="C315" s="245"/>
      <c r="D315" s="234" t="s">
        <v>142</v>
      </c>
      <c r="E315" s="246" t="s">
        <v>1</v>
      </c>
      <c r="F315" s="247" t="s">
        <v>159</v>
      </c>
      <c r="G315" s="245"/>
      <c r="H315" s="246" t="s">
        <v>1</v>
      </c>
      <c r="I315" s="248"/>
      <c r="J315" s="245"/>
      <c r="K315" s="245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142</v>
      </c>
      <c r="AU315" s="253" t="s">
        <v>91</v>
      </c>
      <c r="AV315" s="14" t="s">
        <v>89</v>
      </c>
      <c r="AW315" s="14" t="s">
        <v>36</v>
      </c>
      <c r="AX315" s="14" t="s">
        <v>81</v>
      </c>
      <c r="AY315" s="253" t="s">
        <v>134</v>
      </c>
    </row>
    <row r="316" s="14" customFormat="1">
      <c r="A316" s="14"/>
      <c r="B316" s="244"/>
      <c r="C316" s="245"/>
      <c r="D316" s="234" t="s">
        <v>142</v>
      </c>
      <c r="E316" s="246" t="s">
        <v>1</v>
      </c>
      <c r="F316" s="247" t="s">
        <v>359</v>
      </c>
      <c r="G316" s="245"/>
      <c r="H316" s="246" t="s">
        <v>1</v>
      </c>
      <c r="I316" s="248"/>
      <c r="J316" s="245"/>
      <c r="K316" s="245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142</v>
      </c>
      <c r="AU316" s="253" t="s">
        <v>91</v>
      </c>
      <c r="AV316" s="14" t="s">
        <v>89</v>
      </c>
      <c r="AW316" s="14" t="s">
        <v>36</v>
      </c>
      <c r="AX316" s="14" t="s">
        <v>81</v>
      </c>
      <c r="AY316" s="253" t="s">
        <v>134</v>
      </c>
    </row>
    <row r="317" s="13" customFormat="1">
      <c r="A317" s="13"/>
      <c r="B317" s="232"/>
      <c r="C317" s="233"/>
      <c r="D317" s="234" t="s">
        <v>142</v>
      </c>
      <c r="E317" s="235" t="s">
        <v>1</v>
      </c>
      <c r="F317" s="236" t="s">
        <v>891</v>
      </c>
      <c r="G317" s="233"/>
      <c r="H317" s="237">
        <v>7.7000000000000002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142</v>
      </c>
      <c r="AU317" s="243" t="s">
        <v>91</v>
      </c>
      <c r="AV317" s="13" t="s">
        <v>91</v>
      </c>
      <c r="AW317" s="13" t="s">
        <v>36</v>
      </c>
      <c r="AX317" s="13" t="s">
        <v>89</v>
      </c>
      <c r="AY317" s="243" t="s">
        <v>134</v>
      </c>
    </row>
    <row r="318" s="2" customFormat="1" ht="33" customHeight="1">
      <c r="A318" s="39"/>
      <c r="B318" s="40"/>
      <c r="C318" s="219" t="s">
        <v>505</v>
      </c>
      <c r="D318" s="219" t="s">
        <v>136</v>
      </c>
      <c r="E318" s="220" t="s">
        <v>527</v>
      </c>
      <c r="F318" s="221" t="s">
        <v>528</v>
      </c>
      <c r="G318" s="222" t="s">
        <v>139</v>
      </c>
      <c r="H318" s="223">
        <v>7.7000000000000002</v>
      </c>
      <c r="I318" s="224"/>
      <c r="J318" s="225">
        <f>ROUND(I318*H318,2)</f>
        <v>0</v>
      </c>
      <c r="K318" s="221" t="s">
        <v>147</v>
      </c>
      <c r="L318" s="45"/>
      <c r="M318" s="226" t="s">
        <v>1</v>
      </c>
      <c r="N318" s="227" t="s">
        <v>46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140</v>
      </c>
      <c r="AT318" s="230" t="s">
        <v>136</v>
      </c>
      <c r="AU318" s="230" t="s">
        <v>91</v>
      </c>
      <c r="AY318" s="18" t="s">
        <v>134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89</v>
      </c>
      <c r="BK318" s="231">
        <f>ROUND(I318*H318,2)</f>
        <v>0</v>
      </c>
      <c r="BL318" s="18" t="s">
        <v>140</v>
      </c>
      <c r="BM318" s="230" t="s">
        <v>987</v>
      </c>
    </row>
    <row r="319" s="14" customFormat="1">
      <c r="A319" s="14"/>
      <c r="B319" s="244"/>
      <c r="C319" s="245"/>
      <c r="D319" s="234" t="s">
        <v>142</v>
      </c>
      <c r="E319" s="246" t="s">
        <v>1</v>
      </c>
      <c r="F319" s="247" t="s">
        <v>364</v>
      </c>
      <c r="G319" s="245"/>
      <c r="H319" s="246" t="s">
        <v>1</v>
      </c>
      <c r="I319" s="248"/>
      <c r="J319" s="245"/>
      <c r="K319" s="245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142</v>
      </c>
      <c r="AU319" s="253" t="s">
        <v>91</v>
      </c>
      <c r="AV319" s="14" t="s">
        <v>89</v>
      </c>
      <c r="AW319" s="14" t="s">
        <v>36</v>
      </c>
      <c r="AX319" s="14" t="s">
        <v>81</v>
      </c>
      <c r="AY319" s="253" t="s">
        <v>134</v>
      </c>
    </row>
    <row r="320" s="13" customFormat="1">
      <c r="A320" s="13"/>
      <c r="B320" s="232"/>
      <c r="C320" s="233"/>
      <c r="D320" s="234" t="s">
        <v>142</v>
      </c>
      <c r="E320" s="235" t="s">
        <v>1</v>
      </c>
      <c r="F320" s="236" t="s">
        <v>891</v>
      </c>
      <c r="G320" s="233"/>
      <c r="H320" s="237">
        <v>7.7000000000000002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142</v>
      </c>
      <c r="AU320" s="243" t="s">
        <v>91</v>
      </c>
      <c r="AV320" s="13" t="s">
        <v>91</v>
      </c>
      <c r="AW320" s="13" t="s">
        <v>36</v>
      </c>
      <c r="AX320" s="13" t="s">
        <v>89</v>
      </c>
      <c r="AY320" s="243" t="s">
        <v>134</v>
      </c>
    </row>
    <row r="321" s="2" customFormat="1" ht="49.05" customHeight="1">
      <c r="A321" s="39"/>
      <c r="B321" s="40"/>
      <c r="C321" s="219" t="s">
        <v>512</v>
      </c>
      <c r="D321" s="219" t="s">
        <v>136</v>
      </c>
      <c r="E321" s="220" t="s">
        <v>535</v>
      </c>
      <c r="F321" s="221" t="s">
        <v>536</v>
      </c>
      <c r="G321" s="222" t="s">
        <v>139</v>
      </c>
      <c r="H321" s="223">
        <v>7.7000000000000002</v>
      </c>
      <c r="I321" s="224"/>
      <c r="J321" s="225">
        <f>ROUND(I321*H321,2)</f>
        <v>0</v>
      </c>
      <c r="K321" s="221" t="s">
        <v>147</v>
      </c>
      <c r="L321" s="45"/>
      <c r="M321" s="226" t="s">
        <v>1</v>
      </c>
      <c r="N321" s="227" t="s">
        <v>46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140</v>
      </c>
      <c r="AT321" s="230" t="s">
        <v>136</v>
      </c>
      <c r="AU321" s="230" t="s">
        <v>91</v>
      </c>
      <c r="AY321" s="18" t="s">
        <v>134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89</v>
      </c>
      <c r="BK321" s="231">
        <f>ROUND(I321*H321,2)</f>
        <v>0</v>
      </c>
      <c r="BL321" s="18" t="s">
        <v>140</v>
      </c>
      <c r="BM321" s="230" t="s">
        <v>988</v>
      </c>
    </row>
    <row r="322" s="14" customFormat="1">
      <c r="A322" s="14"/>
      <c r="B322" s="244"/>
      <c r="C322" s="245"/>
      <c r="D322" s="234" t="s">
        <v>142</v>
      </c>
      <c r="E322" s="246" t="s">
        <v>1</v>
      </c>
      <c r="F322" s="247" t="s">
        <v>159</v>
      </c>
      <c r="G322" s="245"/>
      <c r="H322" s="246" t="s">
        <v>1</v>
      </c>
      <c r="I322" s="248"/>
      <c r="J322" s="245"/>
      <c r="K322" s="245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142</v>
      </c>
      <c r="AU322" s="253" t="s">
        <v>91</v>
      </c>
      <c r="AV322" s="14" t="s">
        <v>89</v>
      </c>
      <c r="AW322" s="14" t="s">
        <v>36</v>
      </c>
      <c r="AX322" s="14" t="s">
        <v>81</v>
      </c>
      <c r="AY322" s="253" t="s">
        <v>134</v>
      </c>
    </row>
    <row r="323" s="14" customFormat="1">
      <c r="A323" s="14"/>
      <c r="B323" s="244"/>
      <c r="C323" s="245"/>
      <c r="D323" s="234" t="s">
        <v>142</v>
      </c>
      <c r="E323" s="246" t="s">
        <v>1</v>
      </c>
      <c r="F323" s="247" t="s">
        <v>359</v>
      </c>
      <c r="G323" s="245"/>
      <c r="H323" s="246" t="s">
        <v>1</v>
      </c>
      <c r="I323" s="248"/>
      <c r="J323" s="245"/>
      <c r="K323" s="245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142</v>
      </c>
      <c r="AU323" s="253" t="s">
        <v>91</v>
      </c>
      <c r="AV323" s="14" t="s">
        <v>89</v>
      </c>
      <c r="AW323" s="14" t="s">
        <v>36</v>
      </c>
      <c r="AX323" s="14" t="s">
        <v>81</v>
      </c>
      <c r="AY323" s="253" t="s">
        <v>134</v>
      </c>
    </row>
    <row r="324" s="13" customFormat="1">
      <c r="A324" s="13"/>
      <c r="B324" s="232"/>
      <c r="C324" s="233"/>
      <c r="D324" s="234" t="s">
        <v>142</v>
      </c>
      <c r="E324" s="235" t="s">
        <v>1</v>
      </c>
      <c r="F324" s="236" t="s">
        <v>891</v>
      </c>
      <c r="G324" s="233"/>
      <c r="H324" s="237">
        <v>7.7000000000000002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142</v>
      </c>
      <c r="AU324" s="243" t="s">
        <v>91</v>
      </c>
      <c r="AV324" s="13" t="s">
        <v>91</v>
      </c>
      <c r="AW324" s="13" t="s">
        <v>36</v>
      </c>
      <c r="AX324" s="13" t="s">
        <v>89</v>
      </c>
      <c r="AY324" s="243" t="s">
        <v>134</v>
      </c>
    </row>
    <row r="325" s="2" customFormat="1" ht="37.8" customHeight="1">
      <c r="A325" s="39"/>
      <c r="B325" s="40"/>
      <c r="C325" s="219" t="s">
        <v>518</v>
      </c>
      <c r="D325" s="219" t="s">
        <v>136</v>
      </c>
      <c r="E325" s="220" t="s">
        <v>539</v>
      </c>
      <c r="F325" s="221" t="s">
        <v>540</v>
      </c>
      <c r="G325" s="222" t="s">
        <v>139</v>
      </c>
      <c r="H325" s="223">
        <v>7.7000000000000002</v>
      </c>
      <c r="I325" s="224"/>
      <c r="J325" s="225">
        <f>ROUND(I325*H325,2)</f>
        <v>0</v>
      </c>
      <c r="K325" s="221" t="s">
        <v>147</v>
      </c>
      <c r="L325" s="45"/>
      <c r="M325" s="226" t="s">
        <v>1</v>
      </c>
      <c r="N325" s="227" t="s">
        <v>46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140</v>
      </c>
      <c r="AT325" s="230" t="s">
        <v>136</v>
      </c>
      <c r="AU325" s="230" t="s">
        <v>91</v>
      </c>
      <c r="AY325" s="18" t="s">
        <v>134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89</v>
      </c>
      <c r="BK325" s="231">
        <f>ROUND(I325*H325,2)</f>
        <v>0</v>
      </c>
      <c r="BL325" s="18" t="s">
        <v>140</v>
      </c>
      <c r="BM325" s="230" t="s">
        <v>989</v>
      </c>
    </row>
    <row r="326" s="14" customFormat="1">
      <c r="A326" s="14"/>
      <c r="B326" s="244"/>
      <c r="C326" s="245"/>
      <c r="D326" s="234" t="s">
        <v>142</v>
      </c>
      <c r="E326" s="246" t="s">
        <v>1</v>
      </c>
      <c r="F326" s="247" t="s">
        <v>159</v>
      </c>
      <c r="G326" s="245"/>
      <c r="H326" s="246" t="s">
        <v>1</v>
      </c>
      <c r="I326" s="248"/>
      <c r="J326" s="245"/>
      <c r="K326" s="245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142</v>
      </c>
      <c r="AU326" s="253" t="s">
        <v>91</v>
      </c>
      <c r="AV326" s="14" t="s">
        <v>89</v>
      </c>
      <c r="AW326" s="14" t="s">
        <v>36</v>
      </c>
      <c r="AX326" s="14" t="s">
        <v>81</v>
      </c>
      <c r="AY326" s="253" t="s">
        <v>134</v>
      </c>
    </row>
    <row r="327" s="14" customFormat="1">
      <c r="A327" s="14"/>
      <c r="B327" s="244"/>
      <c r="C327" s="245"/>
      <c r="D327" s="234" t="s">
        <v>142</v>
      </c>
      <c r="E327" s="246" t="s">
        <v>1</v>
      </c>
      <c r="F327" s="247" t="s">
        <v>359</v>
      </c>
      <c r="G327" s="245"/>
      <c r="H327" s="246" t="s">
        <v>1</v>
      </c>
      <c r="I327" s="248"/>
      <c r="J327" s="245"/>
      <c r="K327" s="245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142</v>
      </c>
      <c r="AU327" s="253" t="s">
        <v>91</v>
      </c>
      <c r="AV327" s="14" t="s">
        <v>89</v>
      </c>
      <c r="AW327" s="14" t="s">
        <v>36</v>
      </c>
      <c r="AX327" s="14" t="s">
        <v>81</v>
      </c>
      <c r="AY327" s="253" t="s">
        <v>134</v>
      </c>
    </row>
    <row r="328" s="13" customFormat="1">
      <c r="A328" s="13"/>
      <c r="B328" s="232"/>
      <c r="C328" s="233"/>
      <c r="D328" s="234" t="s">
        <v>142</v>
      </c>
      <c r="E328" s="235" t="s">
        <v>1</v>
      </c>
      <c r="F328" s="236" t="s">
        <v>891</v>
      </c>
      <c r="G328" s="233"/>
      <c r="H328" s="237">
        <v>7.7000000000000002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142</v>
      </c>
      <c r="AU328" s="243" t="s">
        <v>91</v>
      </c>
      <c r="AV328" s="13" t="s">
        <v>91</v>
      </c>
      <c r="AW328" s="13" t="s">
        <v>36</v>
      </c>
      <c r="AX328" s="13" t="s">
        <v>89</v>
      </c>
      <c r="AY328" s="243" t="s">
        <v>134</v>
      </c>
    </row>
    <row r="329" s="2" customFormat="1" ht="24.15" customHeight="1">
      <c r="A329" s="39"/>
      <c r="B329" s="40"/>
      <c r="C329" s="219" t="s">
        <v>522</v>
      </c>
      <c r="D329" s="219" t="s">
        <v>136</v>
      </c>
      <c r="E329" s="220" t="s">
        <v>543</v>
      </c>
      <c r="F329" s="221" t="s">
        <v>544</v>
      </c>
      <c r="G329" s="222" t="s">
        <v>139</v>
      </c>
      <c r="H329" s="223">
        <v>7.7000000000000002</v>
      </c>
      <c r="I329" s="224"/>
      <c r="J329" s="225">
        <f>ROUND(I329*H329,2)</f>
        <v>0</v>
      </c>
      <c r="K329" s="221" t="s">
        <v>147</v>
      </c>
      <c r="L329" s="45"/>
      <c r="M329" s="226" t="s">
        <v>1</v>
      </c>
      <c r="N329" s="227" t="s">
        <v>46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140</v>
      </c>
      <c r="AT329" s="230" t="s">
        <v>136</v>
      </c>
      <c r="AU329" s="230" t="s">
        <v>91</v>
      </c>
      <c r="AY329" s="18" t="s">
        <v>134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89</v>
      </c>
      <c r="BK329" s="231">
        <f>ROUND(I329*H329,2)</f>
        <v>0</v>
      </c>
      <c r="BL329" s="18" t="s">
        <v>140</v>
      </c>
      <c r="BM329" s="230" t="s">
        <v>990</v>
      </c>
    </row>
    <row r="330" s="14" customFormat="1">
      <c r="A330" s="14"/>
      <c r="B330" s="244"/>
      <c r="C330" s="245"/>
      <c r="D330" s="234" t="s">
        <v>142</v>
      </c>
      <c r="E330" s="246" t="s">
        <v>1</v>
      </c>
      <c r="F330" s="247" t="s">
        <v>159</v>
      </c>
      <c r="G330" s="245"/>
      <c r="H330" s="246" t="s">
        <v>1</v>
      </c>
      <c r="I330" s="248"/>
      <c r="J330" s="245"/>
      <c r="K330" s="245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142</v>
      </c>
      <c r="AU330" s="253" t="s">
        <v>91</v>
      </c>
      <c r="AV330" s="14" t="s">
        <v>89</v>
      </c>
      <c r="AW330" s="14" t="s">
        <v>36</v>
      </c>
      <c r="AX330" s="14" t="s">
        <v>81</v>
      </c>
      <c r="AY330" s="253" t="s">
        <v>134</v>
      </c>
    </row>
    <row r="331" s="14" customFormat="1">
      <c r="A331" s="14"/>
      <c r="B331" s="244"/>
      <c r="C331" s="245"/>
      <c r="D331" s="234" t="s">
        <v>142</v>
      </c>
      <c r="E331" s="246" t="s">
        <v>1</v>
      </c>
      <c r="F331" s="247" t="s">
        <v>359</v>
      </c>
      <c r="G331" s="245"/>
      <c r="H331" s="246" t="s">
        <v>1</v>
      </c>
      <c r="I331" s="248"/>
      <c r="J331" s="245"/>
      <c r="K331" s="245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142</v>
      </c>
      <c r="AU331" s="253" t="s">
        <v>91</v>
      </c>
      <c r="AV331" s="14" t="s">
        <v>89</v>
      </c>
      <c r="AW331" s="14" t="s">
        <v>36</v>
      </c>
      <c r="AX331" s="14" t="s">
        <v>81</v>
      </c>
      <c r="AY331" s="253" t="s">
        <v>134</v>
      </c>
    </row>
    <row r="332" s="13" customFormat="1">
      <c r="A332" s="13"/>
      <c r="B332" s="232"/>
      <c r="C332" s="233"/>
      <c r="D332" s="234" t="s">
        <v>142</v>
      </c>
      <c r="E332" s="235" t="s">
        <v>1</v>
      </c>
      <c r="F332" s="236" t="s">
        <v>891</v>
      </c>
      <c r="G332" s="233"/>
      <c r="H332" s="237">
        <v>7.7000000000000002</v>
      </c>
      <c r="I332" s="238"/>
      <c r="J332" s="233"/>
      <c r="K332" s="233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142</v>
      </c>
      <c r="AU332" s="243" t="s">
        <v>91</v>
      </c>
      <c r="AV332" s="13" t="s">
        <v>91</v>
      </c>
      <c r="AW332" s="13" t="s">
        <v>36</v>
      </c>
      <c r="AX332" s="13" t="s">
        <v>89</v>
      </c>
      <c r="AY332" s="243" t="s">
        <v>134</v>
      </c>
    </row>
    <row r="333" s="2" customFormat="1" ht="24.15" customHeight="1">
      <c r="A333" s="39"/>
      <c r="B333" s="40"/>
      <c r="C333" s="219" t="s">
        <v>526</v>
      </c>
      <c r="D333" s="219" t="s">
        <v>136</v>
      </c>
      <c r="E333" s="220" t="s">
        <v>547</v>
      </c>
      <c r="F333" s="221" t="s">
        <v>548</v>
      </c>
      <c r="G333" s="222" t="s">
        <v>139</v>
      </c>
      <c r="H333" s="223">
        <v>10.5</v>
      </c>
      <c r="I333" s="224"/>
      <c r="J333" s="225">
        <f>ROUND(I333*H333,2)</f>
        <v>0</v>
      </c>
      <c r="K333" s="221" t="s">
        <v>147</v>
      </c>
      <c r="L333" s="45"/>
      <c r="M333" s="226" t="s">
        <v>1</v>
      </c>
      <c r="N333" s="227" t="s">
        <v>46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140</v>
      </c>
      <c r="AT333" s="230" t="s">
        <v>136</v>
      </c>
      <c r="AU333" s="230" t="s">
        <v>91</v>
      </c>
      <c r="AY333" s="18" t="s">
        <v>134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89</v>
      </c>
      <c r="BK333" s="231">
        <f>ROUND(I333*H333,2)</f>
        <v>0</v>
      </c>
      <c r="BL333" s="18" t="s">
        <v>140</v>
      </c>
      <c r="BM333" s="230" t="s">
        <v>991</v>
      </c>
    </row>
    <row r="334" s="14" customFormat="1">
      <c r="A334" s="14"/>
      <c r="B334" s="244"/>
      <c r="C334" s="245"/>
      <c r="D334" s="234" t="s">
        <v>142</v>
      </c>
      <c r="E334" s="246" t="s">
        <v>1</v>
      </c>
      <c r="F334" s="247" t="s">
        <v>159</v>
      </c>
      <c r="G334" s="245"/>
      <c r="H334" s="246" t="s">
        <v>1</v>
      </c>
      <c r="I334" s="248"/>
      <c r="J334" s="245"/>
      <c r="K334" s="245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142</v>
      </c>
      <c r="AU334" s="253" t="s">
        <v>91</v>
      </c>
      <c r="AV334" s="14" t="s">
        <v>89</v>
      </c>
      <c r="AW334" s="14" t="s">
        <v>36</v>
      </c>
      <c r="AX334" s="14" t="s">
        <v>81</v>
      </c>
      <c r="AY334" s="253" t="s">
        <v>134</v>
      </c>
    </row>
    <row r="335" s="14" customFormat="1">
      <c r="A335" s="14"/>
      <c r="B335" s="244"/>
      <c r="C335" s="245"/>
      <c r="D335" s="234" t="s">
        <v>142</v>
      </c>
      <c r="E335" s="246" t="s">
        <v>1</v>
      </c>
      <c r="F335" s="247" t="s">
        <v>359</v>
      </c>
      <c r="G335" s="245"/>
      <c r="H335" s="246" t="s">
        <v>1</v>
      </c>
      <c r="I335" s="248"/>
      <c r="J335" s="245"/>
      <c r="K335" s="245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142</v>
      </c>
      <c r="AU335" s="253" t="s">
        <v>91</v>
      </c>
      <c r="AV335" s="14" t="s">
        <v>89</v>
      </c>
      <c r="AW335" s="14" t="s">
        <v>36</v>
      </c>
      <c r="AX335" s="14" t="s">
        <v>81</v>
      </c>
      <c r="AY335" s="253" t="s">
        <v>134</v>
      </c>
    </row>
    <row r="336" s="13" customFormat="1">
      <c r="A336" s="13"/>
      <c r="B336" s="232"/>
      <c r="C336" s="233"/>
      <c r="D336" s="234" t="s">
        <v>142</v>
      </c>
      <c r="E336" s="235" t="s">
        <v>1</v>
      </c>
      <c r="F336" s="236" t="s">
        <v>992</v>
      </c>
      <c r="G336" s="233"/>
      <c r="H336" s="237">
        <v>10.5</v>
      </c>
      <c r="I336" s="238"/>
      <c r="J336" s="233"/>
      <c r="K336" s="233"/>
      <c r="L336" s="239"/>
      <c r="M336" s="240"/>
      <c r="N336" s="241"/>
      <c r="O336" s="241"/>
      <c r="P336" s="241"/>
      <c r="Q336" s="241"/>
      <c r="R336" s="241"/>
      <c r="S336" s="241"/>
      <c r="T336" s="24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3" t="s">
        <v>142</v>
      </c>
      <c r="AU336" s="243" t="s">
        <v>91</v>
      </c>
      <c r="AV336" s="13" t="s">
        <v>91</v>
      </c>
      <c r="AW336" s="13" t="s">
        <v>36</v>
      </c>
      <c r="AX336" s="13" t="s">
        <v>89</v>
      </c>
      <c r="AY336" s="243" t="s">
        <v>134</v>
      </c>
    </row>
    <row r="337" s="2" customFormat="1" ht="49.05" customHeight="1">
      <c r="A337" s="39"/>
      <c r="B337" s="40"/>
      <c r="C337" s="219" t="s">
        <v>530</v>
      </c>
      <c r="D337" s="219" t="s">
        <v>136</v>
      </c>
      <c r="E337" s="220" t="s">
        <v>552</v>
      </c>
      <c r="F337" s="221" t="s">
        <v>553</v>
      </c>
      <c r="G337" s="222" t="s">
        <v>139</v>
      </c>
      <c r="H337" s="223">
        <v>10.5</v>
      </c>
      <c r="I337" s="224"/>
      <c r="J337" s="225">
        <f>ROUND(I337*H337,2)</f>
        <v>0</v>
      </c>
      <c r="K337" s="221" t="s">
        <v>147</v>
      </c>
      <c r="L337" s="45"/>
      <c r="M337" s="226" t="s">
        <v>1</v>
      </c>
      <c r="N337" s="227" t="s">
        <v>46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140</v>
      </c>
      <c r="AT337" s="230" t="s">
        <v>136</v>
      </c>
      <c r="AU337" s="230" t="s">
        <v>91</v>
      </c>
      <c r="AY337" s="18" t="s">
        <v>134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89</v>
      </c>
      <c r="BK337" s="231">
        <f>ROUND(I337*H337,2)</f>
        <v>0</v>
      </c>
      <c r="BL337" s="18" t="s">
        <v>140</v>
      </c>
      <c r="BM337" s="230" t="s">
        <v>993</v>
      </c>
    </row>
    <row r="338" s="14" customFormat="1">
      <c r="A338" s="14"/>
      <c r="B338" s="244"/>
      <c r="C338" s="245"/>
      <c r="D338" s="234" t="s">
        <v>142</v>
      </c>
      <c r="E338" s="246" t="s">
        <v>1</v>
      </c>
      <c r="F338" s="247" t="s">
        <v>159</v>
      </c>
      <c r="G338" s="245"/>
      <c r="H338" s="246" t="s">
        <v>1</v>
      </c>
      <c r="I338" s="248"/>
      <c r="J338" s="245"/>
      <c r="K338" s="245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142</v>
      </c>
      <c r="AU338" s="253" t="s">
        <v>91</v>
      </c>
      <c r="AV338" s="14" t="s">
        <v>89</v>
      </c>
      <c r="AW338" s="14" t="s">
        <v>36</v>
      </c>
      <c r="AX338" s="14" t="s">
        <v>81</v>
      </c>
      <c r="AY338" s="253" t="s">
        <v>134</v>
      </c>
    </row>
    <row r="339" s="14" customFormat="1">
      <c r="A339" s="14"/>
      <c r="B339" s="244"/>
      <c r="C339" s="245"/>
      <c r="D339" s="234" t="s">
        <v>142</v>
      </c>
      <c r="E339" s="246" t="s">
        <v>1</v>
      </c>
      <c r="F339" s="247" t="s">
        <v>359</v>
      </c>
      <c r="G339" s="245"/>
      <c r="H339" s="246" t="s">
        <v>1</v>
      </c>
      <c r="I339" s="248"/>
      <c r="J339" s="245"/>
      <c r="K339" s="245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142</v>
      </c>
      <c r="AU339" s="253" t="s">
        <v>91</v>
      </c>
      <c r="AV339" s="14" t="s">
        <v>89</v>
      </c>
      <c r="AW339" s="14" t="s">
        <v>36</v>
      </c>
      <c r="AX339" s="14" t="s">
        <v>81</v>
      </c>
      <c r="AY339" s="253" t="s">
        <v>134</v>
      </c>
    </row>
    <row r="340" s="13" customFormat="1">
      <c r="A340" s="13"/>
      <c r="B340" s="232"/>
      <c r="C340" s="233"/>
      <c r="D340" s="234" t="s">
        <v>142</v>
      </c>
      <c r="E340" s="235" t="s">
        <v>1</v>
      </c>
      <c r="F340" s="236" t="s">
        <v>992</v>
      </c>
      <c r="G340" s="233"/>
      <c r="H340" s="237">
        <v>10.5</v>
      </c>
      <c r="I340" s="238"/>
      <c r="J340" s="233"/>
      <c r="K340" s="233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142</v>
      </c>
      <c r="AU340" s="243" t="s">
        <v>91</v>
      </c>
      <c r="AV340" s="13" t="s">
        <v>91</v>
      </c>
      <c r="AW340" s="13" t="s">
        <v>36</v>
      </c>
      <c r="AX340" s="13" t="s">
        <v>89</v>
      </c>
      <c r="AY340" s="243" t="s">
        <v>134</v>
      </c>
    </row>
    <row r="341" s="12" customFormat="1" ht="22.8" customHeight="1">
      <c r="A341" s="12"/>
      <c r="B341" s="203"/>
      <c r="C341" s="204"/>
      <c r="D341" s="205" t="s">
        <v>80</v>
      </c>
      <c r="E341" s="217" t="s">
        <v>180</v>
      </c>
      <c r="F341" s="217" t="s">
        <v>264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SUM(P342:P443)</f>
        <v>0</v>
      </c>
      <c r="Q341" s="211"/>
      <c r="R341" s="212">
        <f>SUM(R342:R443)</f>
        <v>23.735537899999994</v>
      </c>
      <c r="S341" s="211"/>
      <c r="T341" s="213">
        <f>SUM(T342:T443)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89</v>
      </c>
      <c r="AT341" s="215" t="s">
        <v>80</v>
      </c>
      <c r="AU341" s="215" t="s">
        <v>89</v>
      </c>
      <c r="AY341" s="214" t="s">
        <v>134</v>
      </c>
      <c r="BK341" s="216">
        <f>SUM(BK342:BK443)</f>
        <v>0</v>
      </c>
    </row>
    <row r="342" s="2" customFormat="1" ht="44.25" customHeight="1">
      <c r="A342" s="39"/>
      <c r="B342" s="40"/>
      <c r="C342" s="219" t="s">
        <v>534</v>
      </c>
      <c r="D342" s="219" t="s">
        <v>136</v>
      </c>
      <c r="E342" s="220" t="s">
        <v>560</v>
      </c>
      <c r="F342" s="221" t="s">
        <v>561</v>
      </c>
      <c r="G342" s="222" t="s">
        <v>279</v>
      </c>
      <c r="H342" s="223">
        <v>1</v>
      </c>
      <c r="I342" s="224"/>
      <c r="J342" s="225">
        <f>ROUND(I342*H342,2)</f>
        <v>0</v>
      </c>
      <c r="K342" s="221" t="s">
        <v>147</v>
      </c>
      <c r="L342" s="45"/>
      <c r="M342" s="226" t="s">
        <v>1</v>
      </c>
      <c r="N342" s="227" t="s">
        <v>46</v>
      </c>
      <c r="O342" s="92"/>
      <c r="P342" s="228">
        <f>O342*H342</f>
        <v>0</v>
      </c>
      <c r="Q342" s="228">
        <v>0.0016692</v>
      </c>
      <c r="R342" s="228">
        <f>Q342*H342</f>
        <v>0.0016692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140</v>
      </c>
      <c r="AT342" s="230" t="s">
        <v>136</v>
      </c>
      <c r="AU342" s="230" t="s">
        <v>91</v>
      </c>
      <c r="AY342" s="18" t="s">
        <v>134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89</v>
      </c>
      <c r="BK342" s="231">
        <f>ROUND(I342*H342,2)</f>
        <v>0</v>
      </c>
      <c r="BL342" s="18" t="s">
        <v>140</v>
      </c>
      <c r="BM342" s="230" t="s">
        <v>994</v>
      </c>
    </row>
    <row r="343" s="2" customFormat="1" ht="24.15" customHeight="1">
      <c r="A343" s="39"/>
      <c r="B343" s="40"/>
      <c r="C343" s="266" t="s">
        <v>538</v>
      </c>
      <c r="D343" s="266" t="s">
        <v>219</v>
      </c>
      <c r="E343" s="267" t="s">
        <v>564</v>
      </c>
      <c r="F343" s="268" t="s">
        <v>565</v>
      </c>
      <c r="G343" s="269" t="s">
        <v>279</v>
      </c>
      <c r="H343" s="270">
        <v>1</v>
      </c>
      <c r="I343" s="271"/>
      <c r="J343" s="272">
        <f>ROUND(I343*H343,2)</f>
        <v>0</v>
      </c>
      <c r="K343" s="268" t="s">
        <v>1</v>
      </c>
      <c r="L343" s="273"/>
      <c r="M343" s="274" t="s">
        <v>1</v>
      </c>
      <c r="N343" s="275" t="s">
        <v>46</v>
      </c>
      <c r="O343" s="92"/>
      <c r="P343" s="228">
        <f>O343*H343</f>
        <v>0</v>
      </c>
      <c r="Q343" s="228">
        <v>0.016</v>
      </c>
      <c r="R343" s="228">
        <f>Q343*H343</f>
        <v>0.016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180</v>
      </c>
      <c r="AT343" s="230" t="s">
        <v>219</v>
      </c>
      <c r="AU343" s="230" t="s">
        <v>91</v>
      </c>
      <c r="AY343" s="18" t="s">
        <v>134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89</v>
      </c>
      <c r="BK343" s="231">
        <f>ROUND(I343*H343,2)</f>
        <v>0</v>
      </c>
      <c r="BL343" s="18" t="s">
        <v>140</v>
      </c>
      <c r="BM343" s="230" t="s">
        <v>995</v>
      </c>
    </row>
    <row r="344" s="2" customFormat="1" ht="55.5" customHeight="1">
      <c r="A344" s="39"/>
      <c r="B344" s="40"/>
      <c r="C344" s="219" t="s">
        <v>542</v>
      </c>
      <c r="D344" s="219" t="s">
        <v>136</v>
      </c>
      <c r="E344" s="220" t="s">
        <v>572</v>
      </c>
      <c r="F344" s="221" t="s">
        <v>573</v>
      </c>
      <c r="G344" s="222" t="s">
        <v>279</v>
      </c>
      <c r="H344" s="223">
        <v>2</v>
      </c>
      <c r="I344" s="224"/>
      <c r="J344" s="225">
        <f>ROUND(I344*H344,2)</f>
        <v>0</v>
      </c>
      <c r="K344" s="221" t="s">
        <v>147</v>
      </c>
      <c r="L344" s="45"/>
      <c r="M344" s="226" t="s">
        <v>1</v>
      </c>
      <c r="N344" s="227" t="s">
        <v>46</v>
      </c>
      <c r="O344" s="92"/>
      <c r="P344" s="228">
        <f>O344*H344</f>
        <v>0</v>
      </c>
      <c r="Q344" s="228">
        <v>0.00020594999999999999</v>
      </c>
      <c r="R344" s="228">
        <f>Q344*H344</f>
        <v>0.00041189999999999998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140</v>
      </c>
      <c r="AT344" s="230" t="s">
        <v>136</v>
      </c>
      <c r="AU344" s="230" t="s">
        <v>91</v>
      </c>
      <c r="AY344" s="18" t="s">
        <v>134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89</v>
      </c>
      <c r="BK344" s="231">
        <f>ROUND(I344*H344,2)</f>
        <v>0</v>
      </c>
      <c r="BL344" s="18" t="s">
        <v>140</v>
      </c>
      <c r="BM344" s="230" t="s">
        <v>996</v>
      </c>
    </row>
    <row r="345" s="2" customFormat="1" ht="24.15" customHeight="1">
      <c r="A345" s="39"/>
      <c r="B345" s="40"/>
      <c r="C345" s="266" t="s">
        <v>546</v>
      </c>
      <c r="D345" s="266" t="s">
        <v>219</v>
      </c>
      <c r="E345" s="267" t="s">
        <v>576</v>
      </c>
      <c r="F345" s="268" t="s">
        <v>577</v>
      </c>
      <c r="G345" s="269" t="s">
        <v>279</v>
      </c>
      <c r="H345" s="270">
        <v>2</v>
      </c>
      <c r="I345" s="271"/>
      <c r="J345" s="272">
        <f>ROUND(I345*H345,2)</f>
        <v>0</v>
      </c>
      <c r="K345" s="268" t="s">
        <v>1</v>
      </c>
      <c r="L345" s="273"/>
      <c r="M345" s="274" t="s">
        <v>1</v>
      </c>
      <c r="N345" s="275" t="s">
        <v>46</v>
      </c>
      <c r="O345" s="92"/>
      <c r="P345" s="228">
        <f>O345*H345</f>
        <v>0</v>
      </c>
      <c r="Q345" s="228">
        <v>0.012500000000000001</v>
      </c>
      <c r="R345" s="228">
        <f>Q345*H345</f>
        <v>0.025000000000000001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180</v>
      </c>
      <c r="AT345" s="230" t="s">
        <v>219</v>
      </c>
      <c r="AU345" s="230" t="s">
        <v>91</v>
      </c>
      <c r="AY345" s="18" t="s">
        <v>134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89</v>
      </c>
      <c r="BK345" s="231">
        <f>ROUND(I345*H345,2)</f>
        <v>0</v>
      </c>
      <c r="BL345" s="18" t="s">
        <v>140</v>
      </c>
      <c r="BM345" s="230" t="s">
        <v>997</v>
      </c>
    </row>
    <row r="346" s="2" customFormat="1" ht="55.5" customHeight="1">
      <c r="A346" s="39"/>
      <c r="B346" s="40"/>
      <c r="C346" s="219" t="s">
        <v>551</v>
      </c>
      <c r="D346" s="219" t="s">
        <v>136</v>
      </c>
      <c r="E346" s="220" t="s">
        <v>998</v>
      </c>
      <c r="F346" s="221" t="s">
        <v>999</v>
      </c>
      <c r="G346" s="222" t="s">
        <v>279</v>
      </c>
      <c r="H346" s="223">
        <v>1</v>
      </c>
      <c r="I346" s="224"/>
      <c r="J346" s="225">
        <f>ROUND(I346*H346,2)</f>
        <v>0</v>
      </c>
      <c r="K346" s="221" t="s">
        <v>147</v>
      </c>
      <c r="L346" s="45"/>
      <c r="M346" s="226" t="s">
        <v>1</v>
      </c>
      <c r="N346" s="227" t="s">
        <v>46</v>
      </c>
      <c r="O346" s="92"/>
      <c r="P346" s="228">
        <f>O346*H346</f>
        <v>0</v>
      </c>
      <c r="Q346" s="228">
        <v>0.0002085</v>
      </c>
      <c r="R346" s="228">
        <f>Q346*H346</f>
        <v>0.0002085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140</v>
      </c>
      <c r="AT346" s="230" t="s">
        <v>136</v>
      </c>
      <c r="AU346" s="230" t="s">
        <v>91</v>
      </c>
      <c r="AY346" s="18" t="s">
        <v>134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89</v>
      </c>
      <c r="BK346" s="231">
        <f>ROUND(I346*H346,2)</f>
        <v>0</v>
      </c>
      <c r="BL346" s="18" t="s">
        <v>140</v>
      </c>
      <c r="BM346" s="230" t="s">
        <v>1000</v>
      </c>
    </row>
    <row r="347" s="2" customFormat="1" ht="24.15" customHeight="1">
      <c r="A347" s="39"/>
      <c r="B347" s="40"/>
      <c r="C347" s="266" t="s">
        <v>555</v>
      </c>
      <c r="D347" s="266" t="s">
        <v>219</v>
      </c>
      <c r="E347" s="267" t="s">
        <v>1001</v>
      </c>
      <c r="F347" s="268" t="s">
        <v>1002</v>
      </c>
      <c r="G347" s="269" t="s">
        <v>279</v>
      </c>
      <c r="H347" s="270">
        <v>1</v>
      </c>
      <c r="I347" s="271"/>
      <c r="J347" s="272">
        <f>ROUND(I347*H347,2)</f>
        <v>0</v>
      </c>
      <c r="K347" s="268" t="s">
        <v>1</v>
      </c>
      <c r="L347" s="273"/>
      <c r="M347" s="274" t="s">
        <v>1</v>
      </c>
      <c r="N347" s="275" t="s">
        <v>46</v>
      </c>
      <c r="O347" s="92"/>
      <c r="P347" s="228">
        <f>O347*H347</f>
        <v>0</v>
      </c>
      <c r="Q347" s="228">
        <v>0.019259999999999999</v>
      </c>
      <c r="R347" s="228">
        <f>Q347*H347</f>
        <v>0.019259999999999999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180</v>
      </c>
      <c r="AT347" s="230" t="s">
        <v>219</v>
      </c>
      <c r="AU347" s="230" t="s">
        <v>91</v>
      </c>
      <c r="AY347" s="18" t="s">
        <v>134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89</v>
      </c>
      <c r="BK347" s="231">
        <f>ROUND(I347*H347,2)</f>
        <v>0</v>
      </c>
      <c r="BL347" s="18" t="s">
        <v>140</v>
      </c>
      <c r="BM347" s="230" t="s">
        <v>1003</v>
      </c>
    </row>
    <row r="348" s="2" customFormat="1" ht="44.25" customHeight="1">
      <c r="A348" s="39"/>
      <c r="B348" s="40"/>
      <c r="C348" s="219" t="s">
        <v>559</v>
      </c>
      <c r="D348" s="219" t="s">
        <v>136</v>
      </c>
      <c r="E348" s="220" t="s">
        <v>1004</v>
      </c>
      <c r="F348" s="221" t="s">
        <v>1005</v>
      </c>
      <c r="G348" s="222" t="s">
        <v>279</v>
      </c>
      <c r="H348" s="223">
        <v>1</v>
      </c>
      <c r="I348" s="224"/>
      <c r="J348" s="225">
        <f>ROUND(I348*H348,2)</f>
        <v>0</v>
      </c>
      <c r="K348" s="221" t="s">
        <v>147</v>
      </c>
      <c r="L348" s="45"/>
      <c r="M348" s="226" t="s">
        <v>1</v>
      </c>
      <c r="N348" s="227" t="s">
        <v>46</v>
      </c>
      <c r="O348" s="92"/>
      <c r="P348" s="228">
        <f>O348*H348</f>
        <v>0</v>
      </c>
      <c r="Q348" s="228">
        <v>0.0028243999999999999</v>
      </c>
      <c r="R348" s="228">
        <f>Q348*H348</f>
        <v>0.0028243999999999999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140</v>
      </c>
      <c r="AT348" s="230" t="s">
        <v>136</v>
      </c>
      <c r="AU348" s="230" t="s">
        <v>91</v>
      </c>
      <c r="AY348" s="18" t="s">
        <v>134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89</v>
      </c>
      <c r="BK348" s="231">
        <f>ROUND(I348*H348,2)</f>
        <v>0</v>
      </c>
      <c r="BL348" s="18" t="s">
        <v>140</v>
      </c>
      <c r="BM348" s="230" t="s">
        <v>1006</v>
      </c>
    </row>
    <row r="349" s="2" customFormat="1" ht="24.15" customHeight="1">
      <c r="A349" s="39"/>
      <c r="B349" s="40"/>
      <c r="C349" s="266" t="s">
        <v>563</v>
      </c>
      <c r="D349" s="266" t="s">
        <v>219</v>
      </c>
      <c r="E349" s="267" t="s">
        <v>1007</v>
      </c>
      <c r="F349" s="268" t="s">
        <v>1008</v>
      </c>
      <c r="G349" s="269" t="s">
        <v>279</v>
      </c>
      <c r="H349" s="270">
        <v>1</v>
      </c>
      <c r="I349" s="271"/>
      <c r="J349" s="272">
        <f>ROUND(I349*H349,2)</f>
        <v>0</v>
      </c>
      <c r="K349" s="268" t="s">
        <v>147</v>
      </c>
      <c r="L349" s="273"/>
      <c r="M349" s="274" t="s">
        <v>1</v>
      </c>
      <c r="N349" s="275" t="s">
        <v>46</v>
      </c>
      <c r="O349" s="92"/>
      <c r="P349" s="228">
        <f>O349*H349</f>
        <v>0</v>
      </c>
      <c r="Q349" s="228">
        <v>0.013899999999999999</v>
      </c>
      <c r="R349" s="228">
        <f>Q349*H349</f>
        <v>0.013899999999999999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180</v>
      </c>
      <c r="AT349" s="230" t="s">
        <v>219</v>
      </c>
      <c r="AU349" s="230" t="s">
        <v>91</v>
      </c>
      <c r="AY349" s="18" t="s">
        <v>134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89</v>
      </c>
      <c r="BK349" s="231">
        <f>ROUND(I349*H349,2)</f>
        <v>0</v>
      </c>
      <c r="BL349" s="18" t="s">
        <v>140</v>
      </c>
      <c r="BM349" s="230" t="s">
        <v>1009</v>
      </c>
    </row>
    <row r="350" s="2" customFormat="1" ht="44.25" customHeight="1">
      <c r="A350" s="39"/>
      <c r="B350" s="40"/>
      <c r="C350" s="219" t="s">
        <v>567</v>
      </c>
      <c r="D350" s="219" t="s">
        <v>136</v>
      </c>
      <c r="E350" s="220" t="s">
        <v>1010</v>
      </c>
      <c r="F350" s="221" t="s">
        <v>1011</v>
      </c>
      <c r="G350" s="222" t="s">
        <v>279</v>
      </c>
      <c r="H350" s="223">
        <v>1</v>
      </c>
      <c r="I350" s="224"/>
      <c r="J350" s="225">
        <f>ROUND(I350*H350,2)</f>
        <v>0</v>
      </c>
      <c r="K350" s="221" t="s">
        <v>147</v>
      </c>
      <c r="L350" s="45"/>
      <c r="M350" s="226" t="s">
        <v>1</v>
      </c>
      <c r="N350" s="227" t="s">
        <v>46</v>
      </c>
      <c r="O350" s="92"/>
      <c r="P350" s="228">
        <f>O350*H350</f>
        <v>0</v>
      </c>
      <c r="Q350" s="228">
        <v>0.0036625</v>
      </c>
      <c r="R350" s="228">
        <f>Q350*H350</f>
        <v>0.0036625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140</v>
      </c>
      <c r="AT350" s="230" t="s">
        <v>136</v>
      </c>
      <c r="AU350" s="230" t="s">
        <v>91</v>
      </c>
      <c r="AY350" s="18" t="s">
        <v>134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89</v>
      </c>
      <c r="BK350" s="231">
        <f>ROUND(I350*H350,2)</f>
        <v>0</v>
      </c>
      <c r="BL350" s="18" t="s">
        <v>140</v>
      </c>
      <c r="BM350" s="230" t="s">
        <v>1012</v>
      </c>
    </row>
    <row r="351" s="2" customFormat="1" ht="24.15" customHeight="1">
      <c r="A351" s="39"/>
      <c r="B351" s="40"/>
      <c r="C351" s="266" t="s">
        <v>571</v>
      </c>
      <c r="D351" s="266" t="s">
        <v>219</v>
      </c>
      <c r="E351" s="267" t="s">
        <v>1013</v>
      </c>
      <c r="F351" s="268" t="s">
        <v>1014</v>
      </c>
      <c r="G351" s="269" t="s">
        <v>279</v>
      </c>
      <c r="H351" s="270">
        <v>1</v>
      </c>
      <c r="I351" s="271"/>
      <c r="J351" s="272">
        <f>ROUND(I351*H351,2)</f>
        <v>0</v>
      </c>
      <c r="K351" s="268" t="s">
        <v>147</v>
      </c>
      <c r="L351" s="273"/>
      <c r="M351" s="274" t="s">
        <v>1</v>
      </c>
      <c r="N351" s="275" t="s">
        <v>46</v>
      </c>
      <c r="O351" s="92"/>
      <c r="P351" s="228">
        <f>O351*H351</f>
        <v>0</v>
      </c>
      <c r="Q351" s="228">
        <v>0.029899999999999999</v>
      </c>
      <c r="R351" s="228">
        <f>Q351*H351</f>
        <v>0.029899999999999999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180</v>
      </c>
      <c r="AT351" s="230" t="s">
        <v>219</v>
      </c>
      <c r="AU351" s="230" t="s">
        <v>91</v>
      </c>
      <c r="AY351" s="18" t="s">
        <v>134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89</v>
      </c>
      <c r="BK351" s="231">
        <f>ROUND(I351*H351,2)</f>
        <v>0</v>
      </c>
      <c r="BL351" s="18" t="s">
        <v>140</v>
      </c>
      <c r="BM351" s="230" t="s">
        <v>1015</v>
      </c>
    </row>
    <row r="352" s="2" customFormat="1" ht="44.25" customHeight="1">
      <c r="A352" s="39"/>
      <c r="B352" s="40"/>
      <c r="C352" s="219" t="s">
        <v>575</v>
      </c>
      <c r="D352" s="219" t="s">
        <v>136</v>
      </c>
      <c r="E352" s="220" t="s">
        <v>1016</v>
      </c>
      <c r="F352" s="221" t="s">
        <v>1017</v>
      </c>
      <c r="G352" s="222" t="s">
        <v>279</v>
      </c>
      <c r="H352" s="223">
        <v>1</v>
      </c>
      <c r="I352" s="224"/>
      <c r="J352" s="225">
        <f>ROUND(I352*H352,2)</f>
        <v>0</v>
      </c>
      <c r="K352" s="221" t="s">
        <v>147</v>
      </c>
      <c r="L352" s="45"/>
      <c r="M352" s="226" t="s">
        <v>1</v>
      </c>
      <c r="N352" s="227" t="s">
        <v>46</v>
      </c>
      <c r="O352" s="92"/>
      <c r="P352" s="228">
        <f>O352*H352</f>
        <v>0</v>
      </c>
      <c r="Q352" s="228">
        <v>0.0054216000000000004</v>
      </c>
      <c r="R352" s="228">
        <f>Q352*H352</f>
        <v>0.0054216000000000004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140</v>
      </c>
      <c r="AT352" s="230" t="s">
        <v>136</v>
      </c>
      <c r="AU352" s="230" t="s">
        <v>91</v>
      </c>
      <c r="AY352" s="18" t="s">
        <v>134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89</v>
      </c>
      <c r="BK352" s="231">
        <f>ROUND(I352*H352,2)</f>
        <v>0</v>
      </c>
      <c r="BL352" s="18" t="s">
        <v>140</v>
      </c>
      <c r="BM352" s="230" t="s">
        <v>1018</v>
      </c>
    </row>
    <row r="353" s="2" customFormat="1" ht="24.15" customHeight="1">
      <c r="A353" s="39"/>
      <c r="B353" s="40"/>
      <c r="C353" s="266" t="s">
        <v>579</v>
      </c>
      <c r="D353" s="266" t="s">
        <v>219</v>
      </c>
      <c r="E353" s="267" t="s">
        <v>1019</v>
      </c>
      <c r="F353" s="268" t="s">
        <v>1020</v>
      </c>
      <c r="G353" s="269" t="s">
        <v>279</v>
      </c>
      <c r="H353" s="270">
        <v>1</v>
      </c>
      <c r="I353" s="271"/>
      <c r="J353" s="272">
        <f>ROUND(I353*H353,2)</f>
        <v>0</v>
      </c>
      <c r="K353" s="268" t="s">
        <v>147</v>
      </c>
      <c r="L353" s="273"/>
      <c r="M353" s="274" t="s">
        <v>1</v>
      </c>
      <c r="N353" s="275" t="s">
        <v>46</v>
      </c>
      <c r="O353" s="92"/>
      <c r="P353" s="228">
        <f>O353*H353</f>
        <v>0</v>
      </c>
      <c r="Q353" s="228">
        <v>0.035200000000000002</v>
      </c>
      <c r="R353" s="228">
        <f>Q353*H353</f>
        <v>0.035200000000000002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180</v>
      </c>
      <c r="AT353" s="230" t="s">
        <v>219</v>
      </c>
      <c r="AU353" s="230" t="s">
        <v>91</v>
      </c>
      <c r="AY353" s="18" t="s">
        <v>134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89</v>
      </c>
      <c r="BK353" s="231">
        <f>ROUND(I353*H353,2)</f>
        <v>0</v>
      </c>
      <c r="BL353" s="18" t="s">
        <v>140</v>
      </c>
      <c r="BM353" s="230" t="s">
        <v>1021</v>
      </c>
    </row>
    <row r="354" s="2" customFormat="1" ht="44.25" customHeight="1">
      <c r="A354" s="39"/>
      <c r="B354" s="40"/>
      <c r="C354" s="219" t="s">
        <v>583</v>
      </c>
      <c r="D354" s="219" t="s">
        <v>136</v>
      </c>
      <c r="E354" s="220" t="s">
        <v>580</v>
      </c>
      <c r="F354" s="221" t="s">
        <v>581</v>
      </c>
      <c r="G354" s="222" t="s">
        <v>279</v>
      </c>
      <c r="H354" s="223">
        <v>1</v>
      </c>
      <c r="I354" s="224"/>
      <c r="J354" s="225">
        <f>ROUND(I354*H354,2)</f>
        <v>0</v>
      </c>
      <c r="K354" s="221" t="s">
        <v>147</v>
      </c>
      <c r="L354" s="45"/>
      <c r="M354" s="226" t="s">
        <v>1</v>
      </c>
      <c r="N354" s="227" t="s">
        <v>46</v>
      </c>
      <c r="O354" s="92"/>
      <c r="P354" s="228">
        <f>O354*H354</f>
        <v>0</v>
      </c>
      <c r="Q354" s="228">
        <v>0.0079588999999999997</v>
      </c>
      <c r="R354" s="228">
        <f>Q354*H354</f>
        <v>0.0079588999999999997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140</v>
      </c>
      <c r="AT354" s="230" t="s">
        <v>136</v>
      </c>
      <c r="AU354" s="230" t="s">
        <v>91</v>
      </c>
      <c r="AY354" s="18" t="s">
        <v>134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89</v>
      </c>
      <c r="BK354" s="231">
        <f>ROUND(I354*H354,2)</f>
        <v>0</v>
      </c>
      <c r="BL354" s="18" t="s">
        <v>140</v>
      </c>
      <c r="BM354" s="230" t="s">
        <v>1022</v>
      </c>
    </row>
    <row r="355" s="2" customFormat="1" ht="33" customHeight="1">
      <c r="A355" s="39"/>
      <c r="B355" s="40"/>
      <c r="C355" s="266" t="s">
        <v>587</v>
      </c>
      <c r="D355" s="266" t="s">
        <v>219</v>
      </c>
      <c r="E355" s="267" t="s">
        <v>584</v>
      </c>
      <c r="F355" s="268" t="s">
        <v>585</v>
      </c>
      <c r="G355" s="269" t="s">
        <v>279</v>
      </c>
      <c r="H355" s="270">
        <v>1</v>
      </c>
      <c r="I355" s="271"/>
      <c r="J355" s="272">
        <f>ROUND(I355*H355,2)</f>
        <v>0</v>
      </c>
      <c r="K355" s="268" t="s">
        <v>147</v>
      </c>
      <c r="L355" s="273"/>
      <c r="M355" s="274" t="s">
        <v>1</v>
      </c>
      <c r="N355" s="275" t="s">
        <v>46</v>
      </c>
      <c r="O355" s="92"/>
      <c r="P355" s="228">
        <f>O355*H355</f>
        <v>0</v>
      </c>
      <c r="Q355" s="228">
        <v>0.098000000000000004</v>
      </c>
      <c r="R355" s="228">
        <f>Q355*H355</f>
        <v>0.098000000000000004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180</v>
      </c>
      <c r="AT355" s="230" t="s">
        <v>219</v>
      </c>
      <c r="AU355" s="230" t="s">
        <v>91</v>
      </c>
      <c r="AY355" s="18" t="s">
        <v>134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89</v>
      </c>
      <c r="BK355" s="231">
        <f>ROUND(I355*H355,2)</f>
        <v>0</v>
      </c>
      <c r="BL355" s="18" t="s">
        <v>140</v>
      </c>
      <c r="BM355" s="230" t="s">
        <v>1023</v>
      </c>
    </row>
    <row r="356" s="2" customFormat="1" ht="37.8" customHeight="1">
      <c r="A356" s="39"/>
      <c r="B356" s="40"/>
      <c r="C356" s="219" t="s">
        <v>591</v>
      </c>
      <c r="D356" s="219" t="s">
        <v>136</v>
      </c>
      <c r="E356" s="220" t="s">
        <v>1024</v>
      </c>
      <c r="F356" s="221" t="s">
        <v>1025</v>
      </c>
      <c r="G356" s="222" t="s">
        <v>256</v>
      </c>
      <c r="H356" s="223">
        <v>5</v>
      </c>
      <c r="I356" s="224"/>
      <c r="J356" s="225">
        <f>ROUND(I356*H356,2)</f>
        <v>0</v>
      </c>
      <c r="K356" s="221" t="s">
        <v>147</v>
      </c>
      <c r="L356" s="45"/>
      <c r="M356" s="226" t="s">
        <v>1</v>
      </c>
      <c r="N356" s="227" t="s">
        <v>46</v>
      </c>
      <c r="O356" s="92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140</v>
      </c>
      <c r="AT356" s="230" t="s">
        <v>136</v>
      </c>
      <c r="AU356" s="230" t="s">
        <v>91</v>
      </c>
      <c r="AY356" s="18" t="s">
        <v>134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89</v>
      </c>
      <c r="BK356" s="231">
        <f>ROUND(I356*H356,2)</f>
        <v>0</v>
      </c>
      <c r="BL356" s="18" t="s">
        <v>140</v>
      </c>
      <c r="BM356" s="230" t="s">
        <v>1026</v>
      </c>
    </row>
    <row r="357" s="2" customFormat="1" ht="24.15" customHeight="1">
      <c r="A357" s="39"/>
      <c r="B357" s="40"/>
      <c r="C357" s="266" t="s">
        <v>596</v>
      </c>
      <c r="D357" s="266" t="s">
        <v>219</v>
      </c>
      <c r="E357" s="267" t="s">
        <v>1027</v>
      </c>
      <c r="F357" s="268" t="s">
        <v>1028</v>
      </c>
      <c r="G357" s="269" t="s">
        <v>256</v>
      </c>
      <c r="H357" s="270">
        <v>5.0750000000000002</v>
      </c>
      <c r="I357" s="271"/>
      <c r="J357" s="272">
        <f>ROUND(I357*H357,2)</f>
        <v>0</v>
      </c>
      <c r="K357" s="268" t="s">
        <v>1</v>
      </c>
      <c r="L357" s="273"/>
      <c r="M357" s="274" t="s">
        <v>1</v>
      </c>
      <c r="N357" s="275" t="s">
        <v>46</v>
      </c>
      <c r="O357" s="92"/>
      <c r="P357" s="228">
        <f>O357*H357</f>
        <v>0</v>
      </c>
      <c r="Q357" s="228">
        <v>0.00027999999999999998</v>
      </c>
      <c r="R357" s="228">
        <f>Q357*H357</f>
        <v>0.001421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180</v>
      </c>
      <c r="AT357" s="230" t="s">
        <v>219</v>
      </c>
      <c r="AU357" s="230" t="s">
        <v>91</v>
      </c>
      <c r="AY357" s="18" t="s">
        <v>134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89</v>
      </c>
      <c r="BK357" s="231">
        <f>ROUND(I357*H357,2)</f>
        <v>0</v>
      </c>
      <c r="BL357" s="18" t="s">
        <v>140</v>
      </c>
      <c r="BM357" s="230" t="s">
        <v>1029</v>
      </c>
    </row>
    <row r="358" s="2" customFormat="1">
      <c r="A358" s="39"/>
      <c r="B358" s="40"/>
      <c r="C358" s="41"/>
      <c r="D358" s="234" t="s">
        <v>273</v>
      </c>
      <c r="E358" s="41"/>
      <c r="F358" s="276" t="s">
        <v>274</v>
      </c>
      <c r="G358" s="41"/>
      <c r="H358" s="41"/>
      <c r="I358" s="277"/>
      <c r="J358" s="41"/>
      <c r="K358" s="41"/>
      <c r="L358" s="45"/>
      <c r="M358" s="278"/>
      <c r="N358" s="279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273</v>
      </c>
      <c r="AU358" s="18" t="s">
        <v>91</v>
      </c>
    </row>
    <row r="359" s="13" customFormat="1">
      <c r="A359" s="13"/>
      <c r="B359" s="232"/>
      <c r="C359" s="233"/>
      <c r="D359" s="234" t="s">
        <v>142</v>
      </c>
      <c r="E359" s="233"/>
      <c r="F359" s="236" t="s">
        <v>1030</v>
      </c>
      <c r="G359" s="233"/>
      <c r="H359" s="237">
        <v>5.0750000000000002</v>
      </c>
      <c r="I359" s="238"/>
      <c r="J359" s="233"/>
      <c r="K359" s="233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142</v>
      </c>
      <c r="AU359" s="243" t="s">
        <v>91</v>
      </c>
      <c r="AV359" s="13" t="s">
        <v>91</v>
      </c>
      <c r="AW359" s="13" t="s">
        <v>4</v>
      </c>
      <c r="AX359" s="13" t="s">
        <v>89</v>
      </c>
      <c r="AY359" s="243" t="s">
        <v>134</v>
      </c>
    </row>
    <row r="360" s="2" customFormat="1" ht="44.25" customHeight="1">
      <c r="A360" s="39"/>
      <c r="B360" s="40"/>
      <c r="C360" s="219" t="s">
        <v>599</v>
      </c>
      <c r="D360" s="219" t="s">
        <v>136</v>
      </c>
      <c r="E360" s="220" t="s">
        <v>588</v>
      </c>
      <c r="F360" s="221" t="s">
        <v>589</v>
      </c>
      <c r="G360" s="222" t="s">
        <v>256</v>
      </c>
      <c r="H360" s="223">
        <v>1</v>
      </c>
      <c r="I360" s="224"/>
      <c r="J360" s="225">
        <f>ROUND(I360*H360,2)</f>
        <v>0</v>
      </c>
      <c r="K360" s="221" t="s">
        <v>147</v>
      </c>
      <c r="L360" s="45"/>
      <c r="M360" s="226" t="s">
        <v>1</v>
      </c>
      <c r="N360" s="227" t="s">
        <v>46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140</v>
      </c>
      <c r="AT360" s="230" t="s">
        <v>136</v>
      </c>
      <c r="AU360" s="230" t="s">
        <v>91</v>
      </c>
      <c r="AY360" s="18" t="s">
        <v>134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89</v>
      </c>
      <c r="BK360" s="231">
        <f>ROUND(I360*H360,2)</f>
        <v>0</v>
      </c>
      <c r="BL360" s="18" t="s">
        <v>140</v>
      </c>
      <c r="BM360" s="230" t="s">
        <v>1031</v>
      </c>
    </row>
    <row r="361" s="2" customFormat="1" ht="16.5" customHeight="1">
      <c r="A361" s="39"/>
      <c r="B361" s="40"/>
      <c r="C361" s="266" t="s">
        <v>602</v>
      </c>
      <c r="D361" s="266" t="s">
        <v>219</v>
      </c>
      <c r="E361" s="267" t="s">
        <v>592</v>
      </c>
      <c r="F361" s="268" t="s">
        <v>593</v>
      </c>
      <c r="G361" s="269" t="s">
        <v>256</v>
      </c>
      <c r="H361" s="270">
        <v>1.0149999999999999</v>
      </c>
      <c r="I361" s="271"/>
      <c r="J361" s="272">
        <f>ROUND(I361*H361,2)</f>
        <v>0</v>
      </c>
      <c r="K361" s="268" t="s">
        <v>1</v>
      </c>
      <c r="L361" s="273"/>
      <c r="M361" s="274" t="s">
        <v>1</v>
      </c>
      <c r="N361" s="275" t="s">
        <v>46</v>
      </c>
      <c r="O361" s="92"/>
      <c r="P361" s="228">
        <f>O361*H361</f>
        <v>0</v>
      </c>
      <c r="Q361" s="228">
        <v>0.0031800000000000001</v>
      </c>
      <c r="R361" s="228">
        <f>Q361*H361</f>
        <v>0.0032276999999999996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180</v>
      </c>
      <c r="AT361" s="230" t="s">
        <v>219</v>
      </c>
      <c r="AU361" s="230" t="s">
        <v>91</v>
      </c>
      <c r="AY361" s="18" t="s">
        <v>134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89</v>
      </c>
      <c r="BK361" s="231">
        <f>ROUND(I361*H361,2)</f>
        <v>0</v>
      </c>
      <c r="BL361" s="18" t="s">
        <v>140</v>
      </c>
      <c r="BM361" s="230" t="s">
        <v>1032</v>
      </c>
    </row>
    <row r="362" s="2" customFormat="1">
      <c r="A362" s="39"/>
      <c r="B362" s="40"/>
      <c r="C362" s="41"/>
      <c r="D362" s="234" t="s">
        <v>273</v>
      </c>
      <c r="E362" s="41"/>
      <c r="F362" s="276" t="s">
        <v>274</v>
      </c>
      <c r="G362" s="41"/>
      <c r="H362" s="41"/>
      <c r="I362" s="277"/>
      <c r="J362" s="41"/>
      <c r="K362" s="41"/>
      <c r="L362" s="45"/>
      <c r="M362" s="278"/>
      <c r="N362" s="279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273</v>
      </c>
      <c r="AU362" s="18" t="s">
        <v>91</v>
      </c>
    </row>
    <row r="363" s="13" customFormat="1">
      <c r="A363" s="13"/>
      <c r="B363" s="232"/>
      <c r="C363" s="233"/>
      <c r="D363" s="234" t="s">
        <v>142</v>
      </c>
      <c r="E363" s="233"/>
      <c r="F363" s="236" t="s">
        <v>1033</v>
      </c>
      <c r="G363" s="233"/>
      <c r="H363" s="237">
        <v>1.0149999999999999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142</v>
      </c>
      <c r="AU363" s="243" t="s">
        <v>91</v>
      </c>
      <c r="AV363" s="13" t="s">
        <v>91</v>
      </c>
      <c r="AW363" s="13" t="s">
        <v>4</v>
      </c>
      <c r="AX363" s="13" t="s">
        <v>89</v>
      </c>
      <c r="AY363" s="243" t="s">
        <v>134</v>
      </c>
    </row>
    <row r="364" s="2" customFormat="1" ht="44.25" customHeight="1">
      <c r="A364" s="39"/>
      <c r="B364" s="40"/>
      <c r="C364" s="219" t="s">
        <v>606</v>
      </c>
      <c r="D364" s="219" t="s">
        <v>136</v>
      </c>
      <c r="E364" s="220" t="s">
        <v>266</v>
      </c>
      <c r="F364" s="221" t="s">
        <v>267</v>
      </c>
      <c r="G364" s="222" t="s">
        <v>256</v>
      </c>
      <c r="H364" s="223">
        <v>237</v>
      </c>
      <c r="I364" s="224"/>
      <c r="J364" s="225">
        <f>ROUND(I364*H364,2)</f>
        <v>0</v>
      </c>
      <c r="K364" s="221" t="s">
        <v>147</v>
      </c>
      <c r="L364" s="45"/>
      <c r="M364" s="226" t="s">
        <v>1</v>
      </c>
      <c r="N364" s="227" t="s">
        <v>46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140</v>
      </c>
      <c r="AT364" s="230" t="s">
        <v>136</v>
      </c>
      <c r="AU364" s="230" t="s">
        <v>91</v>
      </c>
      <c r="AY364" s="18" t="s">
        <v>134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89</v>
      </c>
      <c r="BK364" s="231">
        <f>ROUND(I364*H364,2)</f>
        <v>0</v>
      </c>
      <c r="BL364" s="18" t="s">
        <v>140</v>
      </c>
      <c r="BM364" s="230" t="s">
        <v>1034</v>
      </c>
    </row>
    <row r="365" s="13" customFormat="1">
      <c r="A365" s="13"/>
      <c r="B365" s="232"/>
      <c r="C365" s="233"/>
      <c r="D365" s="234" t="s">
        <v>142</v>
      </c>
      <c r="E365" s="235" t="s">
        <v>1</v>
      </c>
      <c r="F365" s="236" t="s">
        <v>1035</v>
      </c>
      <c r="G365" s="233"/>
      <c r="H365" s="237">
        <v>237</v>
      </c>
      <c r="I365" s="238"/>
      <c r="J365" s="233"/>
      <c r="K365" s="233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142</v>
      </c>
      <c r="AU365" s="243" t="s">
        <v>91</v>
      </c>
      <c r="AV365" s="13" t="s">
        <v>91</v>
      </c>
      <c r="AW365" s="13" t="s">
        <v>36</v>
      </c>
      <c r="AX365" s="13" t="s">
        <v>89</v>
      </c>
      <c r="AY365" s="243" t="s">
        <v>134</v>
      </c>
    </row>
    <row r="366" s="2" customFormat="1" ht="16.5" customHeight="1">
      <c r="A366" s="39"/>
      <c r="B366" s="40"/>
      <c r="C366" s="266" t="s">
        <v>610</v>
      </c>
      <c r="D366" s="266" t="s">
        <v>219</v>
      </c>
      <c r="E366" s="267" t="s">
        <v>270</v>
      </c>
      <c r="F366" s="268" t="s">
        <v>271</v>
      </c>
      <c r="G366" s="269" t="s">
        <v>256</v>
      </c>
      <c r="H366" s="270">
        <v>240.55500000000001</v>
      </c>
      <c r="I366" s="271"/>
      <c r="J366" s="272">
        <f>ROUND(I366*H366,2)</f>
        <v>0</v>
      </c>
      <c r="K366" s="268" t="s">
        <v>1</v>
      </c>
      <c r="L366" s="273"/>
      <c r="M366" s="274" t="s">
        <v>1</v>
      </c>
      <c r="N366" s="275" t="s">
        <v>46</v>
      </c>
      <c r="O366" s="92"/>
      <c r="P366" s="228">
        <f>O366*H366</f>
        <v>0</v>
      </c>
      <c r="Q366" s="228">
        <v>0.025899999999999999</v>
      </c>
      <c r="R366" s="228">
        <f>Q366*H366</f>
        <v>6.2303744999999999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180</v>
      </c>
      <c r="AT366" s="230" t="s">
        <v>219</v>
      </c>
      <c r="AU366" s="230" t="s">
        <v>91</v>
      </c>
      <c r="AY366" s="18" t="s">
        <v>134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89</v>
      </c>
      <c r="BK366" s="231">
        <f>ROUND(I366*H366,2)</f>
        <v>0</v>
      </c>
      <c r="BL366" s="18" t="s">
        <v>140</v>
      </c>
      <c r="BM366" s="230" t="s">
        <v>1036</v>
      </c>
    </row>
    <row r="367" s="2" customFormat="1">
      <c r="A367" s="39"/>
      <c r="B367" s="40"/>
      <c r="C367" s="41"/>
      <c r="D367" s="234" t="s">
        <v>273</v>
      </c>
      <c r="E367" s="41"/>
      <c r="F367" s="276" t="s">
        <v>274</v>
      </c>
      <c r="G367" s="41"/>
      <c r="H367" s="41"/>
      <c r="I367" s="277"/>
      <c r="J367" s="41"/>
      <c r="K367" s="41"/>
      <c r="L367" s="45"/>
      <c r="M367" s="278"/>
      <c r="N367" s="279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273</v>
      </c>
      <c r="AU367" s="18" t="s">
        <v>91</v>
      </c>
    </row>
    <row r="368" s="13" customFormat="1">
      <c r="A368" s="13"/>
      <c r="B368" s="232"/>
      <c r="C368" s="233"/>
      <c r="D368" s="234" t="s">
        <v>142</v>
      </c>
      <c r="E368" s="233"/>
      <c r="F368" s="236" t="s">
        <v>1037</v>
      </c>
      <c r="G368" s="233"/>
      <c r="H368" s="237">
        <v>240.55500000000001</v>
      </c>
      <c r="I368" s="238"/>
      <c r="J368" s="233"/>
      <c r="K368" s="233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142</v>
      </c>
      <c r="AU368" s="243" t="s">
        <v>91</v>
      </c>
      <c r="AV368" s="13" t="s">
        <v>91</v>
      </c>
      <c r="AW368" s="13" t="s">
        <v>4</v>
      </c>
      <c r="AX368" s="13" t="s">
        <v>89</v>
      </c>
      <c r="AY368" s="243" t="s">
        <v>134</v>
      </c>
    </row>
    <row r="369" s="2" customFormat="1" ht="44.25" customHeight="1">
      <c r="A369" s="39"/>
      <c r="B369" s="40"/>
      <c r="C369" s="219" t="s">
        <v>614</v>
      </c>
      <c r="D369" s="219" t="s">
        <v>136</v>
      </c>
      <c r="E369" s="220" t="s">
        <v>1038</v>
      </c>
      <c r="F369" s="221" t="s">
        <v>1039</v>
      </c>
      <c r="G369" s="222" t="s">
        <v>279</v>
      </c>
      <c r="H369" s="223">
        <v>3</v>
      </c>
      <c r="I369" s="224"/>
      <c r="J369" s="225">
        <f>ROUND(I369*H369,2)</f>
        <v>0</v>
      </c>
      <c r="K369" s="221" t="s">
        <v>147</v>
      </c>
      <c r="L369" s="45"/>
      <c r="M369" s="226" t="s">
        <v>1</v>
      </c>
      <c r="N369" s="227" t="s">
        <v>46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140</v>
      </c>
      <c r="AT369" s="230" t="s">
        <v>136</v>
      </c>
      <c r="AU369" s="230" t="s">
        <v>91</v>
      </c>
      <c r="AY369" s="18" t="s">
        <v>134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89</v>
      </c>
      <c r="BK369" s="231">
        <f>ROUND(I369*H369,2)</f>
        <v>0</v>
      </c>
      <c r="BL369" s="18" t="s">
        <v>140</v>
      </c>
      <c r="BM369" s="230" t="s">
        <v>1040</v>
      </c>
    </row>
    <row r="370" s="2" customFormat="1" ht="16.5" customHeight="1">
      <c r="A370" s="39"/>
      <c r="B370" s="40"/>
      <c r="C370" s="266" t="s">
        <v>618</v>
      </c>
      <c r="D370" s="266" t="s">
        <v>219</v>
      </c>
      <c r="E370" s="267" t="s">
        <v>1041</v>
      </c>
      <c r="F370" s="268" t="s">
        <v>1042</v>
      </c>
      <c r="G370" s="269" t="s">
        <v>279</v>
      </c>
      <c r="H370" s="270">
        <v>3</v>
      </c>
      <c r="I370" s="271"/>
      <c r="J370" s="272">
        <f>ROUND(I370*H370,2)</f>
        <v>0</v>
      </c>
      <c r="K370" s="268" t="s">
        <v>147</v>
      </c>
      <c r="L370" s="273"/>
      <c r="M370" s="274" t="s">
        <v>1</v>
      </c>
      <c r="N370" s="275" t="s">
        <v>46</v>
      </c>
      <c r="O370" s="92"/>
      <c r="P370" s="228">
        <f>O370*H370</f>
        <v>0</v>
      </c>
      <c r="Q370" s="228">
        <v>0.00017000000000000001</v>
      </c>
      <c r="R370" s="228">
        <f>Q370*H370</f>
        <v>0.00051000000000000004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180</v>
      </c>
      <c r="AT370" s="230" t="s">
        <v>219</v>
      </c>
      <c r="AU370" s="230" t="s">
        <v>91</v>
      </c>
      <c r="AY370" s="18" t="s">
        <v>134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89</v>
      </c>
      <c r="BK370" s="231">
        <f>ROUND(I370*H370,2)</f>
        <v>0</v>
      </c>
      <c r="BL370" s="18" t="s">
        <v>140</v>
      </c>
      <c r="BM370" s="230" t="s">
        <v>1043</v>
      </c>
    </row>
    <row r="371" s="2" customFormat="1" ht="44.25" customHeight="1">
      <c r="A371" s="39"/>
      <c r="B371" s="40"/>
      <c r="C371" s="219" t="s">
        <v>622</v>
      </c>
      <c r="D371" s="219" t="s">
        <v>136</v>
      </c>
      <c r="E371" s="220" t="s">
        <v>603</v>
      </c>
      <c r="F371" s="221" t="s">
        <v>604</v>
      </c>
      <c r="G371" s="222" t="s">
        <v>279</v>
      </c>
      <c r="H371" s="223">
        <v>2</v>
      </c>
      <c r="I371" s="224"/>
      <c r="J371" s="225">
        <f>ROUND(I371*H371,2)</f>
        <v>0</v>
      </c>
      <c r="K371" s="221" t="s">
        <v>147</v>
      </c>
      <c r="L371" s="45"/>
      <c r="M371" s="226" t="s">
        <v>1</v>
      </c>
      <c r="N371" s="227" t="s">
        <v>46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140</v>
      </c>
      <c r="AT371" s="230" t="s">
        <v>136</v>
      </c>
      <c r="AU371" s="230" t="s">
        <v>91</v>
      </c>
      <c r="AY371" s="18" t="s">
        <v>134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89</v>
      </c>
      <c r="BK371" s="231">
        <f>ROUND(I371*H371,2)</f>
        <v>0</v>
      </c>
      <c r="BL371" s="18" t="s">
        <v>140</v>
      </c>
      <c r="BM371" s="230" t="s">
        <v>1044</v>
      </c>
    </row>
    <row r="372" s="2" customFormat="1" ht="24.15" customHeight="1">
      <c r="A372" s="39"/>
      <c r="B372" s="40"/>
      <c r="C372" s="266" t="s">
        <v>626</v>
      </c>
      <c r="D372" s="266" t="s">
        <v>219</v>
      </c>
      <c r="E372" s="267" t="s">
        <v>607</v>
      </c>
      <c r="F372" s="268" t="s">
        <v>608</v>
      </c>
      <c r="G372" s="269" t="s">
        <v>279</v>
      </c>
      <c r="H372" s="270">
        <v>2</v>
      </c>
      <c r="I372" s="271"/>
      <c r="J372" s="272">
        <f>ROUND(I372*H372,2)</f>
        <v>0</v>
      </c>
      <c r="K372" s="268" t="s">
        <v>1</v>
      </c>
      <c r="L372" s="273"/>
      <c r="M372" s="274" t="s">
        <v>1</v>
      </c>
      <c r="N372" s="275" t="s">
        <v>46</v>
      </c>
      <c r="O372" s="92"/>
      <c r="P372" s="228">
        <f>O372*H372</f>
        <v>0</v>
      </c>
      <c r="Q372" s="228">
        <v>0.0045999999999999999</v>
      </c>
      <c r="R372" s="228">
        <f>Q372*H372</f>
        <v>0.0091999999999999998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180</v>
      </c>
      <c r="AT372" s="230" t="s">
        <v>219</v>
      </c>
      <c r="AU372" s="230" t="s">
        <v>91</v>
      </c>
      <c r="AY372" s="18" t="s">
        <v>134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89</v>
      </c>
      <c r="BK372" s="231">
        <f>ROUND(I372*H372,2)</f>
        <v>0</v>
      </c>
      <c r="BL372" s="18" t="s">
        <v>140</v>
      </c>
      <c r="BM372" s="230" t="s">
        <v>1045</v>
      </c>
    </row>
    <row r="373" s="2" customFormat="1" ht="44.25" customHeight="1">
      <c r="A373" s="39"/>
      <c r="B373" s="40"/>
      <c r="C373" s="219" t="s">
        <v>630</v>
      </c>
      <c r="D373" s="219" t="s">
        <v>136</v>
      </c>
      <c r="E373" s="220" t="s">
        <v>611</v>
      </c>
      <c r="F373" s="221" t="s">
        <v>612</v>
      </c>
      <c r="G373" s="222" t="s">
        <v>279</v>
      </c>
      <c r="H373" s="223">
        <v>4</v>
      </c>
      <c r="I373" s="224"/>
      <c r="J373" s="225">
        <f>ROUND(I373*H373,2)</f>
        <v>0</v>
      </c>
      <c r="K373" s="221" t="s">
        <v>147</v>
      </c>
      <c r="L373" s="45"/>
      <c r="M373" s="226" t="s">
        <v>1</v>
      </c>
      <c r="N373" s="227" t="s">
        <v>46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140</v>
      </c>
      <c r="AT373" s="230" t="s">
        <v>136</v>
      </c>
      <c r="AU373" s="230" t="s">
        <v>91</v>
      </c>
      <c r="AY373" s="18" t="s">
        <v>134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89</v>
      </c>
      <c r="BK373" s="231">
        <f>ROUND(I373*H373,2)</f>
        <v>0</v>
      </c>
      <c r="BL373" s="18" t="s">
        <v>140</v>
      </c>
      <c r="BM373" s="230" t="s">
        <v>1046</v>
      </c>
    </row>
    <row r="374" s="2" customFormat="1" ht="16.5" customHeight="1">
      <c r="A374" s="39"/>
      <c r="B374" s="40"/>
      <c r="C374" s="266" t="s">
        <v>634</v>
      </c>
      <c r="D374" s="266" t="s">
        <v>219</v>
      </c>
      <c r="E374" s="267" t="s">
        <v>615</v>
      </c>
      <c r="F374" s="268" t="s">
        <v>616</v>
      </c>
      <c r="G374" s="269" t="s">
        <v>279</v>
      </c>
      <c r="H374" s="270">
        <v>1</v>
      </c>
      <c r="I374" s="271"/>
      <c r="J374" s="272">
        <f>ROUND(I374*H374,2)</f>
        <v>0</v>
      </c>
      <c r="K374" s="268" t="s">
        <v>147</v>
      </c>
      <c r="L374" s="273"/>
      <c r="M374" s="274" t="s">
        <v>1</v>
      </c>
      <c r="N374" s="275" t="s">
        <v>46</v>
      </c>
      <c r="O374" s="92"/>
      <c r="P374" s="228">
        <f>O374*H374</f>
        <v>0</v>
      </c>
      <c r="Q374" s="228">
        <v>0.00072000000000000005</v>
      </c>
      <c r="R374" s="228">
        <f>Q374*H374</f>
        <v>0.00072000000000000005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180</v>
      </c>
      <c r="AT374" s="230" t="s">
        <v>219</v>
      </c>
      <c r="AU374" s="230" t="s">
        <v>91</v>
      </c>
      <c r="AY374" s="18" t="s">
        <v>134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89</v>
      </c>
      <c r="BK374" s="231">
        <f>ROUND(I374*H374,2)</f>
        <v>0</v>
      </c>
      <c r="BL374" s="18" t="s">
        <v>140</v>
      </c>
      <c r="BM374" s="230" t="s">
        <v>1047</v>
      </c>
    </row>
    <row r="375" s="2" customFormat="1" ht="16.5" customHeight="1">
      <c r="A375" s="39"/>
      <c r="B375" s="40"/>
      <c r="C375" s="266" t="s">
        <v>638</v>
      </c>
      <c r="D375" s="266" t="s">
        <v>219</v>
      </c>
      <c r="E375" s="267" t="s">
        <v>619</v>
      </c>
      <c r="F375" s="268" t="s">
        <v>620</v>
      </c>
      <c r="G375" s="269" t="s">
        <v>279</v>
      </c>
      <c r="H375" s="270">
        <v>2</v>
      </c>
      <c r="I375" s="271"/>
      <c r="J375" s="272">
        <f>ROUND(I375*H375,2)</f>
        <v>0</v>
      </c>
      <c r="K375" s="268" t="s">
        <v>147</v>
      </c>
      <c r="L375" s="273"/>
      <c r="M375" s="274" t="s">
        <v>1</v>
      </c>
      <c r="N375" s="275" t="s">
        <v>46</v>
      </c>
      <c r="O375" s="92"/>
      <c r="P375" s="228">
        <f>O375*H375</f>
        <v>0</v>
      </c>
      <c r="Q375" s="228">
        <v>0.00080000000000000004</v>
      </c>
      <c r="R375" s="228">
        <f>Q375*H375</f>
        <v>0.0016000000000000001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180</v>
      </c>
      <c r="AT375" s="230" t="s">
        <v>219</v>
      </c>
      <c r="AU375" s="230" t="s">
        <v>91</v>
      </c>
      <c r="AY375" s="18" t="s">
        <v>134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89</v>
      </c>
      <c r="BK375" s="231">
        <f>ROUND(I375*H375,2)</f>
        <v>0</v>
      </c>
      <c r="BL375" s="18" t="s">
        <v>140</v>
      </c>
      <c r="BM375" s="230" t="s">
        <v>1048</v>
      </c>
    </row>
    <row r="376" s="2" customFormat="1" ht="24.15" customHeight="1">
      <c r="A376" s="39"/>
      <c r="B376" s="40"/>
      <c r="C376" s="266" t="s">
        <v>640</v>
      </c>
      <c r="D376" s="266" t="s">
        <v>219</v>
      </c>
      <c r="E376" s="267" t="s">
        <v>623</v>
      </c>
      <c r="F376" s="268" t="s">
        <v>624</v>
      </c>
      <c r="G376" s="269" t="s">
        <v>279</v>
      </c>
      <c r="H376" s="270">
        <v>1</v>
      </c>
      <c r="I376" s="271"/>
      <c r="J376" s="272">
        <f>ROUND(I376*H376,2)</f>
        <v>0</v>
      </c>
      <c r="K376" s="268" t="s">
        <v>1</v>
      </c>
      <c r="L376" s="273"/>
      <c r="M376" s="274" t="s">
        <v>1</v>
      </c>
      <c r="N376" s="275" t="s">
        <v>46</v>
      </c>
      <c r="O376" s="92"/>
      <c r="P376" s="228">
        <f>O376*H376</f>
        <v>0</v>
      </c>
      <c r="Q376" s="228">
        <v>0.0051000000000000004</v>
      </c>
      <c r="R376" s="228">
        <f>Q376*H376</f>
        <v>0.0051000000000000004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180</v>
      </c>
      <c r="AT376" s="230" t="s">
        <v>219</v>
      </c>
      <c r="AU376" s="230" t="s">
        <v>91</v>
      </c>
      <c r="AY376" s="18" t="s">
        <v>134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89</v>
      </c>
      <c r="BK376" s="231">
        <f>ROUND(I376*H376,2)</f>
        <v>0</v>
      </c>
      <c r="BL376" s="18" t="s">
        <v>140</v>
      </c>
      <c r="BM376" s="230" t="s">
        <v>1049</v>
      </c>
    </row>
    <row r="377" s="2" customFormat="1" ht="37.8" customHeight="1">
      <c r="A377" s="39"/>
      <c r="B377" s="40"/>
      <c r="C377" s="219" t="s">
        <v>642</v>
      </c>
      <c r="D377" s="219" t="s">
        <v>136</v>
      </c>
      <c r="E377" s="220" t="s">
        <v>1050</v>
      </c>
      <c r="F377" s="221" t="s">
        <v>1051</v>
      </c>
      <c r="G377" s="222" t="s">
        <v>279</v>
      </c>
      <c r="H377" s="223">
        <v>1</v>
      </c>
      <c r="I377" s="224"/>
      <c r="J377" s="225">
        <f>ROUND(I377*H377,2)</f>
        <v>0</v>
      </c>
      <c r="K377" s="221" t="s">
        <v>147</v>
      </c>
      <c r="L377" s="45"/>
      <c r="M377" s="226" t="s">
        <v>1</v>
      </c>
      <c r="N377" s="227" t="s">
        <v>46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140</v>
      </c>
      <c r="AT377" s="230" t="s">
        <v>136</v>
      </c>
      <c r="AU377" s="230" t="s">
        <v>91</v>
      </c>
      <c r="AY377" s="18" t="s">
        <v>134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89</v>
      </c>
      <c r="BK377" s="231">
        <f>ROUND(I377*H377,2)</f>
        <v>0</v>
      </c>
      <c r="BL377" s="18" t="s">
        <v>140</v>
      </c>
      <c r="BM377" s="230" t="s">
        <v>1052</v>
      </c>
    </row>
    <row r="378" s="2" customFormat="1" ht="16.5" customHeight="1">
      <c r="A378" s="39"/>
      <c r="B378" s="40"/>
      <c r="C378" s="266" t="s">
        <v>644</v>
      </c>
      <c r="D378" s="266" t="s">
        <v>219</v>
      </c>
      <c r="E378" s="267" t="s">
        <v>1053</v>
      </c>
      <c r="F378" s="268" t="s">
        <v>1054</v>
      </c>
      <c r="G378" s="269" t="s">
        <v>279</v>
      </c>
      <c r="H378" s="270">
        <v>1</v>
      </c>
      <c r="I378" s="271"/>
      <c r="J378" s="272">
        <f>ROUND(I378*H378,2)</f>
        <v>0</v>
      </c>
      <c r="K378" s="268" t="s">
        <v>1</v>
      </c>
      <c r="L378" s="273"/>
      <c r="M378" s="274" t="s">
        <v>1</v>
      </c>
      <c r="N378" s="275" t="s">
        <v>46</v>
      </c>
      <c r="O378" s="92"/>
      <c r="P378" s="228">
        <f>O378*H378</f>
        <v>0</v>
      </c>
      <c r="Q378" s="228">
        <v>0.00097000000000000005</v>
      </c>
      <c r="R378" s="228">
        <f>Q378*H378</f>
        <v>0.00097000000000000005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180</v>
      </c>
      <c r="AT378" s="230" t="s">
        <v>219</v>
      </c>
      <c r="AU378" s="230" t="s">
        <v>91</v>
      </c>
      <c r="AY378" s="18" t="s">
        <v>134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89</v>
      </c>
      <c r="BK378" s="231">
        <f>ROUND(I378*H378,2)</f>
        <v>0</v>
      </c>
      <c r="BL378" s="18" t="s">
        <v>140</v>
      </c>
      <c r="BM378" s="230" t="s">
        <v>1055</v>
      </c>
    </row>
    <row r="379" s="2" customFormat="1">
      <c r="A379" s="39"/>
      <c r="B379" s="40"/>
      <c r="C379" s="41"/>
      <c r="D379" s="234" t="s">
        <v>273</v>
      </c>
      <c r="E379" s="41"/>
      <c r="F379" s="276" t="s">
        <v>1056</v>
      </c>
      <c r="G379" s="41"/>
      <c r="H379" s="41"/>
      <c r="I379" s="277"/>
      <c r="J379" s="41"/>
      <c r="K379" s="41"/>
      <c r="L379" s="45"/>
      <c r="M379" s="278"/>
      <c r="N379" s="279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273</v>
      </c>
      <c r="AU379" s="18" t="s">
        <v>91</v>
      </c>
    </row>
    <row r="380" s="2" customFormat="1" ht="37.8" customHeight="1">
      <c r="A380" s="39"/>
      <c r="B380" s="40"/>
      <c r="C380" s="219" t="s">
        <v>647</v>
      </c>
      <c r="D380" s="219" t="s">
        <v>136</v>
      </c>
      <c r="E380" s="220" t="s">
        <v>1057</v>
      </c>
      <c r="F380" s="221" t="s">
        <v>1058</v>
      </c>
      <c r="G380" s="222" t="s">
        <v>279</v>
      </c>
      <c r="H380" s="223">
        <v>3</v>
      </c>
      <c r="I380" s="224"/>
      <c r="J380" s="225">
        <f>ROUND(I380*H380,2)</f>
        <v>0</v>
      </c>
      <c r="K380" s="221" t="s">
        <v>147</v>
      </c>
      <c r="L380" s="45"/>
      <c r="M380" s="226" t="s">
        <v>1</v>
      </c>
      <c r="N380" s="227" t="s">
        <v>46</v>
      </c>
      <c r="O380" s="92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140</v>
      </c>
      <c r="AT380" s="230" t="s">
        <v>136</v>
      </c>
      <c r="AU380" s="230" t="s">
        <v>91</v>
      </c>
      <c r="AY380" s="18" t="s">
        <v>134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89</v>
      </c>
      <c r="BK380" s="231">
        <f>ROUND(I380*H380,2)</f>
        <v>0</v>
      </c>
      <c r="BL380" s="18" t="s">
        <v>140</v>
      </c>
      <c r="BM380" s="230" t="s">
        <v>1059</v>
      </c>
    </row>
    <row r="381" s="2" customFormat="1" ht="24.15" customHeight="1">
      <c r="A381" s="39"/>
      <c r="B381" s="40"/>
      <c r="C381" s="266" t="s">
        <v>649</v>
      </c>
      <c r="D381" s="266" t="s">
        <v>219</v>
      </c>
      <c r="E381" s="267" t="s">
        <v>1060</v>
      </c>
      <c r="F381" s="268" t="s">
        <v>1061</v>
      </c>
      <c r="G381" s="269" t="s">
        <v>279</v>
      </c>
      <c r="H381" s="270">
        <v>3</v>
      </c>
      <c r="I381" s="271"/>
      <c r="J381" s="272">
        <f>ROUND(I381*H381,2)</f>
        <v>0</v>
      </c>
      <c r="K381" s="268" t="s">
        <v>1</v>
      </c>
      <c r="L381" s="273"/>
      <c r="M381" s="274" t="s">
        <v>1</v>
      </c>
      <c r="N381" s="275" t="s">
        <v>46</v>
      </c>
      <c r="O381" s="92"/>
      <c r="P381" s="228">
        <f>O381*H381</f>
        <v>0</v>
      </c>
      <c r="Q381" s="228">
        <v>0.00198</v>
      </c>
      <c r="R381" s="228">
        <f>Q381*H381</f>
        <v>0.00594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180</v>
      </c>
      <c r="AT381" s="230" t="s">
        <v>219</v>
      </c>
      <c r="AU381" s="230" t="s">
        <v>91</v>
      </c>
      <c r="AY381" s="18" t="s">
        <v>134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89</v>
      </c>
      <c r="BK381" s="231">
        <f>ROUND(I381*H381,2)</f>
        <v>0</v>
      </c>
      <c r="BL381" s="18" t="s">
        <v>140</v>
      </c>
      <c r="BM381" s="230" t="s">
        <v>1062</v>
      </c>
    </row>
    <row r="382" s="2" customFormat="1">
      <c r="A382" s="39"/>
      <c r="B382" s="40"/>
      <c r="C382" s="41"/>
      <c r="D382" s="234" t="s">
        <v>273</v>
      </c>
      <c r="E382" s="41"/>
      <c r="F382" s="276" t="s">
        <v>1063</v>
      </c>
      <c r="G382" s="41"/>
      <c r="H382" s="41"/>
      <c r="I382" s="277"/>
      <c r="J382" s="41"/>
      <c r="K382" s="41"/>
      <c r="L382" s="45"/>
      <c r="M382" s="278"/>
      <c r="N382" s="279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273</v>
      </c>
      <c r="AU382" s="18" t="s">
        <v>91</v>
      </c>
    </row>
    <row r="383" s="2" customFormat="1" ht="24.15" customHeight="1">
      <c r="A383" s="39"/>
      <c r="B383" s="40"/>
      <c r="C383" s="266" t="s">
        <v>651</v>
      </c>
      <c r="D383" s="266" t="s">
        <v>219</v>
      </c>
      <c r="E383" s="267" t="s">
        <v>1064</v>
      </c>
      <c r="F383" s="268" t="s">
        <v>1065</v>
      </c>
      <c r="G383" s="269" t="s">
        <v>279</v>
      </c>
      <c r="H383" s="270">
        <v>3</v>
      </c>
      <c r="I383" s="271"/>
      <c r="J383" s="272">
        <f>ROUND(I383*H383,2)</f>
        <v>0</v>
      </c>
      <c r="K383" s="268" t="s">
        <v>1</v>
      </c>
      <c r="L383" s="273"/>
      <c r="M383" s="274" t="s">
        <v>1</v>
      </c>
      <c r="N383" s="275" t="s">
        <v>46</v>
      </c>
      <c r="O383" s="92"/>
      <c r="P383" s="228">
        <f>O383*H383</f>
        <v>0</v>
      </c>
      <c r="Q383" s="228">
        <v>0.0033</v>
      </c>
      <c r="R383" s="228">
        <f>Q383*H383</f>
        <v>0.0098999999999999991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180</v>
      </c>
      <c r="AT383" s="230" t="s">
        <v>219</v>
      </c>
      <c r="AU383" s="230" t="s">
        <v>91</v>
      </c>
      <c r="AY383" s="18" t="s">
        <v>134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89</v>
      </c>
      <c r="BK383" s="231">
        <f>ROUND(I383*H383,2)</f>
        <v>0</v>
      </c>
      <c r="BL383" s="18" t="s">
        <v>140</v>
      </c>
      <c r="BM383" s="230" t="s">
        <v>1066</v>
      </c>
    </row>
    <row r="384" s="2" customFormat="1" ht="37.8" customHeight="1">
      <c r="A384" s="39"/>
      <c r="B384" s="40"/>
      <c r="C384" s="219" t="s">
        <v>655</v>
      </c>
      <c r="D384" s="219" t="s">
        <v>136</v>
      </c>
      <c r="E384" s="220" t="s">
        <v>627</v>
      </c>
      <c r="F384" s="221" t="s">
        <v>628</v>
      </c>
      <c r="G384" s="222" t="s">
        <v>279</v>
      </c>
      <c r="H384" s="223">
        <v>2</v>
      </c>
      <c r="I384" s="224"/>
      <c r="J384" s="225">
        <f>ROUND(I384*H384,2)</f>
        <v>0</v>
      </c>
      <c r="K384" s="221" t="s">
        <v>1</v>
      </c>
      <c r="L384" s="45"/>
      <c r="M384" s="226" t="s">
        <v>1</v>
      </c>
      <c r="N384" s="227" t="s">
        <v>46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140</v>
      </c>
      <c r="AT384" s="230" t="s">
        <v>136</v>
      </c>
      <c r="AU384" s="230" t="s">
        <v>91</v>
      </c>
      <c r="AY384" s="18" t="s">
        <v>134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89</v>
      </c>
      <c r="BK384" s="231">
        <f>ROUND(I384*H384,2)</f>
        <v>0</v>
      </c>
      <c r="BL384" s="18" t="s">
        <v>140</v>
      </c>
      <c r="BM384" s="230" t="s">
        <v>1067</v>
      </c>
    </row>
    <row r="385" s="2" customFormat="1" ht="16.5" customHeight="1">
      <c r="A385" s="39"/>
      <c r="B385" s="40"/>
      <c r="C385" s="266" t="s">
        <v>659</v>
      </c>
      <c r="D385" s="266" t="s">
        <v>219</v>
      </c>
      <c r="E385" s="267" t="s">
        <v>631</v>
      </c>
      <c r="F385" s="268" t="s">
        <v>632</v>
      </c>
      <c r="G385" s="269" t="s">
        <v>279</v>
      </c>
      <c r="H385" s="270">
        <v>2</v>
      </c>
      <c r="I385" s="271"/>
      <c r="J385" s="272">
        <f>ROUND(I385*H385,2)</f>
        <v>0</v>
      </c>
      <c r="K385" s="268" t="s">
        <v>1</v>
      </c>
      <c r="L385" s="273"/>
      <c r="M385" s="274" t="s">
        <v>1</v>
      </c>
      <c r="N385" s="275" t="s">
        <v>46</v>
      </c>
      <c r="O385" s="92"/>
      <c r="P385" s="228">
        <f>O385*H385</f>
        <v>0</v>
      </c>
      <c r="Q385" s="228">
        <v>0.015299999999999999</v>
      </c>
      <c r="R385" s="228">
        <f>Q385*H385</f>
        <v>0.030599999999999999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180</v>
      </c>
      <c r="AT385" s="230" t="s">
        <v>219</v>
      </c>
      <c r="AU385" s="230" t="s">
        <v>91</v>
      </c>
      <c r="AY385" s="18" t="s">
        <v>134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89</v>
      </c>
      <c r="BK385" s="231">
        <f>ROUND(I385*H385,2)</f>
        <v>0</v>
      </c>
      <c r="BL385" s="18" t="s">
        <v>140</v>
      </c>
      <c r="BM385" s="230" t="s">
        <v>1068</v>
      </c>
    </row>
    <row r="386" s="2" customFormat="1" ht="37.8" customHeight="1">
      <c r="A386" s="39"/>
      <c r="B386" s="40"/>
      <c r="C386" s="219" t="s">
        <v>663</v>
      </c>
      <c r="D386" s="219" t="s">
        <v>136</v>
      </c>
      <c r="E386" s="220" t="s">
        <v>635</v>
      </c>
      <c r="F386" s="221" t="s">
        <v>636</v>
      </c>
      <c r="G386" s="222" t="s">
        <v>279</v>
      </c>
      <c r="H386" s="223">
        <v>6</v>
      </c>
      <c r="I386" s="224"/>
      <c r="J386" s="225">
        <f>ROUND(I386*H386,2)</f>
        <v>0</v>
      </c>
      <c r="K386" s="221" t="s">
        <v>1</v>
      </c>
      <c r="L386" s="45"/>
      <c r="M386" s="226" t="s">
        <v>1</v>
      </c>
      <c r="N386" s="227" t="s">
        <v>46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140</v>
      </c>
      <c r="AT386" s="230" t="s">
        <v>136</v>
      </c>
      <c r="AU386" s="230" t="s">
        <v>91</v>
      </c>
      <c r="AY386" s="18" t="s">
        <v>134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89</v>
      </c>
      <c r="BK386" s="231">
        <f>ROUND(I386*H386,2)</f>
        <v>0</v>
      </c>
      <c r="BL386" s="18" t="s">
        <v>140</v>
      </c>
      <c r="BM386" s="230" t="s">
        <v>1069</v>
      </c>
    </row>
    <row r="387" s="2" customFormat="1" ht="16.5" customHeight="1">
      <c r="A387" s="39"/>
      <c r="B387" s="40"/>
      <c r="C387" s="266" t="s">
        <v>667</v>
      </c>
      <c r="D387" s="266" t="s">
        <v>219</v>
      </c>
      <c r="E387" s="267" t="s">
        <v>282</v>
      </c>
      <c r="F387" s="268" t="s">
        <v>283</v>
      </c>
      <c r="G387" s="269" t="s">
        <v>279</v>
      </c>
      <c r="H387" s="270">
        <v>2</v>
      </c>
      <c r="I387" s="271"/>
      <c r="J387" s="272">
        <f>ROUND(I387*H387,2)</f>
        <v>0</v>
      </c>
      <c r="K387" s="268" t="s">
        <v>1</v>
      </c>
      <c r="L387" s="273"/>
      <c r="M387" s="274" t="s">
        <v>1</v>
      </c>
      <c r="N387" s="275" t="s">
        <v>46</v>
      </c>
      <c r="O387" s="92"/>
      <c r="P387" s="228">
        <f>O387*H387</f>
        <v>0</v>
      </c>
      <c r="Q387" s="228">
        <v>0.01274</v>
      </c>
      <c r="R387" s="228">
        <f>Q387*H387</f>
        <v>0.025479999999999999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180</v>
      </c>
      <c r="AT387" s="230" t="s">
        <v>219</v>
      </c>
      <c r="AU387" s="230" t="s">
        <v>91</v>
      </c>
      <c r="AY387" s="18" t="s">
        <v>134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89</v>
      </c>
      <c r="BK387" s="231">
        <f>ROUND(I387*H387,2)</f>
        <v>0</v>
      </c>
      <c r="BL387" s="18" t="s">
        <v>140</v>
      </c>
      <c r="BM387" s="230" t="s">
        <v>1070</v>
      </c>
    </row>
    <row r="388" s="2" customFormat="1" ht="16.5" customHeight="1">
      <c r="A388" s="39"/>
      <c r="B388" s="40"/>
      <c r="C388" s="266" t="s">
        <v>671</v>
      </c>
      <c r="D388" s="266" t="s">
        <v>219</v>
      </c>
      <c r="E388" s="267" t="s">
        <v>1071</v>
      </c>
      <c r="F388" s="268" t="s">
        <v>1072</v>
      </c>
      <c r="G388" s="269" t="s">
        <v>279</v>
      </c>
      <c r="H388" s="270">
        <v>3</v>
      </c>
      <c r="I388" s="271"/>
      <c r="J388" s="272">
        <f>ROUND(I388*H388,2)</f>
        <v>0</v>
      </c>
      <c r="K388" s="268" t="s">
        <v>1</v>
      </c>
      <c r="L388" s="273"/>
      <c r="M388" s="274" t="s">
        <v>1</v>
      </c>
      <c r="N388" s="275" t="s">
        <v>46</v>
      </c>
      <c r="O388" s="92"/>
      <c r="P388" s="228">
        <f>O388*H388</f>
        <v>0</v>
      </c>
      <c r="Q388" s="228">
        <v>0.01274</v>
      </c>
      <c r="R388" s="228">
        <f>Q388*H388</f>
        <v>0.038219999999999997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180</v>
      </c>
      <c r="AT388" s="230" t="s">
        <v>219</v>
      </c>
      <c r="AU388" s="230" t="s">
        <v>91</v>
      </c>
      <c r="AY388" s="18" t="s">
        <v>134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89</v>
      </c>
      <c r="BK388" s="231">
        <f>ROUND(I388*H388,2)</f>
        <v>0</v>
      </c>
      <c r="BL388" s="18" t="s">
        <v>140</v>
      </c>
      <c r="BM388" s="230" t="s">
        <v>1073</v>
      </c>
    </row>
    <row r="389" s="2" customFormat="1" ht="16.5" customHeight="1">
      <c r="A389" s="39"/>
      <c r="B389" s="40"/>
      <c r="C389" s="266" t="s">
        <v>675</v>
      </c>
      <c r="D389" s="266" t="s">
        <v>219</v>
      </c>
      <c r="E389" s="267" t="s">
        <v>1074</v>
      </c>
      <c r="F389" s="268" t="s">
        <v>1075</v>
      </c>
      <c r="G389" s="269" t="s">
        <v>279</v>
      </c>
      <c r="H389" s="270">
        <v>1</v>
      </c>
      <c r="I389" s="271"/>
      <c r="J389" s="272">
        <f>ROUND(I389*H389,2)</f>
        <v>0</v>
      </c>
      <c r="K389" s="268" t="s">
        <v>1</v>
      </c>
      <c r="L389" s="273"/>
      <c r="M389" s="274" t="s">
        <v>1</v>
      </c>
      <c r="N389" s="275" t="s">
        <v>46</v>
      </c>
      <c r="O389" s="92"/>
      <c r="P389" s="228">
        <f>O389*H389</f>
        <v>0</v>
      </c>
      <c r="Q389" s="228">
        <v>0.01274</v>
      </c>
      <c r="R389" s="228">
        <f>Q389*H389</f>
        <v>0.01274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180</v>
      </c>
      <c r="AT389" s="230" t="s">
        <v>219</v>
      </c>
      <c r="AU389" s="230" t="s">
        <v>91</v>
      </c>
      <c r="AY389" s="18" t="s">
        <v>134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89</v>
      </c>
      <c r="BK389" s="231">
        <f>ROUND(I389*H389,2)</f>
        <v>0</v>
      </c>
      <c r="BL389" s="18" t="s">
        <v>140</v>
      </c>
      <c r="BM389" s="230" t="s">
        <v>1076</v>
      </c>
    </row>
    <row r="390" s="2" customFormat="1" ht="37.8" customHeight="1">
      <c r="A390" s="39"/>
      <c r="B390" s="40"/>
      <c r="C390" s="219" t="s">
        <v>679</v>
      </c>
      <c r="D390" s="219" t="s">
        <v>136</v>
      </c>
      <c r="E390" s="220" t="s">
        <v>287</v>
      </c>
      <c r="F390" s="221" t="s">
        <v>288</v>
      </c>
      <c r="G390" s="222" t="s">
        <v>279</v>
      </c>
      <c r="H390" s="223">
        <v>2</v>
      </c>
      <c r="I390" s="224"/>
      <c r="J390" s="225">
        <f>ROUND(I390*H390,2)</f>
        <v>0</v>
      </c>
      <c r="K390" s="221" t="s">
        <v>1</v>
      </c>
      <c r="L390" s="45"/>
      <c r="M390" s="226" t="s">
        <v>1</v>
      </c>
      <c r="N390" s="227" t="s">
        <v>46</v>
      </c>
      <c r="O390" s="92"/>
      <c r="P390" s="228">
        <f>O390*H390</f>
        <v>0</v>
      </c>
      <c r="Q390" s="228">
        <v>0</v>
      </c>
      <c r="R390" s="228">
        <f>Q390*H390</f>
        <v>0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140</v>
      </c>
      <c r="AT390" s="230" t="s">
        <v>136</v>
      </c>
      <c r="AU390" s="230" t="s">
        <v>91</v>
      </c>
      <c r="AY390" s="18" t="s">
        <v>134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89</v>
      </c>
      <c r="BK390" s="231">
        <f>ROUND(I390*H390,2)</f>
        <v>0</v>
      </c>
      <c r="BL390" s="18" t="s">
        <v>140</v>
      </c>
      <c r="BM390" s="230" t="s">
        <v>1077</v>
      </c>
    </row>
    <row r="391" s="2" customFormat="1" ht="16.5" customHeight="1">
      <c r="A391" s="39"/>
      <c r="B391" s="40"/>
      <c r="C391" s="266" t="s">
        <v>683</v>
      </c>
      <c r="D391" s="266" t="s">
        <v>219</v>
      </c>
      <c r="E391" s="267" t="s">
        <v>291</v>
      </c>
      <c r="F391" s="268" t="s">
        <v>292</v>
      </c>
      <c r="G391" s="269" t="s">
        <v>279</v>
      </c>
      <c r="H391" s="270">
        <v>2</v>
      </c>
      <c r="I391" s="271"/>
      <c r="J391" s="272">
        <f>ROUND(I391*H391,2)</f>
        <v>0</v>
      </c>
      <c r="K391" s="268" t="s">
        <v>1</v>
      </c>
      <c r="L391" s="273"/>
      <c r="M391" s="274" t="s">
        <v>1</v>
      </c>
      <c r="N391" s="275" t="s">
        <v>46</v>
      </c>
      <c r="O391" s="92"/>
      <c r="P391" s="228">
        <f>O391*H391</f>
        <v>0</v>
      </c>
      <c r="Q391" s="228">
        <v>0.015720000000000001</v>
      </c>
      <c r="R391" s="228">
        <f>Q391*H391</f>
        <v>0.031440000000000003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180</v>
      </c>
      <c r="AT391" s="230" t="s">
        <v>219</v>
      </c>
      <c r="AU391" s="230" t="s">
        <v>91</v>
      </c>
      <c r="AY391" s="18" t="s">
        <v>134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89</v>
      </c>
      <c r="BK391" s="231">
        <f>ROUND(I391*H391,2)</f>
        <v>0</v>
      </c>
      <c r="BL391" s="18" t="s">
        <v>140</v>
      </c>
      <c r="BM391" s="230" t="s">
        <v>1078</v>
      </c>
    </row>
    <row r="392" s="2" customFormat="1" ht="44.25" customHeight="1">
      <c r="A392" s="39"/>
      <c r="B392" s="40"/>
      <c r="C392" s="219" t="s">
        <v>687</v>
      </c>
      <c r="D392" s="219" t="s">
        <v>136</v>
      </c>
      <c r="E392" s="220" t="s">
        <v>296</v>
      </c>
      <c r="F392" s="221" t="s">
        <v>297</v>
      </c>
      <c r="G392" s="222" t="s">
        <v>279</v>
      </c>
      <c r="H392" s="223">
        <v>56</v>
      </c>
      <c r="I392" s="224"/>
      <c r="J392" s="225">
        <f>ROUND(I392*H392,2)</f>
        <v>0</v>
      </c>
      <c r="K392" s="221" t="s">
        <v>147</v>
      </c>
      <c r="L392" s="45"/>
      <c r="M392" s="226" t="s">
        <v>1</v>
      </c>
      <c r="N392" s="227" t="s">
        <v>46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140</v>
      </c>
      <c r="AT392" s="230" t="s">
        <v>136</v>
      </c>
      <c r="AU392" s="230" t="s">
        <v>91</v>
      </c>
      <c r="AY392" s="18" t="s">
        <v>134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89</v>
      </c>
      <c r="BK392" s="231">
        <f>ROUND(I392*H392,2)</f>
        <v>0</v>
      </c>
      <c r="BL392" s="18" t="s">
        <v>140</v>
      </c>
      <c r="BM392" s="230" t="s">
        <v>1079</v>
      </c>
    </row>
    <row r="393" s="13" customFormat="1">
      <c r="A393" s="13"/>
      <c r="B393" s="232"/>
      <c r="C393" s="233"/>
      <c r="D393" s="234" t="s">
        <v>142</v>
      </c>
      <c r="E393" s="235" t="s">
        <v>1</v>
      </c>
      <c r="F393" s="236" t="s">
        <v>1080</v>
      </c>
      <c r="G393" s="233"/>
      <c r="H393" s="237">
        <v>56</v>
      </c>
      <c r="I393" s="238"/>
      <c r="J393" s="233"/>
      <c r="K393" s="233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142</v>
      </c>
      <c r="AU393" s="243" t="s">
        <v>91</v>
      </c>
      <c r="AV393" s="13" t="s">
        <v>91</v>
      </c>
      <c r="AW393" s="13" t="s">
        <v>36</v>
      </c>
      <c r="AX393" s="13" t="s">
        <v>89</v>
      </c>
      <c r="AY393" s="243" t="s">
        <v>134</v>
      </c>
    </row>
    <row r="394" s="2" customFormat="1" ht="16.5" customHeight="1">
      <c r="A394" s="39"/>
      <c r="B394" s="40"/>
      <c r="C394" s="266" t="s">
        <v>691</v>
      </c>
      <c r="D394" s="266" t="s">
        <v>219</v>
      </c>
      <c r="E394" s="267" t="s">
        <v>301</v>
      </c>
      <c r="F394" s="268" t="s">
        <v>302</v>
      </c>
      <c r="G394" s="269" t="s">
        <v>279</v>
      </c>
      <c r="H394" s="270">
        <v>52</v>
      </c>
      <c r="I394" s="271"/>
      <c r="J394" s="272">
        <f>ROUND(I394*H394,2)</f>
        <v>0</v>
      </c>
      <c r="K394" s="268" t="s">
        <v>147</v>
      </c>
      <c r="L394" s="273"/>
      <c r="M394" s="274" t="s">
        <v>1</v>
      </c>
      <c r="N394" s="275" t="s">
        <v>46</v>
      </c>
      <c r="O394" s="92"/>
      <c r="P394" s="228">
        <f>O394*H394</f>
        <v>0</v>
      </c>
      <c r="Q394" s="228">
        <v>0.0087500000000000008</v>
      </c>
      <c r="R394" s="228">
        <f>Q394*H394</f>
        <v>0.45500000000000007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180</v>
      </c>
      <c r="AT394" s="230" t="s">
        <v>219</v>
      </c>
      <c r="AU394" s="230" t="s">
        <v>91</v>
      </c>
      <c r="AY394" s="18" t="s">
        <v>134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89</v>
      </c>
      <c r="BK394" s="231">
        <f>ROUND(I394*H394,2)</f>
        <v>0</v>
      </c>
      <c r="BL394" s="18" t="s">
        <v>140</v>
      </c>
      <c r="BM394" s="230" t="s">
        <v>1081</v>
      </c>
    </row>
    <row r="395" s="2" customFormat="1" ht="24.15" customHeight="1">
      <c r="A395" s="39"/>
      <c r="B395" s="40"/>
      <c r="C395" s="266" t="s">
        <v>695</v>
      </c>
      <c r="D395" s="266" t="s">
        <v>219</v>
      </c>
      <c r="E395" s="267" t="s">
        <v>305</v>
      </c>
      <c r="F395" s="268" t="s">
        <v>306</v>
      </c>
      <c r="G395" s="269" t="s">
        <v>279</v>
      </c>
      <c r="H395" s="270">
        <v>4</v>
      </c>
      <c r="I395" s="271"/>
      <c r="J395" s="272">
        <f>ROUND(I395*H395,2)</f>
        <v>0</v>
      </c>
      <c r="K395" s="268" t="s">
        <v>1</v>
      </c>
      <c r="L395" s="273"/>
      <c r="M395" s="274" t="s">
        <v>1</v>
      </c>
      <c r="N395" s="275" t="s">
        <v>46</v>
      </c>
      <c r="O395" s="92"/>
      <c r="P395" s="228">
        <f>O395*H395</f>
        <v>0</v>
      </c>
      <c r="Q395" s="228">
        <v>0.025000000000000001</v>
      </c>
      <c r="R395" s="228">
        <f>Q395*H395</f>
        <v>0.10000000000000001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180</v>
      </c>
      <c r="AT395" s="230" t="s">
        <v>219</v>
      </c>
      <c r="AU395" s="230" t="s">
        <v>91</v>
      </c>
      <c r="AY395" s="18" t="s">
        <v>134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89</v>
      </c>
      <c r="BK395" s="231">
        <f>ROUND(I395*H395,2)</f>
        <v>0</v>
      </c>
      <c r="BL395" s="18" t="s">
        <v>140</v>
      </c>
      <c r="BM395" s="230" t="s">
        <v>1082</v>
      </c>
    </row>
    <row r="396" s="2" customFormat="1" ht="24.15" customHeight="1">
      <c r="A396" s="39"/>
      <c r="B396" s="40"/>
      <c r="C396" s="219" t="s">
        <v>699</v>
      </c>
      <c r="D396" s="219" t="s">
        <v>136</v>
      </c>
      <c r="E396" s="220" t="s">
        <v>1083</v>
      </c>
      <c r="F396" s="221" t="s">
        <v>1084</v>
      </c>
      <c r="G396" s="222" t="s">
        <v>279</v>
      </c>
      <c r="H396" s="223">
        <v>3</v>
      </c>
      <c r="I396" s="224"/>
      <c r="J396" s="225">
        <f>ROUND(I396*H396,2)</f>
        <v>0</v>
      </c>
      <c r="K396" s="221" t="s">
        <v>1</v>
      </c>
      <c r="L396" s="45"/>
      <c r="M396" s="226" t="s">
        <v>1</v>
      </c>
      <c r="N396" s="227" t="s">
        <v>46</v>
      </c>
      <c r="O396" s="92"/>
      <c r="P396" s="228">
        <f>O396*H396</f>
        <v>0</v>
      </c>
      <c r="Q396" s="228">
        <v>2.0000000000000002E-05</v>
      </c>
      <c r="R396" s="228">
        <f>Q396*H396</f>
        <v>6.0000000000000008E-05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140</v>
      </c>
      <c r="AT396" s="230" t="s">
        <v>136</v>
      </c>
      <c r="AU396" s="230" t="s">
        <v>91</v>
      </c>
      <c r="AY396" s="18" t="s">
        <v>134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89</v>
      </c>
      <c r="BK396" s="231">
        <f>ROUND(I396*H396,2)</f>
        <v>0</v>
      </c>
      <c r="BL396" s="18" t="s">
        <v>140</v>
      </c>
      <c r="BM396" s="230" t="s">
        <v>1085</v>
      </c>
    </row>
    <row r="397" s="2" customFormat="1" ht="21.75" customHeight="1">
      <c r="A397" s="39"/>
      <c r="B397" s="40"/>
      <c r="C397" s="266" t="s">
        <v>703</v>
      </c>
      <c r="D397" s="266" t="s">
        <v>219</v>
      </c>
      <c r="E397" s="267" t="s">
        <v>1086</v>
      </c>
      <c r="F397" s="268" t="s">
        <v>1087</v>
      </c>
      <c r="G397" s="269" t="s">
        <v>279</v>
      </c>
      <c r="H397" s="270">
        <v>3</v>
      </c>
      <c r="I397" s="271"/>
      <c r="J397" s="272">
        <f>ROUND(I397*H397,2)</f>
        <v>0</v>
      </c>
      <c r="K397" s="268" t="s">
        <v>1</v>
      </c>
      <c r="L397" s="273"/>
      <c r="M397" s="274" t="s">
        <v>1</v>
      </c>
      <c r="N397" s="275" t="s">
        <v>46</v>
      </c>
      <c r="O397" s="92"/>
      <c r="P397" s="228">
        <f>O397*H397</f>
        <v>0</v>
      </c>
      <c r="Q397" s="228">
        <v>0.00055000000000000003</v>
      </c>
      <c r="R397" s="228">
        <f>Q397*H397</f>
        <v>0.00165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180</v>
      </c>
      <c r="AT397" s="230" t="s">
        <v>219</v>
      </c>
      <c r="AU397" s="230" t="s">
        <v>91</v>
      </c>
      <c r="AY397" s="18" t="s">
        <v>134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89</v>
      </c>
      <c r="BK397" s="231">
        <f>ROUND(I397*H397,2)</f>
        <v>0</v>
      </c>
      <c r="BL397" s="18" t="s">
        <v>140</v>
      </c>
      <c r="BM397" s="230" t="s">
        <v>1088</v>
      </c>
    </row>
    <row r="398" s="2" customFormat="1" ht="49.05" customHeight="1">
      <c r="A398" s="39"/>
      <c r="B398" s="40"/>
      <c r="C398" s="219" t="s">
        <v>705</v>
      </c>
      <c r="D398" s="219" t="s">
        <v>136</v>
      </c>
      <c r="E398" s="220" t="s">
        <v>1089</v>
      </c>
      <c r="F398" s="221" t="s">
        <v>1090</v>
      </c>
      <c r="G398" s="222" t="s">
        <v>279</v>
      </c>
      <c r="H398" s="223">
        <v>1</v>
      </c>
      <c r="I398" s="224"/>
      <c r="J398" s="225">
        <f>ROUND(I398*H398,2)</f>
        <v>0</v>
      </c>
      <c r="K398" s="221" t="s">
        <v>147</v>
      </c>
      <c r="L398" s="45"/>
      <c r="M398" s="226" t="s">
        <v>1</v>
      </c>
      <c r="N398" s="227" t="s">
        <v>46</v>
      </c>
      <c r="O398" s="92"/>
      <c r="P398" s="228">
        <f>O398*H398</f>
        <v>0</v>
      </c>
      <c r="Q398" s="228">
        <v>0.00161652</v>
      </c>
      <c r="R398" s="228">
        <f>Q398*H398</f>
        <v>0.00161652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140</v>
      </c>
      <c r="AT398" s="230" t="s">
        <v>136</v>
      </c>
      <c r="AU398" s="230" t="s">
        <v>91</v>
      </c>
      <c r="AY398" s="18" t="s">
        <v>134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89</v>
      </c>
      <c r="BK398" s="231">
        <f>ROUND(I398*H398,2)</f>
        <v>0</v>
      </c>
      <c r="BL398" s="18" t="s">
        <v>140</v>
      </c>
      <c r="BM398" s="230" t="s">
        <v>1091</v>
      </c>
    </row>
    <row r="399" s="2" customFormat="1" ht="24.15" customHeight="1">
      <c r="A399" s="39"/>
      <c r="B399" s="40"/>
      <c r="C399" s="266" t="s">
        <v>707</v>
      </c>
      <c r="D399" s="266" t="s">
        <v>219</v>
      </c>
      <c r="E399" s="267" t="s">
        <v>656</v>
      </c>
      <c r="F399" s="268" t="s">
        <v>657</v>
      </c>
      <c r="G399" s="269" t="s">
        <v>279</v>
      </c>
      <c r="H399" s="270">
        <v>1</v>
      </c>
      <c r="I399" s="271"/>
      <c r="J399" s="272">
        <f>ROUND(I399*H399,2)</f>
        <v>0</v>
      </c>
      <c r="K399" s="268" t="s">
        <v>147</v>
      </c>
      <c r="L399" s="273"/>
      <c r="M399" s="274" t="s">
        <v>1</v>
      </c>
      <c r="N399" s="275" t="s">
        <v>46</v>
      </c>
      <c r="O399" s="92"/>
      <c r="P399" s="228">
        <f>O399*H399</f>
        <v>0</v>
      </c>
      <c r="Q399" s="228">
        <v>0.017999999999999999</v>
      </c>
      <c r="R399" s="228">
        <f>Q399*H399</f>
        <v>0.017999999999999999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180</v>
      </c>
      <c r="AT399" s="230" t="s">
        <v>219</v>
      </c>
      <c r="AU399" s="230" t="s">
        <v>91</v>
      </c>
      <c r="AY399" s="18" t="s">
        <v>134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89</v>
      </c>
      <c r="BK399" s="231">
        <f>ROUND(I399*H399,2)</f>
        <v>0</v>
      </c>
      <c r="BL399" s="18" t="s">
        <v>140</v>
      </c>
      <c r="BM399" s="230" t="s">
        <v>1092</v>
      </c>
    </row>
    <row r="400" s="2" customFormat="1" ht="24.15" customHeight="1">
      <c r="A400" s="39"/>
      <c r="B400" s="40"/>
      <c r="C400" s="266" t="s">
        <v>709</v>
      </c>
      <c r="D400" s="266" t="s">
        <v>219</v>
      </c>
      <c r="E400" s="267" t="s">
        <v>1093</v>
      </c>
      <c r="F400" s="268" t="s">
        <v>1094</v>
      </c>
      <c r="G400" s="269" t="s">
        <v>279</v>
      </c>
      <c r="H400" s="270">
        <v>1</v>
      </c>
      <c r="I400" s="271"/>
      <c r="J400" s="272">
        <f>ROUND(I400*H400,2)</f>
        <v>0</v>
      </c>
      <c r="K400" s="268" t="s">
        <v>1</v>
      </c>
      <c r="L400" s="273"/>
      <c r="M400" s="274" t="s">
        <v>1</v>
      </c>
      <c r="N400" s="275" t="s">
        <v>46</v>
      </c>
      <c r="O400" s="92"/>
      <c r="P400" s="228">
        <f>O400*H400</f>
        <v>0</v>
      </c>
      <c r="Q400" s="228">
        <v>0.0065399999999999998</v>
      </c>
      <c r="R400" s="228">
        <f>Q400*H400</f>
        <v>0.0065399999999999998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180</v>
      </c>
      <c r="AT400" s="230" t="s">
        <v>219</v>
      </c>
      <c r="AU400" s="230" t="s">
        <v>91</v>
      </c>
      <c r="AY400" s="18" t="s">
        <v>134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89</v>
      </c>
      <c r="BK400" s="231">
        <f>ROUND(I400*H400,2)</f>
        <v>0</v>
      </c>
      <c r="BL400" s="18" t="s">
        <v>140</v>
      </c>
      <c r="BM400" s="230" t="s">
        <v>1095</v>
      </c>
    </row>
    <row r="401" s="2" customFormat="1" ht="37.8" customHeight="1">
      <c r="A401" s="39"/>
      <c r="B401" s="40"/>
      <c r="C401" s="219" t="s">
        <v>713</v>
      </c>
      <c r="D401" s="219" t="s">
        <v>136</v>
      </c>
      <c r="E401" s="220" t="s">
        <v>652</v>
      </c>
      <c r="F401" s="221" t="s">
        <v>653</v>
      </c>
      <c r="G401" s="222" t="s">
        <v>279</v>
      </c>
      <c r="H401" s="223">
        <v>1</v>
      </c>
      <c r="I401" s="224"/>
      <c r="J401" s="225">
        <f>ROUND(I401*H401,2)</f>
        <v>0</v>
      </c>
      <c r="K401" s="221" t="s">
        <v>147</v>
      </c>
      <c r="L401" s="45"/>
      <c r="M401" s="226" t="s">
        <v>1</v>
      </c>
      <c r="N401" s="227" t="s">
        <v>46</v>
      </c>
      <c r="O401" s="92"/>
      <c r="P401" s="228">
        <f>O401*H401</f>
        <v>0</v>
      </c>
      <c r="Q401" s="228">
        <v>0.00161652</v>
      </c>
      <c r="R401" s="228">
        <f>Q401*H401</f>
        <v>0.00161652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140</v>
      </c>
      <c r="AT401" s="230" t="s">
        <v>136</v>
      </c>
      <c r="AU401" s="230" t="s">
        <v>91</v>
      </c>
      <c r="AY401" s="18" t="s">
        <v>134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89</v>
      </c>
      <c r="BK401" s="231">
        <f>ROUND(I401*H401,2)</f>
        <v>0</v>
      </c>
      <c r="BL401" s="18" t="s">
        <v>140</v>
      </c>
      <c r="BM401" s="230" t="s">
        <v>1096</v>
      </c>
    </row>
    <row r="402" s="2" customFormat="1" ht="24.15" customHeight="1">
      <c r="A402" s="39"/>
      <c r="B402" s="40"/>
      <c r="C402" s="266" t="s">
        <v>717</v>
      </c>
      <c r="D402" s="266" t="s">
        <v>219</v>
      </c>
      <c r="E402" s="267" t="s">
        <v>656</v>
      </c>
      <c r="F402" s="268" t="s">
        <v>657</v>
      </c>
      <c r="G402" s="269" t="s">
        <v>279</v>
      </c>
      <c r="H402" s="270">
        <v>1</v>
      </c>
      <c r="I402" s="271"/>
      <c r="J402" s="272">
        <f>ROUND(I402*H402,2)</f>
        <v>0</v>
      </c>
      <c r="K402" s="268" t="s">
        <v>147</v>
      </c>
      <c r="L402" s="273"/>
      <c r="M402" s="274" t="s">
        <v>1</v>
      </c>
      <c r="N402" s="275" t="s">
        <v>46</v>
      </c>
      <c r="O402" s="92"/>
      <c r="P402" s="228">
        <f>O402*H402</f>
        <v>0</v>
      </c>
      <c r="Q402" s="228">
        <v>0.017999999999999999</v>
      </c>
      <c r="R402" s="228">
        <f>Q402*H402</f>
        <v>0.017999999999999999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180</v>
      </c>
      <c r="AT402" s="230" t="s">
        <v>219</v>
      </c>
      <c r="AU402" s="230" t="s">
        <v>91</v>
      </c>
      <c r="AY402" s="18" t="s">
        <v>134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89</v>
      </c>
      <c r="BK402" s="231">
        <f>ROUND(I402*H402,2)</f>
        <v>0</v>
      </c>
      <c r="BL402" s="18" t="s">
        <v>140</v>
      </c>
      <c r="BM402" s="230" t="s">
        <v>1097</v>
      </c>
    </row>
    <row r="403" s="2" customFormat="1" ht="24.15" customHeight="1">
      <c r="A403" s="39"/>
      <c r="B403" s="40"/>
      <c r="C403" s="266" t="s">
        <v>722</v>
      </c>
      <c r="D403" s="266" t="s">
        <v>219</v>
      </c>
      <c r="E403" s="267" t="s">
        <v>660</v>
      </c>
      <c r="F403" s="268" t="s">
        <v>661</v>
      </c>
      <c r="G403" s="269" t="s">
        <v>279</v>
      </c>
      <c r="H403" s="270">
        <v>1</v>
      </c>
      <c r="I403" s="271"/>
      <c r="J403" s="272">
        <f>ROUND(I403*H403,2)</f>
        <v>0</v>
      </c>
      <c r="K403" s="268" t="s">
        <v>1</v>
      </c>
      <c r="L403" s="273"/>
      <c r="M403" s="274" t="s">
        <v>1</v>
      </c>
      <c r="N403" s="275" t="s">
        <v>46</v>
      </c>
      <c r="O403" s="92"/>
      <c r="P403" s="228">
        <f>O403*H403</f>
        <v>0</v>
      </c>
      <c r="Q403" s="228">
        <v>0.0010499999999999999</v>
      </c>
      <c r="R403" s="228">
        <f>Q403*H403</f>
        <v>0.0010499999999999999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180</v>
      </c>
      <c r="AT403" s="230" t="s">
        <v>219</v>
      </c>
      <c r="AU403" s="230" t="s">
        <v>91</v>
      </c>
      <c r="AY403" s="18" t="s">
        <v>134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89</v>
      </c>
      <c r="BK403" s="231">
        <f>ROUND(I403*H403,2)</f>
        <v>0</v>
      </c>
      <c r="BL403" s="18" t="s">
        <v>140</v>
      </c>
      <c r="BM403" s="230" t="s">
        <v>1098</v>
      </c>
    </row>
    <row r="404" s="2" customFormat="1" ht="49.05" customHeight="1">
      <c r="A404" s="39"/>
      <c r="B404" s="40"/>
      <c r="C404" s="219" t="s">
        <v>726</v>
      </c>
      <c r="D404" s="219" t="s">
        <v>136</v>
      </c>
      <c r="E404" s="220" t="s">
        <v>664</v>
      </c>
      <c r="F404" s="221" t="s">
        <v>665</v>
      </c>
      <c r="G404" s="222" t="s">
        <v>279</v>
      </c>
      <c r="H404" s="223">
        <v>1</v>
      </c>
      <c r="I404" s="224"/>
      <c r="J404" s="225">
        <f>ROUND(I404*H404,2)</f>
        <v>0</v>
      </c>
      <c r="K404" s="221" t="s">
        <v>147</v>
      </c>
      <c r="L404" s="45"/>
      <c r="M404" s="226" t="s">
        <v>1</v>
      </c>
      <c r="N404" s="227" t="s">
        <v>46</v>
      </c>
      <c r="O404" s="92"/>
      <c r="P404" s="228">
        <f>O404*H404</f>
        <v>0</v>
      </c>
      <c r="Q404" s="228">
        <v>0.00162824</v>
      </c>
      <c r="R404" s="228">
        <f>Q404*H404</f>
        <v>0.00162824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140</v>
      </c>
      <c r="AT404" s="230" t="s">
        <v>136</v>
      </c>
      <c r="AU404" s="230" t="s">
        <v>91</v>
      </c>
      <c r="AY404" s="18" t="s">
        <v>134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89</v>
      </c>
      <c r="BK404" s="231">
        <f>ROUND(I404*H404,2)</f>
        <v>0</v>
      </c>
      <c r="BL404" s="18" t="s">
        <v>140</v>
      </c>
      <c r="BM404" s="230" t="s">
        <v>1099</v>
      </c>
    </row>
    <row r="405" s="2" customFormat="1" ht="24.15" customHeight="1">
      <c r="A405" s="39"/>
      <c r="B405" s="40"/>
      <c r="C405" s="266" t="s">
        <v>730</v>
      </c>
      <c r="D405" s="266" t="s">
        <v>219</v>
      </c>
      <c r="E405" s="267" t="s">
        <v>668</v>
      </c>
      <c r="F405" s="268" t="s">
        <v>669</v>
      </c>
      <c r="G405" s="269" t="s">
        <v>279</v>
      </c>
      <c r="H405" s="270">
        <v>1</v>
      </c>
      <c r="I405" s="271"/>
      <c r="J405" s="272">
        <f>ROUND(I405*H405,2)</f>
        <v>0</v>
      </c>
      <c r="K405" s="268" t="s">
        <v>147</v>
      </c>
      <c r="L405" s="273"/>
      <c r="M405" s="274" t="s">
        <v>1</v>
      </c>
      <c r="N405" s="275" t="s">
        <v>46</v>
      </c>
      <c r="O405" s="92"/>
      <c r="P405" s="228">
        <f>O405*H405</f>
        <v>0</v>
      </c>
      <c r="Q405" s="228">
        <v>0.017100000000000001</v>
      </c>
      <c r="R405" s="228">
        <f>Q405*H405</f>
        <v>0.017100000000000001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180</v>
      </c>
      <c r="AT405" s="230" t="s">
        <v>219</v>
      </c>
      <c r="AU405" s="230" t="s">
        <v>91</v>
      </c>
      <c r="AY405" s="18" t="s">
        <v>134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89</v>
      </c>
      <c r="BK405" s="231">
        <f>ROUND(I405*H405,2)</f>
        <v>0</v>
      </c>
      <c r="BL405" s="18" t="s">
        <v>140</v>
      </c>
      <c r="BM405" s="230" t="s">
        <v>1100</v>
      </c>
    </row>
    <row r="406" s="2" customFormat="1" ht="24.15" customHeight="1">
      <c r="A406" s="39"/>
      <c r="B406" s="40"/>
      <c r="C406" s="219" t="s">
        <v>734</v>
      </c>
      <c r="D406" s="219" t="s">
        <v>136</v>
      </c>
      <c r="E406" s="220" t="s">
        <v>672</v>
      </c>
      <c r="F406" s="221" t="s">
        <v>673</v>
      </c>
      <c r="G406" s="222" t="s">
        <v>279</v>
      </c>
      <c r="H406" s="223">
        <v>1</v>
      </c>
      <c r="I406" s="224"/>
      <c r="J406" s="225">
        <f>ROUND(I406*H406,2)</f>
        <v>0</v>
      </c>
      <c r="K406" s="221" t="s">
        <v>147</v>
      </c>
      <c r="L406" s="45"/>
      <c r="M406" s="226" t="s">
        <v>1</v>
      </c>
      <c r="N406" s="227" t="s">
        <v>46</v>
      </c>
      <c r="O406" s="92"/>
      <c r="P406" s="228">
        <f>O406*H406</f>
        <v>0</v>
      </c>
      <c r="Q406" s="228">
        <v>0.0013628</v>
      </c>
      <c r="R406" s="228">
        <f>Q406*H406</f>
        <v>0.0013628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140</v>
      </c>
      <c r="AT406" s="230" t="s">
        <v>136</v>
      </c>
      <c r="AU406" s="230" t="s">
        <v>91</v>
      </c>
      <c r="AY406" s="18" t="s">
        <v>134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89</v>
      </c>
      <c r="BK406" s="231">
        <f>ROUND(I406*H406,2)</f>
        <v>0</v>
      </c>
      <c r="BL406" s="18" t="s">
        <v>140</v>
      </c>
      <c r="BM406" s="230" t="s">
        <v>1101</v>
      </c>
    </row>
    <row r="407" s="2" customFormat="1" ht="24.15" customHeight="1">
      <c r="A407" s="39"/>
      <c r="B407" s="40"/>
      <c r="C407" s="266" t="s">
        <v>738</v>
      </c>
      <c r="D407" s="266" t="s">
        <v>219</v>
      </c>
      <c r="E407" s="267" t="s">
        <v>676</v>
      </c>
      <c r="F407" s="268" t="s">
        <v>677</v>
      </c>
      <c r="G407" s="269" t="s">
        <v>279</v>
      </c>
      <c r="H407" s="270">
        <v>1</v>
      </c>
      <c r="I407" s="271"/>
      <c r="J407" s="272">
        <f>ROUND(I407*H407,2)</f>
        <v>0</v>
      </c>
      <c r="K407" s="268" t="s">
        <v>147</v>
      </c>
      <c r="L407" s="273"/>
      <c r="M407" s="274" t="s">
        <v>1</v>
      </c>
      <c r="N407" s="275" t="s">
        <v>46</v>
      </c>
      <c r="O407" s="92"/>
      <c r="P407" s="228">
        <f>O407*H407</f>
        <v>0</v>
      </c>
      <c r="Q407" s="228">
        <v>0.042999999999999997</v>
      </c>
      <c r="R407" s="228">
        <f>Q407*H407</f>
        <v>0.042999999999999997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180</v>
      </c>
      <c r="AT407" s="230" t="s">
        <v>219</v>
      </c>
      <c r="AU407" s="230" t="s">
        <v>91</v>
      </c>
      <c r="AY407" s="18" t="s">
        <v>134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89</v>
      </c>
      <c r="BK407" s="231">
        <f>ROUND(I407*H407,2)</f>
        <v>0</v>
      </c>
      <c r="BL407" s="18" t="s">
        <v>140</v>
      </c>
      <c r="BM407" s="230" t="s">
        <v>1102</v>
      </c>
    </row>
    <row r="408" s="2" customFormat="1" ht="49.05" customHeight="1">
      <c r="A408" s="39"/>
      <c r="B408" s="40"/>
      <c r="C408" s="219" t="s">
        <v>742</v>
      </c>
      <c r="D408" s="219" t="s">
        <v>136</v>
      </c>
      <c r="E408" s="220" t="s">
        <v>680</v>
      </c>
      <c r="F408" s="221" t="s">
        <v>681</v>
      </c>
      <c r="G408" s="222" t="s">
        <v>279</v>
      </c>
      <c r="H408" s="223">
        <v>2</v>
      </c>
      <c r="I408" s="224"/>
      <c r="J408" s="225">
        <f>ROUND(I408*H408,2)</f>
        <v>0</v>
      </c>
      <c r="K408" s="221" t="s">
        <v>147</v>
      </c>
      <c r="L408" s="45"/>
      <c r="M408" s="226" t="s">
        <v>1</v>
      </c>
      <c r="N408" s="227" t="s">
        <v>46</v>
      </c>
      <c r="O408" s="92"/>
      <c r="P408" s="228">
        <f>O408*H408</f>
        <v>0</v>
      </c>
      <c r="Q408" s="228">
        <v>0.00165424</v>
      </c>
      <c r="R408" s="228">
        <f>Q408*H408</f>
        <v>0.0033084799999999999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140</v>
      </c>
      <c r="AT408" s="230" t="s">
        <v>136</v>
      </c>
      <c r="AU408" s="230" t="s">
        <v>91</v>
      </c>
      <c r="AY408" s="18" t="s">
        <v>134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89</v>
      </c>
      <c r="BK408" s="231">
        <f>ROUND(I408*H408,2)</f>
        <v>0</v>
      </c>
      <c r="BL408" s="18" t="s">
        <v>140</v>
      </c>
      <c r="BM408" s="230" t="s">
        <v>1103</v>
      </c>
    </row>
    <row r="409" s="2" customFormat="1" ht="24.15" customHeight="1">
      <c r="A409" s="39"/>
      <c r="B409" s="40"/>
      <c r="C409" s="266" t="s">
        <v>747</v>
      </c>
      <c r="D409" s="266" t="s">
        <v>219</v>
      </c>
      <c r="E409" s="267" t="s">
        <v>684</v>
      </c>
      <c r="F409" s="268" t="s">
        <v>685</v>
      </c>
      <c r="G409" s="269" t="s">
        <v>279</v>
      </c>
      <c r="H409" s="270">
        <v>2</v>
      </c>
      <c r="I409" s="271"/>
      <c r="J409" s="272">
        <f>ROUND(I409*H409,2)</f>
        <v>0</v>
      </c>
      <c r="K409" s="268" t="s">
        <v>147</v>
      </c>
      <c r="L409" s="273"/>
      <c r="M409" s="274" t="s">
        <v>1</v>
      </c>
      <c r="N409" s="275" t="s">
        <v>46</v>
      </c>
      <c r="O409" s="92"/>
      <c r="P409" s="228">
        <f>O409*H409</f>
        <v>0</v>
      </c>
      <c r="Q409" s="228">
        <v>0.023</v>
      </c>
      <c r="R409" s="228">
        <f>Q409*H409</f>
        <v>0.045999999999999999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180</v>
      </c>
      <c r="AT409" s="230" t="s">
        <v>219</v>
      </c>
      <c r="AU409" s="230" t="s">
        <v>91</v>
      </c>
      <c r="AY409" s="18" t="s">
        <v>134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89</v>
      </c>
      <c r="BK409" s="231">
        <f>ROUND(I409*H409,2)</f>
        <v>0</v>
      </c>
      <c r="BL409" s="18" t="s">
        <v>140</v>
      </c>
      <c r="BM409" s="230" t="s">
        <v>1104</v>
      </c>
    </row>
    <row r="410" s="2" customFormat="1" ht="24.15" customHeight="1">
      <c r="A410" s="39"/>
      <c r="B410" s="40"/>
      <c r="C410" s="266" t="s">
        <v>751</v>
      </c>
      <c r="D410" s="266" t="s">
        <v>219</v>
      </c>
      <c r="E410" s="267" t="s">
        <v>688</v>
      </c>
      <c r="F410" s="268" t="s">
        <v>689</v>
      </c>
      <c r="G410" s="269" t="s">
        <v>279</v>
      </c>
      <c r="H410" s="270">
        <v>2</v>
      </c>
      <c r="I410" s="271"/>
      <c r="J410" s="272">
        <f>ROUND(I410*H410,2)</f>
        <v>0</v>
      </c>
      <c r="K410" s="268" t="s">
        <v>1</v>
      </c>
      <c r="L410" s="273"/>
      <c r="M410" s="274" t="s">
        <v>1</v>
      </c>
      <c r="N410" s="275" t="s">
        <v>46</v>
      </c>
      <c r="O410" s="92"/>
      <c r="P410" s="228">
        <f>O410*H410</f>
        <v>0</v>
      </c>
      <c r="Q410" s="228">
        <v>0.0065399999999999998</v>
      </c>
      <c r="R410" s="228">
        <f>Q410*H410</f>
        <v>0.01308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180</v>
      </c>
      <c r="AT410" s="230" t="s">
        <v>219</v>
      </c>
      <c r="AU410" s="230" t="s">
        <v>91</v>
      </c>
      <c r="AY410" s="18" t="s">
        <v>134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89</v>
      </c>
      <c r="BK410" s="231">
        <f>ROUND(I410*H410,2)</f>
        <v>0</v>
      </c>
      <c r="BL410" s="18" t="s">
        <v>140</v>
      </c>
      <c r="BM410" s="230" t="s">
        <v>1105</v>
      </c>
    </row>
    <row r="411" s="2" customFormat="1" ht="49.05" customHeight="1">
      <c r="A411" s="39"/>
      <c r="B411" s="40"/>
      <c r="C411" s="219" t="s">
        <v>756</v>
      </c>
      <c r="D411" s="219" t="s">
        <v>136</v>
      </c>
      <c r="E411" s="220" t="s">
        <v>1106</v>
      </c>
      <c r="F411" s="221" t="s">
        <v>1107</v>
      </c>
      <c r="G411" s="222" t="s">
        <v>279</v>
      </c>
      <c r="H411" s="223">
        <v>1</v>
      </c>
      <c r="I411" s="224"/>
      <c r="J411" s="225">
        <f>ROUND(I411*H411,2)</f>
        <v>0</v>
      </c>
      <c r="K411" s="221" t="s">
        <v>147</v>
      </c>
      <c r="L411" s="45"/>
      <c r="M411" s="226" t="s">
        <v>1</v>
      </c>
      <c r="N411" s="227" t="s">
        <v>46</v>
      </c>
      <c r="O411" s="92"/>
      <c r="P411" s="228">
        <f>O411*H411</f>
        <v>0</v>
      </c>
      <c r="Q411" s="228">
        <v>0.0028146400000000002</v>
      </c>
      <c r="R411" s="228">
        <f>Q411*H411</f>
        <v>0.0028146400000000002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140</v>
      </c>
      <c r="AT411" s="230" t="s">
        <v>136</v>
      </c>
      <c r="AU411" s="230" t="s">
        <v>91</v>
      </c>
      <c r="AY411" s="18" t="s">
        <v>134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89</v>
      </c>
      <c r="BK411" s="231">
        <f>ROUND(I411*H411,2)</f>
        <v>0</v>
      </c>
      <c r="BL411" s="18" t="s">
        <v>140</v>
      </c>
      <c r="BM411" s="230" t="s">
        <v>1108</v>
      </c>
    </row>
    <row r="412" s="2" customFormat="1" ht="24.15" customHeight="1">
      <c r="A412" s="39"/>
      <c r="B412" s="40"/>
      <c r="C412" s="266" t="s">
        <v>760</v>
      </c>
      <c r="D412" s="266" t="s">
        <v>219</v>
      </c>
      <c r="E412" s="267" t="s">
        <v>1109</v>
      </c>
      <c r="F412" s="268" t="s">
        <v>1110</v>
      </c>
      <c r="G412" s="269" t="s">
        <v>279</v>
      </c>
      <c r="H412" s="270">
        <v>1</v>
      </c>
      <c r="I412" s="271"/>
      <c r="J412" s="272">
        <f>ROUND(I412*H412,2)</f>
        <v>0</v>
      </c>
      <c r="K412" s="268" t="s">
        <v>147</v>
      </c>
      <c r="L412" s="273"/>
      <c r="M412" s="274" t="s">
        <v>1</v>
      </c>
      <c r="N412" s="275" t="s">
        <v>46</v>
      </c>
      <c r="O412" s="92"/>
      <c r="P412" s="228">
        <f>O412*H412</f>
        <v>0</v>
      </c>
      <c r="Q412" s="228">
        <v>0.045999999999999999</v>
      </c>
      <c r="R412" s="228">
        <f>Q412*H412</f>
        <v>0.045999999999999999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180</v>
      </c>
      <c r="AT412" s="230" t="s">
        <v>219</v>
      </c>
      <c r="AU412" s="230" t="s">
        <v>91</v>
      </c>
      <c r="AY412" s="18" t="s">
        <v>134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89</v>
      </c>
      <c r="BK412" s="231">
        <f>ROUND(I412*H412,2)</f>
        <v>0</v>
      </c>
      <c r="BL412" s="18" t="s">
        <v>140</v>
      </c>
      <c r="BM412" s="230" t="s">
        <v>1111</v>
      </c>
    </row>
    <row r="413" s="2" customFormat="1" ht="24.15" customHeight="1">
      <c r="A413" s="39"/>
      <c r="B413" s="40"/>
      <c r="C413" s="266" t="s">
        <v>764</v>
      </c>
      <c r="D413" s="266" t="s">
        <v>219</v>
      </c>
      <c r="E413" s="267" t="s">
        <v>1112</v>
      </c>
      <c r="F413" s="268" t="s">
        <v>1113</v>
      </c>
      <c r="G413" s="269" t="s">
        <v>279</v>
      </c>
      <c r="H413" s="270">
        <v>1</v>
      </c>
      <c r="I413" s="271"/>
      <c r="J413" s="272">
        <f>ROUND(I413*H413,2)</f>
        <v>0</v>
      </c>
      <c r="K413" s="268" t="s">
        <v>1</v>
      </c>
      <c r="L413" s="273"/>
      <c r="M413" s="274" t="s">
        <v>1</v>
      </c>
      <c r="N413" s="275" t="s">
        <v>46</v>
      </c>
      <c r="O413" s="92"/>
      <c r="P413" s="228">
        <f>O413*H413</f>
        <v>0</v>
      </c>
      <c r="Q413" s="228">
        <v>0.0065399999999999998</v>
      </c>
      <c r="R413" s="228">
        <f>Q413*H413</f>
        <v>0.0065399999999999998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180</v>
      </c>
      <c r="AT413" s="230" t="s">
        <v>219</v>
      </c>
      <c r="AU413" s="230" t="s">
        <v>91</v>
      </c>
      <c r="AY413" s="18" t="s">
        <v>134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89</v>
      </c>
      <c r="BK413" s="231">
        <f>ROUND(I413*H413,2)</f>
        <v>0</v>
      </c>
      <c r="BL413" s="18" t="s">
        <v>140</v>
      </c>
      <c r="BM413" s="230" t="s">
        <v>1114</v>
      </c>
    </row>
    <row r="414" s="2" customFormat="1" ht="49.05" customHeight="1">
      <c r="A414" s="39"/>
      <c r="B414" s="40"/>
      <c r="C414" s="219" t="s">
        <v>768</v>
      </c>
      <c r="D414" s="219" t="s">
        <v>136</v>
      </c>
      <c r="E414" s="220" t="s">
        <v>692</v>
      </c>
      <c r="F414" s="221" t="s">
        <v>693</v>
      </c>
      <c r="G414" s="222" t="s">
        <v>279</v>
      </c>
      <c r="H414" s="223">
        <v>1</v>
      </c>
      <c r="I414" s="224"/>
      <c r="J414" s="225">
        <f>ROUND(I414*H414,2)</f>
        <v>0</v>
      </c>
      <c r="K414" s="221" t="s">
        <v>147</v>
      </c>
      <c r="L414" s="45"/>
      <c r="M414" s="226" t="s">
        <v>1</v>
      </c>
      <c r="N414" s="227" t="s">
        <v>46</v>
      </c>
      <c r="O414" s="92"/>
      <c r="P414" s="228">
        <f>O414*H414</f>
        <v>0</v>
      </c>
      <c r="Q414" s="228">
        <v>0.0054459599999999997</v>
      </c>
      <c r="R414" s="228">
        <f>Q414*H414</f>
        <v>0.0054459599999999997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140</v>
      </c>
      <c r="AT414" s="230" t="s">
        <v>136</v>
      </c>
      <c r="AU414" s="230" t="s">
        <v>91</v>
      </c>
      <c r="AY414" s="18" t="s">
        <v>134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89</v>
      </c>
      <c r="BK414" s="231">
        <f>ROUND(I414*H414,2)</f>
        <v>0</v>
      </c>
      <c r="BL414" s="18" t="s">
        <v>140</v>
      </c>
      <c r="BM414" s="230" t="s">
        <v>1115</v>
      </c>
    </row>
    <row r="415" s="2" customFormat="1" ht="24.15" customHeight="1">
      <c r="A415" s="39"/>
      <c r="B415" s="40"/>
      <c r="C415" s="266" t="s">
        <v>772</v>
      </c>
      <c r="D415" s="266" t="s">
        <v>219</v>
      </c>
      <c r="E415" s="267" t="s">
        <v>696</v>
      </c>
      <c r="F415" s="268" t="s">
        <v>697</v>
      </c>
      <c r="G415" s="269" t="s">
        <v>279</v>
      </c>
      <c r="H415" s="270">
        <v>1</v>
      </c>
      <c r="I415" s="271"/>
      <c r="J415" s="272">
        <f>ROUND(I415*H415,2)</f>
        <v>0</v>
      </c>
      <c r="K415" s="268" t="s">
        <v>147</v>
      </c>
      <c r="L415" s="273"/>
      <c r="M415" s="274" t="s">
        <v>1</v>
      </c>
      <c r="N415" s="275" t="s">
        <v>46</v>
      </c>
      <c r="O415" s="92"/>
      <c r="P415" s="228">
        <f>O415*H415</f>
        <v>0</v>
      </c>
      <c r="Q415" s="228">
        <v>0.14899999999999999</v>
      </c>
      <c r="R415" s="228">
        <f>Q415*H415</f>
        <v>0.14899999999999999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180</v>
      </c>
      <c r="AT415" s="230" t="s">
        <v>219</v>
      </c>
      <c r="AU415" s="230" t="s">
        <v>91</v>
      </c>
      <c r="AY415" s="18" t="s">
        <v>134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89</v>
      </c>
      <c r="BK415" s="231">
        <f>ROUND(I415*H415,2)</f>
        <v>0</v>
      </c>
      <c r="BL415" s="18" t="s">
        <v>140</v>
      </c>
      <c r="BM415" s="230" t="s">
        <v>1116</v>
      </c>
    </row>
    <row r="416" s="2" customFormat="1" ht="24.15" customHeight="1">
      <c r="A416" s="39"/>
      <c r="B416" s="40"/>
      <c r="C416" s="266" t="s">
        <v>776</v>
      </c>
      <c r="D416" s="266" t="s">
        <v>219</v>
      </c>
      <c r="E416" s="267" t="s">
        <v>700</v>
      </c>
      <c r="F416" s="268" t="s">
        <v>701</v>
      </c>
      <c r="G416" s="269" t="s">
        <v>279</v>
      </c>
      <c r="H416" s="270">
        <v>1</v>
      </c>
      <c r="I416" s="271"/>
      <c r="J416" s="272">
        <f>ROUND(I416*H416,2)</f>
        <v>0</v>
      </c>
      <c r="K416" s="268" t="s">
        <v>1</v>
      </c>
      <c r="L416" s="273"/>
      <c r="M416" s="274" t="s">
        <v>1</v>
      </c>
      <c r="N416" s="275" t="s">
        <v>46</v>
      </c>
      <c r="O416" s="92"/>
      <c r="P416" s="228">
        <f>O416*H416</f>
        <v>0</v>
      </c>
      <c r="Q416" s="228">
        <v>0.0050000000000000001</v>
      </c>
      <c r="R416" s="228">
        <f>Q416*H416</f>
        <v>0.0050000000000000001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180</v>
      </c>
      <c r="AT416" s="230" t="s">
        <v>219</v>
      </c>
      <c r="AU416" s="230" t="s">
        <v>91</v>
      </c>
      <c r="AY416" s="18" t="s">
        <v>134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89</v>
      </c>
      <c r="BK416" s="231">
        <f>ROUND(I416*H416,2)</f>
        <v>0</v>
      </c>
      <c r="BL416" s="18" t="s">
        <v>140</v>
      </c>
      <c r="BM416" s="230" t="s">
        <v>1117</v>
      </c>
    </row>
    <row r="417" s="2" customFormat="1" ht="24.15" customHeight="1">
      <c r="A417" s="39"/>
      <c r="B417" s="40"/>
      <c r="C417" s="219" t="s">
        <v>780</v>
      </c>
      <c r="D417" s="219" t="s">
        <v>136</v>
      </c>
      <c r="E417" s="220" t="s">
        <v>309</v>
      </c>
      <c r="F417" s="221" t="s">
        <v>310</v>
      </c>
      <c r="G417" s="222" t="s">
        <v>279</v>
      </c>
      <c r="H417" s="223">
        <v>15</v>
      </c>
      <c r="I417" s="224"/>
      <c r="J417" s="225">
        <f>ROUND(I417*H417,2)</f>
        <v>0</v>
      </c>
      <c r="K417" s="221" t="s">
        <v>147</v>
      </c>
      <c r="L417" s="45"/>
      <c r="M417" s="226" t="s">
        <v>1</v>
      </c>
      <c r="N417" s="227" t="s">
        <v>46</v>
      </c>
      <c r="O417" s="92"/>
      <c r="P417" s="228">
        <f>O417*H417</f>
        <v>0</v>
      </c>
      <c r="Q417" s="228">
        <v>0.45937290600000003</v>
      </c>
      <c r="R417" s="228">
        <f>Q417*H417</f>
        <v>6.8905935899999999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140</v>
      </c>
      <c r="AT417" s="230" t="s">
        <v>136</v>
      </c>
      <c r="AU417" s="230" t="s">
        <v>91</v>
      </c>
      <c r="AY417" s="18" t="s">
        <v>134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89</v>
      </c>
      <c r="BK417" s="231">
        <f>ROUND(I417*H417,2)</f>
        <v>0</v>
      </c>
      <c r="BL417" s="18" t="s">
        <v>140</v>
      </c>
      <c r="BM417" s="230" t="s">
        <v>1118</v>
      </c>
    </row>
    <row r="418" s="2" customFormat="1" ht="24.15" customHeight="1">
      <c r="A418" s="39"/>
      <c r="B418" s="40"/>
      <c r="C418" s="219" t="s">
        <v>784</v>
      </c>
      <c r="D418" s="219" t="s">
        <v>136</v>
      </c>
      <c r="E418" s="220" t="s">
        <v>313</v>
      </c>
      <c r="F418" s="221" t="s">
        <v>314</v>
      </c>
      <c r="G418" s="222" t="s">
        <v>256</v>
      </c>
      <c r="H418" s="223">
        <v>237</v>
      </c>
      <c r="I418" s="224"/>
      <c r="J418" s="225">
        <f>ROUND(I418*H418,2)</f>
        <v>0</v>
      </c>
      <c r="K418" s="221" t="s">
        <v>147</v>
      </c>
      <c r="L418" s="45"/>
      <c r="M418" s="226" t="s">
        <v>1</v>
      </c>
      <c r="N418" s="227" t="s">
        <v>46</v>
      </c>
      <c r="O418" s="92"/>
      <c r="P418" s="228">
        <f>O418*H418</f>
        <v>0</v>
      </c>
      <c r="Q418" s="228">
        <v>0</v>
      </c>
      <c r="R418" s="228">
        <f>Q418*H418</f>
        <v>0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140</v>
      </c>
      <c r="AT418" s="230" t="s">
        <v>136</v>
      </c>
      <c r="AU418" s="230" t="s">
        <v>91</v>
      </c>
      <c r="AY418" s="18" t="s">
        <v>134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89</v>
      </c>
      <c r="BK418" s="231">
        <f>ROUND(I418*H418,2)</f>
        <v>0</v>
      </c>
      <c r="BL418" s="18" t="s">
        <v>140</v>
      </c>
      <c r="BM418" s="230" t="s">
        <v>1119</v>
      </c>
    </row>
    <row r="419" s="2" customFormat="1" ht="24.15" customHeight="1">
      <c r="A419" s="39"/>
      <c r="B419" s="40"/>
      <c r="C419" s="219" t="s">
        <v>788</v>
      </c>
      <c r="D419" s="219" t="s">
        <v>136</v>
      </c>
      <c r="E419" s="220" t="s">
        <v>317</v>
      </c>
      <c r="F419" s="221" t="s">
        <v>318</v>
      </c>
      <c r="G419" s="222" t="s">
        <v>256</v>
      </c>
      <c r="H419" s="223">
        <v>237</v>
      </c>
      <c r="I419" s="224"/>
      <c r="J419" s="225">
        <f>ROUND(I419*H419,2)</f>
        <v>0</v>
      </c>
      <c r="K419" s="221" t="s">
        <v>147</v>
      </c>
      <c r="L419" s="45"/>
      <c r="M419" s="226" t="s">
        <v>1</v>
      </c>
      <c r="N419" s="227" t="s">
        <v>46</v>
      </c>
      <c r="O419" s="92"/>
      <c r="P419" s="228">
        <f>O419*H419</f>
        <v>0</v>
      </c>
      <c r="Q419" s="228">
        <v>4.33E-06</v>
      </c>
      <c r="R419" s="228">
        <f>Q419*H419</f>
        <v>0.0010262100000000001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140</v>
      </c>
      <c r="AT419" s="230" t="s">
        <v>136</v>
      </c>
      <c r="AU419" s="230" t="s">
        <v>91</v>
      </c>
      <c r="AY419" s="18" t="s">
        <v>134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89</v>
      </c>
      <c r="BK419" s="231">
        <f>ROUND(I419*H419,2)</f>
        <v>0</v>
      </c>
      <c r="BL419" s="18" t="s">
        <v>140</v>
      </c>
      <c r="BM419" s="230" t="s">
        <v>1120</v>
      </c>
    </row>
    <row r="420" s="2" customFormat="1" ht="24.15" customHeight="1">
      <c r="A420" s="39"/>
      <c r="B420" s="40"/>
      <c r="C420" s="219" t="s">
        <v>790</v>
      </c>
      <c r="D420" s="219" t="s">
        <v>136</v>
      </c>
      <c r="E420" s="220" t="s">
        <v>710</v>
      </c>
      <c r="F420" s="221" t="s">
        <v>711</v>
      </c>
      <c r="G420" s="222" t="s">
        <v>279</v>
      </c>
      <c r="H420" s="223">
        <v>1</v>
      </c>
      <c r="I420" s="224"/>
      <c r="J420" s="225">
        <f>ROUND(I420*H420,2)</f>
        <v>0</v>
      </c>
      <c r="K420" s="221" t="s">
        <v>147</v>
      </c>
      <c r="L420" s="45"/>
      <c r="M420" s="226" t="s">
        <v>1</v>
      </c>
      <c r="N420" s="227" t="s">
        <v>46</v>
      </c>
      <c r="O420" s="92"/>
      <c r="P420" s="228">
        <f>O420*H420</f>
        <v>0</v>
      </c>
      <c r="Q420" s="228">
        <v>0.010186000000000001</v>
      </c>
      <c r="R420" s="228">
        <f>Q420*H420</f>
        <v>0.010186000000000001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140</v>
      </c>
      <c r="AT420" s="230" t="s">
        <v>136</v>
      </c>
      <c r="AU420" s="230" t="s">
        <v>91</v>
      </c>
      <c r="AY420" s="18" t="s">
        <v>134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89</v>
      </c>
      <c r="BK420" s="231">
        <f>ROUND(I420*H420,2)</f>
        <v>0</v>
      </c>
      <c r="BL420" s="18" t="s">
        <v>140</v>
      </c>
      <c r="BM420" s="230" t="s">
        <v>1121</v>
      </c>
    </row>
    <row r="421" s="2" customFormat="1" ht="16.5" customHeight="1">
      <c r="A421" s="39"/>
      <c r="B421" s="40"/>
      <c r="C421" s="266" t="s">
        <v>792</v>
      </c>
      <c r="D421" s="266" t="s">
        <v>219</v>
      </c>
      <c r="E421" s="267" t="s">
        <v>718</v>
      </c>
      <c r="F421" s="268" t="s">
        <v>719</v>
      </c>
      <c r="G421" s="269" t="s">
        <v>279</v>
      </c>
      <c r="H421" s="270">
        <v>1</v>
      </c>
      <c r="I421" s="271"/>
      <c r="J421" s="272">
        <f>ROUND(I421*H421,2)</f>
        <v>0</v>
      </c>
      <c r="K421" s="268" t="s">
        <v>1</v>
      </c>
      <c r="L421" s="273"/>
      <c r="M421" s="274" t="s">
        <v>1</v>
      </c>
      <c r="N421" s="275" t="s">
        <v>46</v>
      </c>
      <c r="O421" s="92"/>
      <c r="P421" s="228">
        <f>O421*H421</f>
        <v>0</v>
      </c>
      <c r="Q421" s="228">
        <v>1.2350000000000001</v>
      </c>
      <c r="R421" s="228">
        <f>Q421*H421</f>
        <v>1.2350000000000001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180</v>
      </c>
      <c r="AT421" s="230" t="s">
        <v>219</v>
      </c>
      <c r="AU421" s="230" t="s">
        <v>91</v>
      </c>
      <c r="AY421" s="18" t="s">
        <v>134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89</v>
      </c>
      <c r="BK421" s="231">
        <f>ROUND(I421*H421,2)</f>
        <v>0</v>
      </c>
      <c r="BL421" s="18" t="s">
        <v>140</v>
      </c>
      <c r="BM421" s="230" t="s">
        <v>1122</v>
      </c>
    </row>
    <row r="422" s="2" customFormat="1">
      <c r="A422" s="39"/>
      <c r="B422" s="40"/>
      <c r="C422" s="41"/>
      <c r="D422" s="234" t="s">
        <v>273</v>
      </c>
      <c r="E422" s="41"/>
      <c r="F422" s="276" t="s">
        <v>721</v>
      </c>
      <c r="G422" s="41"/>
      <c r="H422" s="41"/>
      <c r="I422" s="277"/>
      <c r="J422" s="41"/>
      <c r="K422" s="41"/>
      <c r="L422" s="45"/>
      <c r="M422" s="278"/>
      <c r="N422" s="279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273</v>
      </c>
      <c r="AU422" s="18" t="s">
        <v>91</v>
      </c>
    </row>
    <row r="423" s="2" customFormat="1" ht="24.15" customHeight="1">
      <c r="A423" s="39"/>
      <c r="B423" s="40"/>
      <c r="C423" s="219" t="s">
        <v>796</v>
      </c>
      <c r="D423" s="219" t="s">
        <v>136</v>
      </c>
      <c r="E423" s="220" t="s">
        <v>735</v>
      </c>
      <c r="F423" s="221" t="s">
        <v>736</v>
      </c>
      <c r="G423" s="222" t="s">
        <v>279</v>
      </c>
      <c r="H423" s="223">
        <v>1</v>
      </c>
      <c r="I423" s="224"/>
      <c r="J423" s="225">
        <f>ROUND(I423*H423,2)</f>
        <v>0</v>
      </c>
      <c r="K423" s="221" t="s">
        <v>147</v>
      </c>
      <c r="L423" s="45"/>
      <c r="M423" s="226" t="s">
        <v>1</v>
      </c>
      <c r="N423" s="227" t="s">
        <v>46</v>
      </c>
      <c r="O423" s="92"/>
      <c r="P423" s="228">
        <f>O423*H423</f>
        <v>0</v>
      </c>
      <c r="Q423" s="228">
        <v>0.028538000000000001</v>
      </c>
      <c r="R423" s="228">
        <f>Q423*H423</f>
        <v>0.028538000000000001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140</v>
      </c>
      <c r="AT423" s="230" t="s">
        <v>136</v>
      </c>
      <c r="AU423" s="230" t="s">
        <v>91</v>
      </c>
      <c r="AY423" s="18" t="s">
        <v>134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89</v>
      </c>
      <c r="BK423" s="231">
        <f>ROUND(I423*H423,2)</f>
        <v>0</v>
      </c>
      <c r="BL423" s="18" t="s">
        <v>140</v>
      </c>
      <c r="BM423" s="230" t="s">
        <v>1123</v>
      </c>
    </row>
    <row r="424" s="2" customFormat="1" ht="16.5" customHeight="1">
      <c r="A424" s="39"/>
      <c r="B424" s="40"/>
      <c r="C424" s="266" t="s">
        <v>798</v>
      </c>
      <c r="D424" s="266" t="s">
        <v>219</v>
      </c>
      <c r="E424" s="267" t="s">
        <v>743</v>
      </c>
      <c r="F424" s="268" t="s">
        <v>744</v>
      </c>
      <c r="G424" s="269" t="s">
        <v>279</v>
      </c>
      <c r="H424" s="270">
        <v>1</v>
      </c>
      <c r="I424" s="271"/>
      <c r="J424" s="272">
        <f>ROUND(I424*H424,2)</f>
        <v>0</v>
      </c>
      <c r="K424" s="268" t="s">
        <v>1</v>
      </c>
      <c r="L424" s="273"/>
      <c r="M424" s="274" t="s">
        <v>1</v>
      </c>
      <c r="N424" s="275" t="s">
        <v>46</v>
      </c>
      <c r="O424" s="92"/>
      <c r="P424" s="228">
        <f>O424*H424</f>
        <v>0</v>
      </c>
      <c r="Q424" s="228">
        <v>5.7000000000000002</v>
      </c>
      <c r="R424" s="228">
        <f>Q424*H424</f>
        <v>5.7000000000000002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180</v>
      </c>
      <c r="AT424" s="230" t="s">
        <v>219</v>
      </c>
      <c r="AU424" s="230" t="s">
        <v>91</v>
      </c>
      <c r="AY424" s="18" t="s">
        <v>134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89</v>
      </c>
      <c r="BK424" s="231">
        <f>ROUND(I424*H424,2)</f>
        <v>0</v>
      </c>
      <c r="BL424" s="18" t="s">
        <v>140</v>
      </c>
      <c r="BM424" s="230" t="s">
        <v>1124</v>
      </c>
    </row>
    <row r="425" s="2" customFormat="1">
      <c r="A425" s="39"/>
      <c r="B425" s="40"/>
      <c r="C425" s="41"/>
      <c r="D425" s="234" t="s">
        <v>273</v>
      </c>
      <c r="E425" s="41"/>
      <c r="F425" s="276" t="s">
        <v>746</v>
      </c>
      <c r="G425" s="41"/>
      <c r="H425" s="41"/>
      <c r="I425" s="277"/>
      <c r="J425" s="41"/>
      <c r="K425" s="41"/>
      <c r="L425" s="45"/>
      <c r="M425" s="278"/>
      <c r="N425" s="279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273</v>
      </c>
      <c r="AU425" s="18" t="s">
        <v>91</v>
      </c>
    </row>
    <row r="426" s="2" customFormat="1" ht="24.15" customHeight="1">
      <c r="A426" s="39"/>
      <c r="B426" s="40"/>
      <c r="C426" s="219" t="s">
        <v>803</v>
      </c>
      <c r="D426" s="219" t="s">
        <v>136</v>
      </c>
      <c r="E426" s="220" t="s">
        <v>748</v>
      </c>
      <c r="F426" s="221" t="s">
        <v>749</v>
      </c>
      <c r="G426" s="222" t="s">
        <v>279</v>
      </c>
      <c r="H426" s="223">
        <v>1</v>
      </c>
      <c r="I426" s="224"/>
      <c r="J426" s="225">
        <f>ROUND(I426*H426,2)</f>
        <v>0</v>
      </c>
      <c r="K426" s="221" t="s">
        <v>147</v>
      </c>
      <c r="L426" s="45"/>
      <c r="M426" s="226" t="s">
        <v>1</v>
      </c>
      <c r="N426" s="227" t="s">
        <v>46</v>
      </c>
      <c r="O426" s="92"/>
      <c r="P426" s="228">
        <f>O426*H426</f>
        <v>0</v>
      </c>
      <c r="Q426" s="228">
        <v>0.039273919999999997</v>
      </c>
      <c r="R426" s="228">
        <f>Q426*H426</f>
        <v>0.039273919999999997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140</v>
      </c>
      <c r="AT426" s="230" t="s">
        <v>136</v>
      </c>
      <c r="AU426" s="230" t="s">
        <v>91</v>
      </c>
      <c r="AY426" s="18" t="s">
        <v>134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89</v>
      </c>
      <c r="BK426" s="231">
        <f>ROUND(I426*H426,2)</f>
        <v>0</v>
      </c>
      <c r="BL426" s="18" t="s">
        <v>140</v>
      </c>
      <c r="BM426" s="230" t="s">
        <v>1125</v>
      </c>
    </row>
    <row r="427" s="2" customFormat="1" ht="16.5" customHeight="1">
      <c r="A427" s="39"/>
      <c r="B427" s="40"/>
      <c r="C427" s="266" t="s">
        <v>809</v>
      </c>
      <c r="D427" s="266" t="s">
        <v>219</v>
      </c>
      <c r="E427" s="267" t="s">
        <v>752</v>
      </c>
      <c r="F427" s="268" t="s">
        <v>753</v>
      </c>
      <c r="G427" s="269" t="s">
        <v>279</v>
      </c>
      <c r="H427" s="270">
        <v>1</v>
      </c>
      <c r="I427" s="271"/>
      <c r="J427" s="272">
        <f>ROUND(I427*H427,2)</f>
        <v>0</v>
      </c>
      <c r="K427" s="268" t="s">
        <v>1</v>
      </c>
      <c r="L427" s="273"/>
      <c r="M427" s="274" t="s">
        <v>1</v>
      </c>
      <c r="N427" s="275" t="s">
        <v>46</v>
      </c>
      <c r="O427" s="92"/>
      <c r="P427" s="228">
        <f>O427*H427</f>
        <v>0</v>
      </c>
      <c r="Q427" s="228">
        <v>1.3500000000000001</v>
      </c>
      <c r="R427" s="228">
        <f>Q427*H427</f>
        <v>1.3500000000000001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180</v>
      </c>
      <c r="AT427" s="230" t="s">
        <v>219</v>
      </c>
      <c r="AU427" s="230" t="s">
        <v>91</v>
      </c>
      <c r="AY427" s="18" t="s">
        <v>134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89</v>
      </c>
      <c r="BK427" s="231">
        <f>ROUND(I427*H427,2)</f>
        <v>0</v>
      </c>
      <c r="BL427" s="18" t="s">
        <v>140</v>
      </c>
      <c r="BM427" s="230" t="s">
        <v>1126</v>
      </c>
    </row>
    <row r="428" s="2" customFormat="1">
      <c r="A428" s="39"/>
      <c r="B428" s="40"/>
      <c r="C428" s="41"/>
      <c r="D428" s="234" t="s">
        <v>273</v>
      </c>
      <c r="E428" s="41"/>
      <c r="F428" s="276" t="s">
        <v>755</v>
      </c>
      <c r="G428" s="41"/>
      <c r="H428" s="41"/>
      <c r="I428" s="277"/>
      <c r="J428" s="41"/>
      <c r="K428" s="41"/>
      <c r="L428" s="45"/>
      <c r="M428" s="278"/>
      <c r="N428" s="279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273</v>
      </c>
      <c r="AU428" s="18" t="s">
        <v>91</v>
      </c>
    </row>
    <row r="429" s="2" customFormat="1" ht="37.8" customHeight="1">
      <c r="A429" s="39"/>
      <c r="B429" s="40"/>
      <c r="C429" s="219" t="s">
        <v>813</v>
      </c>
      <c r="D429" s="219" t="s">
        <v>136</v>
      </c>
      <c r="E429" s="220" t="s">
        <v>757</v>
      </c>
      <c r="F429" s="221" t="s">
        <v>758</v>
      </c>
      <c r="G429" s="222" t="s">
        <v>279</v>
      </c>
      <c r="H429" s="223">
        <v>1</v>
      </c>
      <c r="I429" s="224"/>
      <c r="J429" s="225">
        <f>ROUND(I429*H429,2)</f>
        <v>0</v>
      </c>
      <c r="K429" s="221" t="s">
        <v>147</v>
      </c>
      <c r="L429" s="45"/>
      <c r="M429" s="226" t="s">
        <v>1</v>
      </c>
      <c r="N429" s="227" t="s">
        <v>46</v>
      </c>
      <c r="O429" s="92"/>
      <c r="P429" s="228">
        <f>O429*H429</f>
        <v>0</v>
      </c>
      <c r="Q429" s="228">
        <v>0.089999999999999997</v>
      </c>
      <c r="R429" s="228">
        <f>Q429*H429</f>
        <v>0.089999999999999997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140</v>
      </c>
      <c r="AT429" s="230" t="s">
        <v>136</v>
      </c>
      <c r="AU429" s="230" t="s">
        <v>91</v>
      </c>
      <c r="AY429" s="18" t="s">
        <v>134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89</v>
      </c>
      <c r="BK429" s="231">
        <f>ROUND(I429*H429,2)</f>
        <v>0</v>
      </c>
      <c r="BL429" s="18" t="s">
        <v>140</v>
      </c>
      <c r="BM429" s="230" t="s">
        <v>1127</v>
      </c>
    </row>
    <row r="430" s="2" customFormat="1" ht="24.15" customHeight="1">
      <c r="A430" s="39"/>
      <c r="B430" s="40"/>
      <c r="C430" s="266" t="s">
        <v>817</v>
      </c>
      <c r="D430" s="266" t="s">
        <v>219</v>
      </c>
      <c r="E430" s="267" t="s">
        <v>761</v>
      </c>
      <c r="F430" s="268" t="s">
        <v>762</v>
      </c>
      <c r="G430" s="269" t="s">
        <v>279</v>
      </c>
      <c r="H430" s="270">
        <v>1</v>
      </c>
      <c r="I430" s="271"/>
      <c r="J430" s="272">
        <f>ROUND(I430*H430,2)</f>
        <v>0</v>
      </c>
      <c r="K430" s="268" t="s">
        <v>1</v>
      </c>
      <c r="L430" s="273"/>
      <c r="M430" s="274" t="s">
        <v>1</v>
      </c>
      <c r="N430" s="275" t="s">
        <v>46</v>
      </c>
      <c r="O430" s="92"/>
      <c r="P430" s="228">
        <f>O430*H430</f>
        <v>0</v>
      </c>
      <c r="Q430" s="228">
        <v>0.19600000000000001</v>
      </c>
      <c r="R430" s="228">
        <f>Q430*H430</f>
        <v>0.19600000000000001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180</v>
      </c>
      <c r="AT430" s="230" t="s">
        <v>219</v>
      </c>
      <c r="AU430" s="230" t="s">
        <v>91</v>
      </c>
      <c r="AY430" s="18" t="s">
        <v>134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89</v>
      </c>
      <c r="BK430" s="231">
        <f>ROUND(I430*H430,2)</f>
        <v>0</v>
      </c>
      <c r="BL430" s="18" t="s">
        <v>140</v>
      </c>
      <c r="BM430" s="230" t="s">
        <v>1128</v>
      </c>
    </row>
    <row r="431" s="2" customFormat="1" ht="24.15" customHeight="1">
      <c r="A431" s="39"/>
      <c r="B431" s="40"/>
      <c r="C431" s="219" t="s">
        <v>821</v>
      </c>
      <c r="D431" s="219" t="s">
        <v>136</v>
      </c>
      <c r="E431" s="220" t="s">
        <v>765</v>
      </c>
      <c r="F431" s="221" t="s">
        <v>766</v>
      </c>
      <c r="G431" s="222" t="s">
        <v>279</v>
      </c>
      <c r="H431" s="223">
        <v>8</v>
      </c>
      <c r="I431" s="224"/>
      <c r="J431" s="225">
        <f>ROUND(I431*H431,2)</f>
        <v>0</v>
      </c>
      <c r="K431" s="221" t="s">
        <v>147</v>
      </c>
      <c r="L431" s="45"/>
      <c r="M431" s="226" t="s">
        <v>1</v>
      </c>
      <c r="N431" s="227" t="s">
        <v>46</v>
      </c>
      <c r="O431" s="92"/>
      <c r="P431" s="228">
        <f>O431*H431</f>
        <v>0</v>
      </c>
      <c r="Q431" s="228">
        <v>0.040000000000000001</v>
      </c>
      <c r="R431" s="228">
        <f>Q431*H431</f>
        <v>0.32000000000000001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140</v>
      </c>
      <c r="AT431" s="230" t="s">
        <v>136</v>
      </c>
      <c r="AU431" s="230" t="s">
        <v>91</v>
      </c>
      <c r="AY431" s="18" t="s">
        <v>134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89</v>
      </c>
      <c r="BK431" s="231">
        <f>ROUND(I431*H431,2)</f>
        <v>0</v>
      </c>
      <c r="BL431" s="18" t="s">
        <v>140</v>
      </c>
      <c r="BM431" s="230" t="s">
        <v>1129</v>
      </c>
    </row>
    <row r="432" s="13" customFormat="1">
      <c r="A432" s="13"/>
      <c r="B432" s="232"/>
      <c r="C432" s="233"/>
      <c r="D432" s="234" t="s">
        <v>142</v>
      </c>
      <c r="E432" s="235" t="s">
        <v>1</v>
      </c>
      <c r="F432" s="236" t="s">
        <v>1130</v>
      </c>
      <c r="G432" s="233"/>
      <c r="H432" s="237">
        <v>8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142</v>
      </c>
      <c r="AU432" s="243" t="s">
        <v>91</v>
      </c>
      <c r="AV432" s="13" t="s">
        <v>91</v>
      </c>
      <c r="AW432" s="13" t="s">
        <v>36</v>
      </c>
      <c r="AX432" s="13" t="s">
        <v>89</v>
      </c>
      <c r="AY432" s="243" t="s">
        <v>134</v>
      </c>
    </row>
    <row r="433" s="2" customFormat="1" ht="33" customHeight="1">
      <c r="A433" s="39"/>
      <c r="B433" s="40"/>
      <c r="C433" s="266" t="s">
        <v>826</v>
      </c>
      <c r="D433" s="266" t="s">
        <v>219</v>
      </c>
      <c r="E433" s="267" t="s">
        <v>769</v>
      </c>
      <c r="F433" s="268" t="s">
        <v>770</v>
      </c>
      <c r="G433" s="269" t="s">
        <v>279</v>
      </c>
      <c r="H433" s="270">
        <v>8</v>
      </c>
      <c r="I433" s="271"/>
      <c r="J433" s="272">
        <f>ROUND(I433*H433,2)</f>
        <v>0</v>
      </c>
      <c r="K433" s="268" t="s">
        <v>1</v>
      </c>
      <c r="L433" s="273"/>
      <c r="M433" s="274" t="s">
        <v>1</v>
      </c>
      <c r="N433" s="275" t="s">
        <v>46</v>
      </c>
      <c r="O433" s="92"/>
      <c r="P433" s="228">
        <f>O433*H433</f>
        <v>0</v>
      </c>
      <c r="Q433" s="228">
        <v>0.013299999999999999</v>
      </c>
      <c r="R433" s="228">
        <f>Q433*H433</f>
        <v>0.1064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180</v>
      </c>
      <c r="AT433" s="230" t="s">
        <v>219</v>
      </c>
      <c r="AU433" s="230" t="s">
        <v>91</v>
      </c>
      <c r="AY433" s="18" t="s">
        <v>134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89</v>
      </c>
      <c r="BK433" s="231">
        <f>ROUND(I433*H433,2)</f>
        <v>0</v>
      </c>
      <c r="BL433" s="18" t="s">
        <v>140</v>
      </c>
      <c r="BM433" s="230" t="s">
        <v>1131</v>
      </c>
    </row>
    <row r="434" s="2" customFormat="1" ht="16.5" customHeight="1">
      <c r="A434" s="39"/>
      <c r="B434" s="40"/>
      <c r="C434" s="266" t="s">
        <v>833</v>
      </c>
      <c r="D434" s="266" t="s">
        <v>219</v>
      </c>
      <c r="E434" s="267" t="s">
        <v>773</v>
      </c>
      <c r="F434" s="268" t="s">
        <v>774</v>
      </c>
      <c r="G434" s="269" t="s">
        <v>279</v>
      </c>
      <c r="H434" s="270">
        <v>8</v>
      </c>
      <c r="I434" s="271"/>
      <c r="J434" s="272">
        <f>ROUND(I434*H434,2)</f>
        <v>0</v>
      </c>
      <c r="K434" s="268" t="s">
        <v>1</v>
      </c>
      <c r="L434" s="273"/>
      <c r="M434" s="274" t="s">
        <v>1</v>
      </c>
      <c r="N434" s="275" t="s">
        <v>46</v>
      </c>
      <c r="O434" s="92"/>
      <c r="P434" s="228">
        <f>O434*H434</f>
        <v>0</v>
      </c>
      <c r="Q434" s="228">
        <v>0.00064999999999999997</v>
      </c>
      <c r="R434" s="228">
        <f>Q434*H434</f>
        <v>0.0051999999999999998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180</v>
      </c>
      <c r="AT434" s="230" t="s">
        <v>219</v>
      </c>
      <c r="AU434" s="230" t="s">
        <v>91</v>
      </c>
      <c r="AY434" s="18" t="s">
        <v>134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89</v>
      </c>
      <c r="BK434" s="231">
        <f>ROUND(I434*H434,2)</f>
        <v>0</v>
      </c>
      <c r="BL434" s="18" t="s">
        <v>140</v>
      </c>
      <c r="BM434" s="230" t="s">
        <v>1132</v>
      </c>
    </row>
    <row r="435" s="2" customFormat="1" ht="24.15" customHeight="1">
      <c r="A435" s="39"/>
      <c r="B435" s="40"/>
      <c r="C435" s="219" t="s">
        <v>844</v>
      </c>
      <c r="D435" s="219" t="s">
        <v>136</v>
      </c>
      <c r="E435" s="220" t="s">
        <v>777</v>
      </c>
      <c r="F435" s="221" t="s">
        <v>778</v>
      </c>
      <c r="G435" s="222" t="s">
        <v>279</v>
      </c>
      <c r="H435" s="223">
        <v>1</v>
      </c>
      <c r="I435" s="224"/>
      <c r="J435" s="225">
        <f>ROUND(I435*H435,2)</f>
        <v>0</v>
      </c>
      <c r="K435" s="221" t="s">
        <v>147</v>
      </c>
      <c r="L435" s="45"/>
      <c r="M435" s="226" t="s">
        <v>1</v>
      </c>
      <c r="N435" s="227" t="s">
        <v>46</v>
      </c>
      <c r="O435" s="92"/>
      <c r="P435" s="228">
        <f>O435*H435</f>
        <v>0</v>
      </c>
      <c r="Q435" s="228">
        <v>0.050000000000000003</v>
      </c>
      <c r="R435" s="228">
        <f>Q435*H435</f>
        <v>0.050000000000000003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140</v>
      </c>
      <c r="AT435" s="230" t="s">
        <v>136</v>
      </c>
      <c r="AU435" s="230" t="s">
        <v>91</v>
      </c>
      <c r="AY435" s="18" t="s">
        <v>134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89</v>
      </c>
      <c r="BK435" s="231">
        <f>ROUND(I435*H435,2)</f>
        <v>0</v>
      </c>
      <c r="BL435" s="18" t="s">
        <v>140</v>
      </c>
      <c r="BM435" s="230" t="s">
        <v>1133</v>
      </c>
    </row>
    <row r="436" s="13" customFormat="1">
      <c r="A436" s="13"/>
      <c r="B436" s="232"/>
      <c r="C436" s="233"/>
      <c r="D436" s="234" t="s">
        <v>142</v>
      </c>
      <c r="E436" s="235" t="s">
        <v>1</v>
      </c>
      <c r="F436" s="236" t="s">
        <v>89</v>
      </c>
      <c r="G436" s="233"/>
      <c r="H436" s="237">
        <v>1</v>
      </c>
      <c r="I436" s="238"/>
      <c r="J436" s="233"/>
      <c r="K436" s="233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142</v>
      </c>
      <c r="AU436" s="243" t="s">
        <v>91</v>
      </c>
      <c r="AV436" s="13" t="s">
        <v>91</v>
      </c>
      <c r="AW436" s="13" t="s">
        <v>36</v>
      </c>
      <c r="AX436" s="13" t="s">
        <v>89</v>
      </c>
      <c r="AY436" s="243" t="s">
        <v>134</v>
      </c>
    </row>
    <row r="437" s="2" customFormat="1" ht="21.75" customHeight="1">
      <c r="A437" s="39"/>
      <c r="B437" s="40"/>
      <c r="C437" s="266" t="s">
        <v>850</v>
      </c>
      <c r="D437" s="266" t="s">
        <v>219</v>
      </c>
      <c r="E437" s="267" t="s">
        <v>781</v>
      </c>
      <c r="F437" s="268" t="s">
        <v>782</v>
      </c>
      <c r="G437" s="269" t="s">
        <v>279</v>
      </c>
      <c r="H437" s="270">
        <v>1</v>
      </c>
      <c r="I437" s="271"/>
      <c r="J437" s="272">
        <f>ROUND(I437*H437,2)</f>
        <v>0</v>
      </c>
      <c r="K437" s="268" t="s">
        <v>1</v>
      </c>
      <c r="L437" s="273"/>
      <c r="M437" s="274" t="s">
        <v>1</v>
      </c>
      <c r="N437" s="275" t="s">
        <v>46</v>
      </c>
      <c r="O437" s="92"/>
      <c r="P437" s="228">
        <f>O437*H437</f>
        <v>0</v>
      </c>
      <c r="Q437" s="228">
        <v>0.029499999999999998</v>
      </c>
      <c r="R437" s="228">
        <f>Q437*H437</f>
        <v>0.029499999999999998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180</v>
      </c>
      <c r="AT437" s="230" t="s">
        <v>219</v>
      </c>
      <c r="AU437" s="230" t="s">
        <v>91</v>
      </c>
      <c r="AY437" s="18" t="s">
        <v>134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89</v>
      </c>
      <c r="BK437" s="231">
        <f>ROUND(I437*H437,2)</f>
        <v>0</v>
      </c>
      <c r="BL437" s="18" t="s">
        <v>140</v>
      </c>
      <c r="BM437" s="230" t="s">
        <v>1134</v>
      </c>
    </row>
    <row r="438" s="2" customFormat="1" ht="16.5" customHeight="1">
      <c r="A438" s="39"/>
      <c r="B438" s="40"/>
      <c r="C438" s="266" t="s">
        <v>854</v>
      </c>
      <c r="D438" s="266" t="s">
        <v>219</v>
      </c>
      <c r="E438" s="267" t="s">
        <v>785</v>
      </c>
      <c r="F438" s="268" t="s">
        <v>786</v>
      </c>
      <c r="G438" s="269" t="s">
        <v>279</v>
      </c>
      <c r="H438" s="270">
        <v>1</v>
      </c>
      <c r="I438" s="271"/>
      <c r="J438" s="272">
        <f>ROUND(I438*H438,2)</f>
        <v>0</v>
      </c>
      <c r="K438" s="268" t="s">
        <v>1</v>
      </c>
      <c r="L438" s="273"/>
      <c r="M438" s="274" t="s">
        <v>1</v>
      </c>
      <c r="N438" s="275" t="s">
        <v>46</v>
      </c>
      <c r="O438" s="92"/>
      <c r="P438" s="228">
        <f>O438*H438</f>
        <v>0</v>
      </c>
      <c r="Q438" s="228">
        <v>0.0019</v>
      </c>
      <c r="R438" s="228">
        <f>Q438*H438</f>
        <v>0.0019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180</v>
      </c>
      <c r="AT438" s="230" t="s">
        <v>219</v>
      </c>
      <c r="AU438" s="230" t="s">
        <v>91</v>
      </c>
      <c r="AY438" s="18" t="s">
        <v>134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89</v>
      </c>
      <c r="BK438" s="231">
        <f>ROUND(I438*H438,2)</f>
        <v>0</v>
      </c>
      <c r="BL438" s="18" t="s">
        <v>140</v>
      </c>
      <c r="BM438" s="230" t="s">
        <v>1135</v>
      </c>
    </row>
    <row r="439" s="2" customFormat="1" ht="16.5" customHeight="1">
      <c r="A439" s="39"/>
      <c r="B439" s="40"/>
      <c r="C439" s="219" t="s">
        <v>858</v>
      </c>
      <c r="D439" s="219" t="s">
        <v>136</v>
      </c>
      <c r="E439" s="220" t="s">
        <v>321</v>
      </c>
      <c r="F439" s="221" t="s">
        <v>322</v>
      </c>
      <c r="G439" s="222" t="s">
        <v>256</v>
      </c>
      <c r="H439" s="223">
        <v>237</v>
      </c>
      <c r="I439" s="224"/>
      <c r="J439" s="225">
        <f>ROUND(I439*H439,2)</f>
        <v>0</v>
      </c>
      <c r="K439" s="221" t="s">
        <v>147</v>
      </c>
      <c r="L439" s="45"/>
      <c r="M439" s="226" t="s">
        <v>1</v>
      </c>
      <c r="N439" s="227" t="s">
        <v>46</v>
      </c>
      <c r="O439" s="92"/>
      <c r="P439" s="228">
        <f>O439*H439</f>
        <v>0</v>
      </c>
      <c r="Q439" s="228">
        <v>0.00019536</v>
      </c>
      <c r="R439" s="228">
        <f>Q439*H439</f>
        <v>0.046300319999999999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140</v>
      </c>
      <c r="AT439" s="230" t="s">
        <v>136</v>
      </c>
      <c r="AU439" s="230" t="s">
        <v>91</v>
      </c>
      <c r="AY439" s="18" t="s">
        <v>134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89</v>
      </c>
      <c r="BK439" s="231">
        <f>ROUND(I439*H439,2)</f>
        <v>0</v>
      </c>
      <c r="BL439" s="18" t="s">
        <v>140</v>
      </c>
      <c r="BM439" s="230" t="s">
        <v>1136</v>
      </c>
    </row>
    <row r="440" s="2" customFormat="1" ht="24.15" customHeight="1">
      <c r="A440" s="39"/>
      <c r="B440" s="40"/>
      <c r="C440" s="219" t="s">
        <v>861</v>
      </c>
      <c r="D440" s="219" t="s">
        <v>136</v>
      </c>
      <c r="E440" s="220" t="s">
        <v>325</v>
      </c>
      <c r="F440" s="221" t="s">
        <v>326</v>
      </c>
      <c r="G440" s="222" t="s">
        <v>256</v>
      </c>
      <c r="H440" s="223">
        <v>237</v>
      </c>
      <c r="I440" s="224"/>
      <c r="J440" s="225">
        <f>ROUND(I440*H440,2)</f>
        <v>0</v>
      </c>
      <c r="K440" s="221" t="s">
        <v>147</v>
      </c>
      <c r="L440" s="45"/>
      <c r="M440" s="226" t="s">
        <v>1</v>
      </c>
      <c r="N440" s="227" t="s">
        <v>46</v>
      </c>
      <c r="O440" s="92"/>
      <c r="P440" s="228">
        <f>O440*H440</f>
        <v>0</v>
      </c>
      <c r="Q440" s="228">
        <v>9.4500000000000007E-05</v>
      </c>
      <c r="R440" s="228">
        <f>Q440*H440</f>
        <v>0.022396500000000003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140</v>
      </c>
      <c r="AT440" s="230" t="s">
        <v>136</v>
      </c>
      <c r="AU440" s="230" t="s">
        <v>91</v>
      </c>
      <c r="AY440" s="18" t="s">
        <v>134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89</v>
      </c>
      <c r="BK440" s="231">
        <f>ROUND(I440*H440,2)</f>
        <v>0</v>
      </c>
      <c r="BL440" s="18" t="s">
        <v>140</v>
      </c>
      <c r="BM440" s="230" t="s">
        <v>1137</v>
      </c>
    </row>
    <row r="441" s="2" customFormat="1" ht="24.15" customHeight="1">
      <c r="A441" s="39"/>
      <c r="B441" s="40"/>
      <c r="C441" s="219" t="s">
        <v>867</v>
      </c>
      <c r="D441" s="219" t="s">
        <v>136</v>
      </c>
      <c r="E441" s="220" t="s">
        <v>329</v>
      </c>
      <c r="F441" s="221" t="s">
        <v>330</v>
      </c>
      <c r="G441" s="222" t="s">
        <v>279</v>
      </c>
      <c r="H441" s="223">
        <v>17</v>
      </c>
      <c r="I441" s="224"/>
      <c r="J441" s="225">
        <f>ROUND(I441*H441,2)</f>
        <v>0</v>
      </c>
      <c r="K441" s="221" t="s">
        <v>1</v>
      </c>
      <c r="L441" s="45"/>
      <c r="M441" s="226" t="s">
        <v>1</v>
      </c>
      <c r="N441" s="227" t="s">
        <v>46</v>
      </c>
      <c r="O441" s="92"/>
      <c r="P441" s="228">
        <f>O441*H441</f>
        <v>0</v>
      </c>
      <c r="Q441" s="228">
        <v>0.00014999999999999999</v>
      </c>
      <c r="R441" s="228">
        <f>Q441*H441</f>
        <v>0.0025499999999999997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140</v>
      </c>
      <c r="AT441" s="230" t="s">
        <v>136</v>
      </c>
      <c r="AU441" s="230" t="s">
        <v>91</v>
      </c>
      <c r="AY441" s="18" t="s">
        <v>134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89</v>
      </c>
      <c r="BK441" s="231">
        <f>ROUND(I441*H441,2)</f>
        <v>0</v>
      </c>
      <c r="BL441" s="18" t="s">
        <v>140</v>
      </c>
      <c r="BM441" s="230" t="s">
        <v>1138</v>
      </c>
    </row>
    <row r="442" s="14" customFormat="1">
      <c r="A442" s="14"/>
      <c r="B442" s="244"/>
      <c r="C442" s="245"/>
      <c r="D442" s="234" t="s">
        <v>142</v>
      </c>
      <c r="E442" s="246" t="s">
        <v>1</v>
      </c>
      <c r="F442" s="247" t="s">
        <v>332</v>
      </c>
      <c r="G442" s="245"/>
      <c r="H442" s="246" t="s">
        <v>1</v>
      </c>
      <c r="I442" s="248"/>
      <c r="J442" s="245"/>
      <c r="K442" s="245"/>
      <c r="L442" s="249"/>
      <c r="M442" s="250"/>
      <c r="N442" s="251"/>
      <c r="O442" s="251"/>
      <c r="P442" s="251"/>
      <c r="Q442" s="251"/>
      <c r="R442" s="251"/>
      <c r="S442" s="251"/>
      <c r="T442" s="25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3" t="s">
        <v>142</v>
      </c>
      <c r="AU442" s="253" t="s">
        <v>91</v>
      </c>
      <c r="AV442" s="14" t="s">
        <v>89</v>
      </c>
      <c r="AW442" s="14" t="s">
        <v>36</v>
      </c>
      <c r="AX442" s="14" t="s">
        <v>81</v>
      </c>
      <c r="AY442" s="253" t="s">
        <v>134</v>
      </c>
    </row>
    <row r="443" s="13" customFormat="1">
      <c r="A443" s="13"/>
      <c r="B443" s="232"/>
      <c r="C443" s="233"/>
      <c r="D443" s="234" t="s">
        <v>142</v>
      </c>
      <c r="E443" s="235" t="s">
        <v>1</v>
      </c>
      <c r="F443" s="236" t="s">
        <v>229</v>
      </c>
      <c r="G443" s="233"/>
      <c r="H443" s="237">
        <v>17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142</v>
      </c>
      <c r="AU443" s="243" t="s">
        <v>91</v>
      </c>
      <c r="AV443" s="13" t="s">
        <v>91</v>
      </c>
      <c r="AW443" s="13" t="s">
        <v>36</v>
      </c>
      <c r="AX443" s="13" t="s">
        <v>89</v>
      </c>
      <c r="AY443" s="243" t="s">
        <v>134</v>
      </c>
    </row>
    <row r="444" s="12" customFormat="1" ht="22.8" customHeight="1">
      <c r="A444" s="12"/>
      <c r="B444" s="203"/>
      <c r="C444" s="204"/>
      <c r="D444" s="205" t="s">
        <v>80</v>
      </c>
      <c r="E444" s="217" t="s">
        <v>185</v>
      </c>
      <c r="F444" s="217" t="s">
        <v>802</v>
      </c>
      <c r="G444" s="204"/>
      <c r="H444" s="204"/>
      <c r="I444" s="207"/>
      <c r="J444" s="218">
        <f>BK444</f>
        <v>0</v>
      </c>
      <c r="K444" s="204"/>
      <c r="L444" s="209"/>
      <c r="M444" s="210"/>
      <c r="N444" s="211"/>
      <c r="O444" s="211"/>
      <c r="P444" s="212">
        <f>SUM(P445:P454)</f>
        <v>0</v>
      </c>
      <c r="Q444" s="211"/>
      <c r="R444" s="212">
        <f>SUM(R445:R454)</f>
        <v>0.0061351300000000008</v>
      </c>
      <c r="S444" s="211"/>
      <c r="T444" s="213">
        <f>SUM(T445:T454)</f>
        <v>0.081000000000000003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4" t="s">
        <v>89</v>
      </c>
      <c r="AT444" s="215" t="s">
        <v>80</v>
      </c>
      <c r="AU444" s="215" t="s">
        <v>89</v>
      </c>
      <c r="AY444" s="214" t="s">
        <v>134</v>
      </c>
      <c r="BK444" s="216">
        <f>SUM(BK445:BK454)</f>
        <v>0</v>
      </c>
    </row>
    <row r="445" s="2" customFormat="1" ht="37.8" customHeight="1">
      <c r="A445" s="39"/>
      <c r="B445" s="40"/>
      <c r="C445" s="219" t="s">
        <v>872</v>
      </c>
      <c r="D445" s="219" t="s">
        <v>136</v>
      </c>
      <c r="E445" s="220" t="s">
        <v>804</v>
      </c>
      <c r="F445" s="221" t="s">
        <v>805</v>
      </c>
      <c r="G445" s="222" t="s">
        <v>256</v>
      </c>
      <c r="H445" s="223">
        <v>14</v>
      </c>
      <c r="I445" s="224"/>
      <c r="J445" s="225">
        <f>ROUND(I445*H445,2)</f>
        <v>0</v>
      </c>
      <c r="K445" s="221" t="s">
        <v>147</v>
      </c>
      <c r="L445" s="45"/>
      <c r="M445" s="226" t="s">
        <v>1</v>
      </c>
      <c r="N445" s="227" t="s">
        <v>46</v>
      </c>
      <c r="O445" s="92"/>
      <c r="P445" s="228">
        <f>O445*H445</f>
        <v>0</v>
      </c>
      <c r="Q445" s="228">
        <v>8.0499999999999992E-06</v>
      </c>
      <c r="R445" s="228">
        <f>Q445*H445</f>
        <v>0.00011269999999999999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140</v>
      </c>
      <c r="AT445" s="230" t="s">
        <v>136</v>
      </c>
      <c r="AU445" s="230" t="s">
        <v>91</v>
      </c>
      <c r="AY445" s="18" t="s">
        <v>134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89</v>
      </c>
      <c r="BK445" s="231">
        <f>ROUND(I445*H445,2)</f>
        <v>0</v>
      </c>
      <c r="BL445" s="18" t="s">
        <v>140</v>
      </c>
      <c r="BM445" s="230" t="s">
        <v>1139</v>
      </c>
    </row>
    <row r="446" s="13" customFormat="1">
      <c r="A446" s="13"/>
      <c r="B446" s="232"/>
      <c r="C446" s="233"/>
      <c r="D446" s="234" t="s">
        <v>142</v>
      </c>
      <c r="E446" s="235" t="s">
        <v>1</v>
      </c>
      <c r="F446" s="236" t="s">
        <v>1140</v>
      </c>
      <c r="G446" s="233"/>
      <c r="H446" s="237">
        <v>14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142</v>
      </c>
      <c r="AU446" s="243" t="s">
        <v>91</v>
      </c>
      <c r="AV446" s="13" t="s">
        <v>91</v>
      </c>
      <c r="AW446" s="13" t="s">
        <v>36</v>
      </c>
      <c r="AX446" s="13" t="s">
        <v>89</v>
      </c>
      <c r="AY446" s="243" t="s">
        <v>134</v>
      </c>
    </row>
    <row r="447" s="2" customFormat="1" ht="55.5" customHeight="1">
      <c r="A447" s="39"/>
      <c r="B447" s="40"/>
      <c r="C447" s="219" t="s">
        <v>876</v>
      </c>
      <c r="D447" s="219" t="s">
        <v>136</v>
      </c>
      <c r="E447" s="220" t="s">
        <v>810</v>
      </c>
      <c r="F447" s="221" t="s">
        <v>811</v>
      </c>
      <c r="G447" s="222" t="s">
        <v>256</v>
      </c>
      <c r="H447" s="223">
        <v>14</v>
      </c>
      <c r="I447" s="224"/>
      <c r="J447" s="225">
        <f>ROUND(I447*H447,2)</f>
        <v>0</v>
      </c>
      <c r="K447" s="221" t="s">
        <v>147</v>
      </c>
      <c r="L447" s="45"/>
      <c r="M447" s="226" t="s">
        <v>1</v>
      </c>
      <c r="N447" s="227" t="s">
        <v>46</v>
      </c>
      <c r="O447" s="92"/>
      <c r="P447" s="228">
        <f>O447*H447</f>
        <v>0</v>
      </c>
      <c r="Q447" s="228">
        <v>0.00033960000000000001</v>
      </c>
      <c r="R447" s="228">
        <f>Q447*H447</f>
        <v>0.0047544000000000006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140</v>
      </c>
      <c r="AT447" s="230" t="s">
        <v>136</v>
      </c>
      <c r="AU447" s="230" t="s">
        <v>91</v>
      </c>
      <c r="AY447" s="18" t="s">
        <v>134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89</v>
      </c>
      <c r="BK447" s="231">
        <f>ROUND(I447*H447,2)</f>
        <v>0</v>
      </c>
      <c r="BL447" s="18" t="s">
        <v>140</v>
      </c>
      <c r="BM447" s="230" t="s">
        <v>1141</v>
      </c>
    </row>
    <row r="448" s="13" customFormat="1">
      <c r="A448" s="13"/>
      <c r="B448" s="232"/>
      <c r="C448" s="233"/>
      <c r="D448" s="234" t="s">
        <v>142</v>
      </c>
      <c r="E448" s="235" t="s">
        <v>1</v>
      </c>
      <c r="F448" s="236" t="s">
        <v>1140</v>
      </c>
      <c r="G448" s="233"/>
      <c r="H448" s="237">
        <v>14</v>
      </c>
      <c r="I448" s="238"/>
      <c r="J448" s="233"/>
      <c r="K448" s="233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142</v>
      </c>
      <c r="AU448" s="243" t="s">
        <v>91</v>
      </c>
      <c r="AV448" s="13" t="s">
        <v>91</v>
      </c>
      <c r="AW448" s="13" t="s">
        <v>36</v>
      </c>
      <c r="AX448" s="13" t="s">
        <v>89</v>
      </c>
      <c r="AY448" s="243" t="s">
        <v>134</v>
      </c>
    </row>
    <row r="449" s="2" customFormat="1" ht="37.8" customHeight="1">
      <c r="A449" s="39"/>
      <c r="B449" s="40"/>
      <c r="C449" s="219" t="s">
        <v>880</v>
      </c>
      <c r="D449" s="219" t="s">
        <v>136</v>
      </c>
      <c r="E449" s="220" t="s">
        <v>814</v>
      </c>
      <c r="F449" s="221" t="s">
        <v>815</v>
      </c>
      <c r="G449" s="222" t="s">
        <v>256</v>
      </c>
      <c r="H449" s="223">
        <v>14</v>
      </c>
      <c r="I449" s="224"/>
      <c r="J449" s="225">
        <f>ROUND(I449*H449,2)</f>
        <v>0</v>
      </c>
      <c r="K449" s="221" t="s">
        <v>147</v>
      </c>
      <c r="L449" s="45"/>
      <c r="M449" s="226" t="s">
        <v>1</v>
      </c>
      <c r="N449" s="227" t="s">
        <v>46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140</v>
      </c>
      <c r="AT449" s="230" t="s">
        <v>136</v>
      </c>
      <c r="AU449" s="230" t="s">
        <v>91</v>
      </c>
      <c r="AY449" s="18" t="s">
        <v>134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89</v>
      </c>
      <c r="BK449" s="231">
        <f>ROUND(I449*H449,2)</f>
        <v>0</v>
      </c>
      <c r="BL449" s="18" t="s">
        <v>140</v>
      </c>
      <c r="BM449" s="230" t="s">
        <v>1142</v>
      </c>
    </row>
    <row r="450" s="13" customFormat="1">
      <c r="A450" s="13"/>
      <c r="B450" s="232"/>
      <c r="C450" s="233"/>
      <c r="D450" s="234" t="s">
        <v>142</v>
      </c>
      <c r="E450" s="235" t="s">
        <v>1</v>
      </c>
      <c r="F450" s="236" t="s">
        <v>1140</v>
      </c>
      <c r="G450" s="233"/>
      <c r="H450" s="237">
        <v>14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142</v>
      </c>
      <c r="AU450" s="243" t="s">
        <v>91</v>
      </c>
      <c r="AV450" s="13" t="s">
        <v>91</v>
      </c>
      <c r="AW450" s="13" t="s">
        <v>36</v>
      </c>
      <c r="AX450" s="13" t="s">
        <v>89</v>
      </c>
      <c r="AY450" s="243" t="s">
        <v>134</v>
      </c>
    </row>
    <row r="451" s="2" customFormat="1" ht="24.15" customHeight="1">
      <c r="A451" s="39"/>
      <c r="B451" s="40"/>
      <c r="C451" s="219" t="s">
        <v>1143</v>
      </c>
      <c r="D451" s="219" t="s">
        <v>136</v>
      </c>
      <c r="E451" s="220" t="s">
        <v>818</v>
      </c>
      <c r="F451" s="221" t="s">
        <v>819</v>
      </c>
      <c r="G451" s="222" t="s">
        <v>256</v>
      </c>
      <c r="H451" s="223">
        <v>14</v>
      </c>
      <c r="I451" s="224"/>
      <c r="J451" s="225">
        <f>ROUND(I451*H451,2)</f>
        <v>0</v>
      </c>
      <c r="K451" s="221" t="s">
        <v>147</v>
      </c>
      <c r="L451" s="45"/>
      <c r="M451" s="226" t="s">
        <v>1</v>
      </c>
      <c r="N451" s="227" t="s">
        <v>46</v>
      </c>
      <c r="O451" s="92"/>
      <c r="P451" s="228">
        <f>O451*H451</f>
        <v>0</v>
      </c>
      <c r="Q451" s="228">
        <v>1.6449999999999999E-06</v>
      </c>
      <c r="R451" s="228">
        <f>Q451*H451</f>
        <v>2.3029999999999998E-05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140</v>
      </c>
      <c r="AT451" s="230" t="s">
        <v>136</v>
      </c>
      <c r="AU451" s="230" t="s">
        <v>91</v>
      </c>
      <c r="AY451" s="18" t="s">
        <v>134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89</v>
      </c>
      <c r="BK451" s="231">
        <f>ROUND(I451*H451,2)</f>
        <v>0</v>
      </c>
      <c r="BL451" s="18" t="s">
        <v>140</v>
      </c>
      <c r="BM451" s="230" t="s">
        <v>1144</v>
      </c>
    </row>
    <row r="452" s="13" customFormat="1">
      <c r="A452" s="13"/>
      <c r="B452" s="232"/>
      <c r="C452" s="233"/>
      <c r="D452" s="234" t="s">
        <v>142</v>
      </c>
      <c r="E452" s="235" t="s">
        <v>1</v>
      </c>
      <c r="F452" s="236" t="s">
        <v>1140</v>
      </c>
      <c r="G452" s="233"/>
      <c r="H452" s="237">
        <v>14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142</v>
      </c>
      <c r="AU452" s="243" t="s">
        <v>91</v>
      </c>
      <c r="AV452" s="13" t="s">
        <v>91</v>
      </c>
      <c r="AW452" s="13" t="s">
        <v>36</v>
      </c>
      <c r="AX452" s="13" t="s">
        <v>89</v>
      </c>
      <c r="AY452" s="243" t="s">
        <v>134</v>
      </c>
    </row>
    <row r="453" s="2" customFormat="1" ht="44.25" customHeight="1">
      <c r="A453" s="39"/>
      <c r="B453" s="40"/>
      <c r="C453" s="219" t="s">
        <v>1145</v>
      </c>
      <c r="D453" s="219" t="s">
        <v>136</v>
      </c>
      <c r="E453" s="220" t="s">
        <v>827</v>
      </c>
      <c r="F453" s="221" t="s">
        <v>828</v>
      </c>
      <c r="G453" s="222" t="s">
        <v>256</v>
      </c>
      <c r="H453" s="223">
        <v>0.29999999999999999</v>
      </c>
      <c r="I453" s="224"/>
      <c r="J453" s="225">
        <f>ROUND(I453*H453,2)</f>
        <v>0</v>
      </c>
      <c r="K453" s="221" t="s">
        <v>147</v>
      </c>
      <c r="L453" s="45"/>
      <c r="M453" s="226" t="s">
        <v>1</v>
      </c>
      <c r="N453" s="227" t="s">
        <v>46</v>
      </c>
      <c r="O453" s="92"/>
      <c r="P453" s="228">
        <f>O453*H453</f>
        <v>0</v>
      </c>
      <c r="Q453" s="228">
        <v>0.00415</v>
      </c>
      <c r="R453" s="228">
        <f>Q453*H453</f>
        <v>0.001245</v>
      </c>
      <c r="S453" s="228">
        <v>0.27000000000000002</v>
      </c>
      <c r="T453" s="229">
        <f>S453*H453</f>
        <v>0.081000000000000003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140</v>
      </c>
      <c r="AT453" s="230" t="s">
        <v>136</v>
      </c>
      <c r="AU453" s="230" t="s">
        <v>91</v>
      </c>
      <c r="AY453" s="18" t="s">
        <v>134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89</v>
      </c>
      <c r="BK453" s="231">
        <f>ROUND(I453*H453,2)</f>
        <v>0</v>
      </c>
      <c r="BL453" s="18" t="s">
        <v>140</v>
      </c>
      <c r="BM453" s="230" t="s">
        <v>1146</v>
      </c>
    </row>
    <row r="454" s="13" customFormat="1">
      <c r="A454" s="13"/>
      <c r="B454" s="232"/>
      <c r="C454" s="233"/>
      <c r="D454" s="234" t="s">
        <v>142</v>
      </c>
      <c r="E454" s="235" t="s">
        <v>1</v>
      </c>
      <c r="F454" s="236" t="s">
        <v>830</v>
      </c>
      <c r="G454" s="233"/>
      <c r="H454" s="237">
        <v>0.29999999999999999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142</v>
      </c>
      <c r="AU454" s="243" t="s">
        <v>91</v>
      </c>
      <c r="AV454" s="13" t="s">
        <v>91</v>
      </c>
      <c r="AW454" s="13" t="s">
        <v>36</v>
      </c>
      <c r="AX454" s="13" t="s">
        <v>89</v>
      </c>
      <c r="AY454" s="243" t="s">
        <v>134</v>
      </c>
    </row>
    <row r="455" s="12" customFormat="1" ht="22.8" customHeight="1">
      <c r="A455" s="12"/>
      <c r="B455" s="203"/>
      <c r="C455" s="204"/>
      <c r="D455" s="205" t="s">
        <v>80</v>
      </c>
      <c r="E455" s="217" t="s">
        <v>831</v>
      </c>
      <c r="F455" s="217" t="s">
        <v>832</v>
      </c>
      <c r="G455" s="204"/>
      <c r="H455" s="204"/>
      <c r="I455" s="207"/>
      <c r="J455" s="218">
        <f>BK455</f>
        <v>0</v>
      </c>
      <c r="K455" s="204"/>
      <c r="L455" s="209"/>
      <c r="M455" s="210"/>
      <c r="N455" s="211"/>
      <c r="O455" s="211"/>
      <c r="P455" s="212">
        <f>SUM(P456:P477)</f>
        <v>0</v>
      </c>
      <c r="Q455" s="211"/>
      <c r="R455" s="212">
        <f>SUM(R456:R477)</f>
        <v>0</v>
      </c>
      <c r="S455" s="211"/>
      <c r="T455" s="213">
        <f>SUM(T456:T477)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4" t="s">
        <v>89</v>
      </c>
      <c r="AT455" s="215" t="s">
        <v>80</v>
      </c>
      <c r="AU455" s="215" t="s">
        <v>89</v>
      </c>
      <c r="AY455" s="214" t="s">
        <v>134</v>
      </c>
      <c r="BK455" s="216">
        <f>SUM(BK456:BK477)</f>
        <v>0</v>
      </c>
    </row>
    <row r="456" s="2" customFormat="1" ht="37.8" customHeight="1">
      <c r="A456" s="39"/>
      <c r="B456" s="40"/>
      <c r="C456" s="219" t="s">
        <v>1147</v>
      </c>
      <c r="D456" s="219" t="s">
        <v>136</v>
      </c>
      <c r="E456" s="220" t="s">
        <v>834</v>
      </c>
      <c r="F456" s="221" t="s">
        <v>835</v>
      </c>
      <c r="G456" s="222" t="s">
        <v>204</v>
      </c>
      <c r="H456" s="223">
        <v>56.692</v>
      </c>
      <c r="I456" s="224"/>
      <c r="J456" s="225">
        <f>ROUND(I456*H456,2)</f>
        <v>0</v>
      </c>
      <c r="K456" s="221" t="s">
        <v>147</v>
      </c>
      <c r="L456" s="45"/>
      <c r="M456" s="226" t="s">
        <v>1</v>
      </c>
      <c r="N456" s="227" t="s">
        <v>46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140</v>
      </c>
      <c r="AT456" s="230" t="s">
        <v>136</v>
      </c>
      <c r="AU456" s="230" t="s">
        <v>91</v>
      </c>
      <c r="AY456" s="18" t="s">
        <v>134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89</v>
      </c>
      <c r="BK456" s="231">
        <f>ROUND(I456*H456,2)</f>
        <v>0</v>
      </c>
      <c r="BL456" s="18" t="s">
        <v>140</v>
      </c>
      <c r="BM456" s="230" t="s">
        <v>1148</v>
      </c>
    </row>
    <row r="457" s="13" customFormat="1">
      <c r="A457" s="13"/>
      <c r="B457" s="232"/>
      <c r="C457" s="233"/>
      <c r="D457" s="234" t="s">
        <v>142</v>
      </c>
      <c r="E457" s="235" t="s">
        <v>1</v>
      </c>
      <c r="F457" s="236" t="s">
        <v>1149</v>
      </c>
      <c r="G457" s="233"/>
      <c r="H457" s="237">
        <v>2.2330000000000001</v>
      </c>
      <c r="I457" s="238"/>
      <c r="J457" s="233"/>
      <c r="K457" s="233"/>
      <c r="L457" s="239"/>
      <c r="M457" s="240"/>
      <c r="N457" s="241"/>
      <c r="O457" s="241"/>
      <c r="P457" s="241"/>
      <c r="Q457" s="241"/>
      <c r="R457" s="241"/>
      <c r="S457" s="241"/>
      <c r="T457" s="24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3" t="s">
        <v>142</v>
      </c>
      <c r="AU457" s="243" t="s">
        <v>91</v>
      </c>
      <c r="AV457" s="13" t="s">
        <v>91</v>
      </c>
      <c r="AW457" s="13" t="s">
        <v>36</v>
      </c>
      <c r="AX457" s="13" t="s">
        <v>81</v>
      </c>
      <c r="AY457" s="243" t="s">
        <v>134</v>
      </c>
    </row>
    <row r="458" s="13" customFormat="1">
      <c r="A458" s="13"/>
      <c r="B458" s="232"/>
      <c r="C458" s="233"/>
      <c r="D458" s="234" t="s">
        <v>142</v>
      </c>
      <c r="E458" s="235" t="s">
        <v>1</v>
      </c>
      <c r="F458" s="236" t="s">
        <v>1150</v>
      </c>
      <c r="G458" s="233"/>
      <c r="H458" s="237">
        <v>3.3879999999999999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142</v>
      </c>
      <c r="AU458" s="243" t="s">
        <v>91</v>
      </c>
      <c r="AV458" s="13" t="s">
        <v>91</v>
      </c>
      <c r="AW458" s="13" t="s">
        <v>36</v>
      </c>
      <c r="AX458" s="13" t="s">
        <v>81</v>
      </c>
      <c r="AY458" s="243" t="s">
        <v>134</v>
      </c>
    </row>
    <row r="459" s="13" customFormat="1">
      <c r="A459" s="13"/>
      <c r="B459" s="232"/>
      <c r="C459" s="233"/>
      <c r="D459" s="234" t="s">
        <v>142</v>
      </c>
      <c r="E459" s="235" t="s">
        <v>1</v>
      </c>
      <c r="F459" s="236" t="s">
        <v>1151</v>
      </c>
      <c r="G459" s="233"/>
      <c r="H459" s="237">
        <v>45.515000000000001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142</v>
      </c>
      <c r="AU459" s="243" t="s">
        <v>91</v>
      </c>
      <c r="AV459" s="13" t="s">
        <v>91</v>
      </c>
      <c r="AW459" s="13" t="s">
        <v>36</v>
      </c>
      <c r="AX459" s="13" t="s">
        <v>81</v>
      </c>
      <c r="AY459" s="243" t="s">
        <v>134</v>
      </c>
    </row>
    <row r="460" s="13" customFormat="1">
      <c r="A460" s="13"/>
      <c r="B460" s="232"/>
      <c r="C460" s="233"/>
      <c r="D460" s="234" t="s">
        <v>142</v>
      </c>
      <c r="E460" s="235" t="s">
        <v>1</v>
      </c>
      <c r="F460" s="236" t="s">
        <v>1152</v>
      </c>
      <c r="G460" s="233"/>
      <c r="H460" s="237">
        <v>2.5030000000000001</v>
      </c>
      <c r="I460" s="238"/>
      <c r="J460" s="233"/>
      <c r="K460" s="233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142</v>
      </c>
      <c r="AU460" s="243" t="s">
        <v>91</v>
      </c>
      <c r="AV460" s="13" t="s">
        <v>91</v>
      </c>
      <c r="AW460" s="13" t="s">
        <v>36</v>
      </c>
      <c r="AX460" s="13" t="s">
        <v>81</v>
      </c>
      <c r="AY460" s="243" t="s">
        <v>134</v>
      </c>
    </row>
    <row r="461" s="13" customFormat="1">
      <c r="A461" s="13"/>
      <c r="B461" s="232"/>
      <c r="C461" s="233"/>
      <c r="D461" s="234" t="s">
        <v>142</v>
      </c>
      <c r="E461" s="235" t="s">
        <v>1</v>
      </c>
      <c r="F461" s="236" t="s">
        <v>1153</v>
      </c>
      <c r="G461" s="233"/>
      <c r="H461" s="237">
        <v>1.0820000000000001</v>
      </c>
      <c r="I461" s="238"/>
      <c r="J461" s="233"/>
      <c r="K461" s="233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142</v>
      </c>
      <c r="AU461" s="243" t="s">
        <v>91</v>
      </c>
      <c r="AV461" s="13" t="s">
        <v>91</v>
      </c>
      <c r="AW461" s="13" t="s">
        <v>36</v>
      </c>
      <c r="AX461" s="13" t="s">
        <v>81</v>
      </c>
      <c r="AY461" s="243" t="s">
        <v>134</v>
      </c>
    </row>
    <row r="462" s="13" customFormat="1">
      <c r="A462" s="13"/>
      <c r="B462" s="232"/>
      <c r="C462" s="233"/>
      <c r="D462" s="234" t="s">
        <v>142</v>
      </c>
      <c r="E462" s="235" t="s">
        <v>1</v>
      </c>
      <c r="F462" s="236" t="s">
        <v>1154</v>
      </c>
      <c r="G462" s="233"/>
      <c r="H462" s="237">
        <v>1.9710000000000001</v>
      </c>
      <c r="I462" s="238"/>
      <c r="J462" s="233"/>
      <c r="K462" s="233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142</v>
      </c>
      <c r="AU462" s="243" t="s">
        <v>91</v>
      </c>
      <c r="AV462" s="13" t="s">
        <v>91</v>
      </c>
      <c r="AW462" s="13" t="s">
        <v>36</v>
      </c>
      <c r="AX462" s="13" t="s">
        <v>81</v>
      </c>
      <c r="AY462" s="243" t="s">
        <v>134</v>
      </c>
    </row>
    <row r="463" s="15" customFormat="1">
      <c r="A463" s="15"/>
      <c r="B463" s="254"/>
      <c r="C463" s="255"/>
      <c r="D463" s="234" t="s">
        <v>142</v>
      </c>
      <c r="E463" s="256" t="s">
        <v>1</v>
      </c>
      <c r="F463" s="257" t="s">
        <v>175</v>
      </c>
      <c r="G463" s="255"/>
      <c r="H463" s="258">
        <v>56.692</v>
      </c>
      <c r="I463" s="259"/>
      <c r="J463" s="255"/>
      <c r="K463" s="255"/>
      <c r="L463" s="260"/>
      <c r="M463" s="261"/>
      <c r="N463" s="262"/>
      <c r="O463" s="262"/>
      <c r="P463" s="262"/>
      <c r="Q463" s="262"/>
      <c r="R463" s="262"/>
      <c r="S463" s="262"/>
      <c r="T463" s="26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4" t="s">
        <v>142</v>
      </c>
      <c r="AU463" s="264" t="s">
        <v>91</v>
      </c>
      <c r="AV463" s="15" t="s">
        <v>140</v>
      </c>
      <c r="AW463" s="15" t="s">
        <v>36</v>
      </c>
      <c r="AX463" s="15" t="s">
        <v>89</v>
      </c>
      <c r="AY463" s="264" t="s">
        <v>134</v>
      </c>
    </row>
    <row r="464" s="2" customFormat="1" ht="37.8" customHeight="1">
      <c r="A464" s="39"/>
      <c r="B464" s="40"/>
      <c r="C464" s="219" t="s">
        <v>1155</v>
      </c>
      <c r="D464" s="219" t="s">
        <v>136</v>
      </c>
      <c r="E464" s="220" t="s">
        <v>845</v>
      </c>
      <c r="F464" s="221" t="s">
        <v>846</v>
      </c>
      <c r="G464" s="222" t="s">
        <v>204</v>
      </c>
      <c r="H464" s="223">
        <v>453.536</v>
      </c>
      <c r="I464" s="224"/>
      <c r="J464" s="225">
        <f>ROUND(I464*H464,2)</f>
        <v>0</v>
      </c>
      <c r="K464" s="221" t="s">
        <v>147</v>
      </c>
      <c r="L464" s="45"/>
      <c r="M464" s="226" t="s">
        <v>1</v>
      </c>
      <c r="N464" s="227" t="s">
        <v>46</v>
      </c>
      <c r="O464" s="92"/>
      <c r="P464" s="228">
        <f>O464*H464</f>
        <v>0</v>
      </c>
      <c r="Q464" s="228">
        <v>0</v>
      </c>
      <c r="R464" s="228">
        <f>Q464*H464</f>
        <v>0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140</v>
      </c>
      <c r="AT464" s="230" t="s">
        <v>136</v>
      </c>
      <c r="AU464" s="230" t="s">
        <v>91</v>
      </c>
      <c r="AY464" s="18" t="s">
        <v>134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89</v>
      </c>
      <c r="BK464" s="231">
        <f>ROUND(I464*H464,2)</f>
        <v>0</v>
      </c>
      <c r="BL464" s="18" t="s">
        <v>140</v>
      </c>
      <c r="BM464" s="230" t="s">
        <v>1156</v>
      </c>
    </row>
    <row r="465" s="14" customFormat="1">
      <c r="A465" s="14"/>
      <c r="B465" s="244"/>
      <c r="C465" s="245"/>
      <c r="D465" s="234" t="s">
        <v>142</v>
      </c>
      <c r="E465" s="246" t="s">
        <v>1</v>
      </c>
      <c r="F465" s="247" t="s">
        <v>848</v>
      </c>
      <c r="G465" s="245"/>
      <c r="H465" s="246" t="s">
        <v>1</v>
      </c>
      <c r="I465" s="248"/>
      <c r="J465" s="245"/>
      <c r="K465" s="245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142</v>
      </c>
      <c r="AU465" s="253" t="s">
        <v>91</v>
      </c>
      <c r="AV465" s="14" t="s">
        <v>89</v>
      </c>
      <c r="AW465" s="14" t="s">
        <v>36</v>
      </c>
      <c r="AX465" s="14" t="s">
        <v>81</v>
      </c>
      <c r="AY465" s="253" t="s">
        <v>134</v>
      </c>
    </row>
    <row r="466" s="13" customFormat="1">
      <c r="A466" s="13"/>
      <c r="B466" s="232"/>
      <c r="C466" s="233"/>
      <c r="D466" s="234" t="s">
        <v>142</v>
      </c>
      <c r="E466" s="235" t="s">
        <v>1</v>
      </c>
      <c r="F466" s="236" t="s">
        <v>1157</v>
      </c>
      <c r="G466" s="233"/>
      <c r="H466" s="237">
        <v>453.536</v>
      </c>
      <c r="I466" s="238"/>
      <c r="J466" s="233"/>
      <c r="K466" s="233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142</v>
      </c>
      <c r="AU466" s="243" t="s">
        <v>91</v>
      </c>
      <c r="AV466" s="13" t="s">
        <v>91</v>
      </c>
      <c r="AW466" s="13" t="s">
        <v>36</v>
      </c>
      <c r="AX466" s="13" t="s">
        <v>89</v>
      </c>
      <c r="AY466" s="243" t="s">
        <v>134</v>
      </c>
    </row>
    <row r="467" s="2" customFormat="1" ht="44.25" customHeight="1">
      <c r="A467" s="39"/>
      <c r="B467" s="40"/>
      <c r="C467" s="219" t="s">
        <v>1158</v>
      </c>
      <c r="D467" s="265" t="s">
        <v>136</v>
      </c>
      <c r="E467" s="220" t="s">
        <v>851</v>
      </c>
      <c r="F467" s="221" t="s">
        <v>852</v>
      </c>
      <c r="G467" s="222" t="s">
        <v>204</v>
      </c>
      <c r="H467" s="223">
        <v>2.5030000000000001</v>
      </c>
      <c r="I467" s="224"/>
      <c r="J467" s="225">
        <f>ROUND(I467*H467,2)</f>
        <v>0</v>
      </c>
      <c r="K467" s="221" t="s">
        <v>205</v>
      </c>
      <c r="L467" s="45"/>
      <c r="M467" s="226" t="s">
        <v>1</v>
      </c>
      <c r="N467" s="227" t="s">
        <v>46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140</v>
      </c>
      <c r="AT467" s="230" t="s">
        <v>136</v>
      </c>
      <c r="AU467" s="230" t="s">
        <v>91</v>
      </c>
      <c r="AY467" s="18" t="s">
        <v>134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89</v>
      </c>
      <c r="BK467" s="231">
        <f>ROUND(I467*H467,2)</f>
        <v>0</v>
      </c>
      <c r="BL467" s="18" t="s">
        <v>140</v>
      </c>
      <c r="BM467" s="230" t="s">
        <v>1159</v>
      </c>
    </row>
    <row r="468" s="13" customFormat="1">
      <c r="A468" s="13"/>
      <c r="B468" s="232"/>
      <c r="C468" s="233"/>
      <c r="D468" s="234" t="s">
        <v>142</v>
      </c>
      <c r="E468" s="235" t="s">
        <v>1</v>
      </c>
      <c r="F468" s="236" t="s">
        <v>1152</v>
      </c>
      <c r="G468" s="233"/>
      <c r="H468" s="237">
        <v>2.5030000000000001</v>
      </c>
      <c r="I468" s="238"/>
      <c r="J468" s="233"/>
      <c r="K468" s="233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142</v>
      </c>
      <c r="AU468" s="243" t="s">
        <v>91</v>
      </c>
      <c r="AV468" s="13" t="s">
        <v>91</v>
      </c>
      <c r="AW468" s="13" t="s">
        <v>36</v>
      </c>
      <c r="AX468" s="13" t="s">
        <v>89</v>
      </c>
      <c r="AY468" s="243" t="s">
        <v>134</v>
      </c>
    </row>
    <row r="469" s="2" customFormat="1" ht="44.25" customHeight="1">
      <c r="A469" s="39"/>
      <c r="B469" s="40"/>
      <c r="C469" s="219" t="s">
        <v>1160</v>
      </c>
      <c r="D469" s="265" t="s">
        <v>136</v>
      </c>
      <c r="E469" s="220" t="s">
        <v>855</v>
      </c>
      <c r="F469" s="221" t="s">
        <v>856</v>
      </c>
      <c r="G469" s="222" t="s">
        <v>204</v>
      </c>
      <c r="H469" s="223">
        <v>3.0529999999999999</v>
      </c>
      <c r="I469" s="224"/>
      <c r="J469" s="225">
        <f>ROUND(I469*H469,2)</f>
        <v>0</v>
      </c>
      <c r="K469" s="221" t="s">
        <v>205</v>
      </c>
      <c r="L469" s="45"/>
      <c r="M469" s="226" t="s">
        <v>1</v>
      </c>
      <c r="N469" s="227" t="s">
        <v>46</v>
      </c>
      <c r="O469" s="92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140</v>
      </c>
      <c r="AT469" s="230" t="s">
        <v>136</v>
      </c>
      <c r="AU469" s="230" t="s">
        <v>91</v>
      </c>
      <c r="AY469" s="18" t="s">
        <v>134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89</v>
      </c>
      <c r="BK469" s="231">
        <f>ROUND(I469*H469,2)</f>
        <v>0</v>
      </c>
      <c r="BL469" s="18" t="s">
        <v>140</v>
      </c>
      <c r="BM469" s="230" t="s">
        <v>1161</v>
      </c>
    </row>
    <row r="470" s="13" customFormat="1">
      <c r="A470" s="13"/>
      <c r="B470" s="232"/>
      <c r="C470" s="233"/>
      <c r="D470" s="234" t="s">
        <v>142</v>
      </c>
      <c r="E470" s="235" t="s">
        <v>1</v>
      </c>
      <c r="F470" s="236" t="s">
        <v>1153</v>
      </c>
      <c r="G470" s="233"/>
      <c r="H470" s="237">
        <v>1.0820000000000001</v>
      </c>
      <c r="I470" s="238"/>
      <c r="J470" s="233"/>
      <c r="K470" s="233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142</v>
      </c>
      <c r="AU470" s="243" t="s">
        <v>91</v>
      </c>
      <c r="AV470" s="13" t="s">
        <v>91</v>
      </c>
      <c r="AW470" s="13" t="s">
        <v>36</v>
      </c>
      <c r="AX470" s="13" t="s">
        <v>81</v>
      </c>
      <c r="AY470" s="243" t="s">
        <v>134</v>
      </c>
    </row>
    <row r="471" s="13" customFormat="1">
      <c r="A471" s="13"/>
      <c r="B471" s="232"/>
      <c r="C471" s="233"/>
      <c r="D471" s="234" t="s">
        <v>142</v>
      </c>
      <c r="E471" s="235" t="s">
        <v>1</v>
      </c>
      <c r="F471" s="236" t="s">
        <v>1154</v>
      </c>
      <c r="G471" s="233"/>
      <c r="H471" s="237">
        <v>1.9710000000000001</v>
      </c>
      <c r="I471" s="238"/>
      <c r="J471" s="233"/>
      <c r="K471" s="233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142</v>
      </c>
      <c r="AU471" s="243" t="s">
        <v>91</v>
      </c>
      <c r="AV471" s="13" t="s">
        <v>91</v>
      </c>
      <c r="AW471" s="13" t="s">
        <v>36</v>
      </c>
      <c r="AX471" s="13" t="s">
        <v>81</v>
      </c>
      <c r="AY471" s="243" t="s">
        <v>134</v>
      </c>
    </row>
    <row r="472" s="15" customFormat="1">
      <c r="A472" s="15"/>
      <c r="B472" s="254"/>
      <c r="C472" s="255"/>
      <c r="D472" s="234" t="s">
        <v>142</v>
      </c>
      <c r="E472" s="256" t="s">
        <v>1</v>
      </c>
      <c r="F472" s="257" t="s">
        <v>175</v>
      </c>
      <c r="G472" s="255"/>
      <c r="H472" s="258">
        <v>3.0529999999999999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4" t="s">
        <v>142</v>
      </c>
      <c r="AU472" s="264" t="s">
        <v>91</v>
      </c>
      <c r="AV472" s="15" t="s">
        <v>140</v>
      </c>
      <c r="AW472" s="15" t="s">
        <v>36</v>
      </c>
      <c r="AX472" s="15" t="s">
        <v>89</v>
      </c>
      <c r="AY472" s="264" t="s">
        <v>134</v>
      </c>
    </row>
    <row r="473" s="2" customFormat="1" ht="44.25" customHeight="1">
      <c r="A473" s="39"/>
      <c r="B473" s="40"/>
      <c r="C473" s="219" t="s">
        <v>1162</v>
      </c>
      <c r="D473" s="265" t="s">
        <v>136</v>
      </c>
      <c r="E473" s="220" t="s">
        <v>859</v>
      </c>
      <c r="F473" s="221" t="s">
        <v>203</v>
      </c>
      <c r="G473" s="222" t="s">
        <v>204</v>
      </c>
      <c r="H473" s="223">
        <v>51.136000000000003</v>
      </c>
      <c r="I473" s="224"/>
      <c r="J473" s="225">
        <f>ROUND(I473*H473,2)</f>
        <v>0</v>
      </c>
      <c r="K473" s="221" t="s">
        <v>205</v>
      </c>
      <c r="L473" s="45"/>
      <c r="M473" s="226" t="s">
        <v>1</v>
      </c>
      <c r="N473" s="227" t="s">
        <v>46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140</v>
      </c>
      <c r="AT473" s="230" t="s">
        <v>136</v>
      </c>
      <c r="AU473" s="230" t="s">
        <v>91</v>
      </c>
      <c r="AY473" s="18" t="s">
        <v>134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89</v>
      </c>
      <c r="BK473" s="231">
        <f>ROUND(I473*H473,2)</f>
        <v>0</v>
      </c>
      <c r="BL473" s="18" t="s">
        <v>140</v>
      </c>
      <c r="BM473" s="230" t="s">
        <v>1163</v>
      </c>
    </row>
    <row r="474" s="13" customFormat="1">
      <c r="A474" s="13"/>
      <c r="B474" s="232"/>
      <c r="C474" s="233"/>
      <c r="D474" s="234" t="s">
        <v>142</v>
      </c>
      <c r="E474" s="235" t="s">
        <v>1</v>
      </c>
      <c r="F474" s="236" t="s">
        <v>1149</v>
      </c>
      <c r="G474" s="233"/>
      <c r="H474" s="237">
        <v>2.2330000000000001</v>
      </c>
      <c r="I474" s="238"/>
      <c r="J474" s="233"/>
      <c r="K474" s="233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142</v>
      </c>
      <c r="AU474" s="243" t="s">
        <v>91</v>
      </c>
      <c r="AV474" s="13" t="s">
        <v>91</v>
      </c>
      <c r="AW474" s="13" t="s">
        <v>36</v>
      </c>
      <c r="AX474" s="13" t="s">
        <v>81</v>
      </c>
      <c r="AY474" s="243" t="s">
        <v>134</v>
      </c>
    </row>
    <row r="475" s="13" customFormat="1">
      <c r="A475" s="13"/>
      <c r="B475" s="232"/>
      <c r="C475" s="233"/>
      <c r="D475" s="234" t="s">
        <v>142</v>
      </c>
      <c r="E475" s="235" t="s">
        <v>1</v>
      </c>
      <c r="F475" s="236" t="s">
        <v>1150</v>
      </c>
      <c r="G475" s="233"/>
      <c r="H475" s="237">
        <v>3.3879999999999999</v>
      </c>
      <c r="I475" s="238"/>
      <c r="J475" s="233"/>
      <c r="K475" s="233"/>
      <c r="L475" s="239"/>
      <c r="M475" s="240"/>
      <c r="N475" s="241"/>
      <c r="O475" s="241"/>
      <c r="P475" s="241"/>
      <c r="Q475" s="241"/>
      <c r="R475" s="241"/>
      <c r="S475" s="241"/>
      <c r="T475" s="24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3" t="s">
        <v>142</v>
      </c>
      <c r="AU475" s="243" t="s">
        <v>91</v>
      </c>
      <c r="AV475" s="13" t="s">
        <v>91</v>
      </c>
      <c r="AW475" s="13" t="s">
        <v>36</v>
      </c>
      <c r="AX475" s="13" t="s">
        <v>81</v>
      </c>
      <c r="AY475" s="243" t="s">
        <v>134</v>
      </c>
    </row>
    <row r="476" s="13" customFormat="1">
      <c r="A476" s="13"/>
      <c r="B476" s="232"/>
      <c r="C476" s="233"/>
      <c r="D476" s="234" t="s">
        <v>142</v>
      </c>
      <c r="E476" s="235" t="s">
        <v>1</v>
      </c>
      <c r="F476" s="236" t="s">
        <v>1151</v>
      </c>
      <c r="G476" s="233"/>
      <c r="H476" s="237">
        <v>45.515000000000001</v>
      </c>
      <c r="I476" s="238"/>
      <c r="J476" s="233"/>
      <c r="K476" s="233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142</v>
      </c>
      <c r="AU476" s="243" t="s">
        <v>91</v>
      </c>
      <c r="AV476" s="13" t="s">
        <v>91</v>
      </c>
      <c r="AW476" s="13" t="s">
        <v>36</v>
      </c>
      <c r="AX476" s="13" t="s">
        <v>81</v>
      </c>
      <c r="AY476" s="243" t="s">
        <v>134</v>
      </c>
    </row>
    <row r="477" s="15" customFormat="1">
      <c r="A477" s="15"/>
      <c r="B477" s="254"/>
      <c r="C477" s="255"/>
      <c r="D477" s="234" t="s">
        <v>142</v>
      </c>
      <c r="E477" s="256" t="s">
        <v>1</v>
      </c>
      <c r="F477" s="257" t="s">
        <v>175</v>
      </c>
      <c r="G477" s="255"/>
      <c r="H477" s="258">
        <v>51.136000000000003</v>
      </c>
      <c r="I477" s="259"/>
      <c r="J477" s="255"/>
      <c r="K477" s="255"/>
      <c r="L477" s="260"/>
      <c r="M477" s="261"/>
      <c r="N477" s="262"/>
      <c r="O477" s="262"/>
      <c r="P477" s="262"/>
      <c r="Q477" s="262"/>
      <c r="R477" s="262"/>
      <c r="S477" s="262"/>
      <c r="T477" s="263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4" t="s">
        <v>142</v>
      </c>
      <c r="AU477" s="264" t="s">
        <v>91</v>
      </c>
      <c r="AV477" s="15" t="s">
        <v>140</v>
      </c>
      <c r="AW477" s="15" t="s">
        <v>36</v>
      </c>
      <c r="AX477" s="15" t="s">
        <v>89</v>
      </c>
      <c r="AY477" s="264" t="s">
        <v>134</v>
      </c>
    </row>
    <row r="478" s="12" customFormat="1" ht="22.8" customHeight="1">
      <c r="A478" s="12"/>
      <c r="B478" s="203"/>
      <c r="C478" s="204"/>
      <c r="D478" s="205" t="s">
        <v>80</v>
      </c>
      <c r="E478" s="217" t="s">
        <v>333</v>
      </c>
      <c r="F478" s="217" t="s">
        <v>334</v>
      </c>
      <c r="G478" s="204"/>
      <c r="H478" s="204"/>
      <c r="I478" s="207"/>
      <c r="J478" s="218">
        <f>BK478</f>
        <v>0</v>
      </c>
      <c r="K478" s="204"/>
      <c r="L478" s="209"/>
      <c r="M478" s="210"/>
      <c r="N478" s="211"/>
      <c r="O478" s="211"/>
      <c r="P478" s="212">
        <f>P479</f>
        <v>0</v>
      </c>
      <c r="Q478" s="211"/>
      <c r="R478" s="212">
        <f>R479</f>
        <v>0</v>
      </c>
      <c r="S478" s="211"/>
      <c r="T478" s="213">
        <f>T479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4" t="s">
        <v>89</v>
      </c>
      <c r="AT478" s="215" t="s">
        <v>80</v>
      </c>
      <c r="AU478" s="215" t="s">
        <v>89</v>
      </c>
      <c r="AY478" s="214" t="s">
        <v>134</v>
      </c>
      <c r="BK478" s="216">
        <f>BK479</f>
        <v>0</v>
      </c>
    </row>
    <row r="479" s="2" customFormat="1" ht="49.05" customHeight="1">
      <c r="A479" s="39"/>
      <c r="B479" s="40"/>
      <c r="C479" s="219" t="s">
        <v>1164</v>
      </c>
      <c r="D479" s="265" t="s">
        <v>136</v>
      </c>
      <c r="E479" s="220" t="s">
        <v>336</v>
      </c>
      <c r="F479" s="221" t="s">
        <v>337</v>
      </c>
      <c r="G479" s="222" t="s">
        <v>204</v>
      </c>
      <c r="H479" s="223">
        <v>575.67399999999998</v>
      </c>
      <c r="I479" s="224"/>
      <c r="J479" s="225">
        <f>ROUND(I479*H479,2)</f>
        <v>0</v>
      </c>
      <c r="K479" s="221" t="s">
        <v>205</v>
      </c>
      <c r="L479" s="45"/>
      <c r="M479" s="226" t="s">
        <v>1</v>
      </c>
      <c r="N479" s="227" t="s">
        <v>46</v>
      </c>
      <c r="O479" s="92"/>
      <c r="P479" s="228">
        <f>O479*H479</f>
        <v>0</v>
      </c>
      <c r="Q479" s="228">
        <v>0</v>
      </c>
      <c r="R479" s="228">
        <f>Q479*H479</f>
        <v>0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140</v>
      </c>
      <c r="AT479" s="230" t="s">
        <v>136</v>
      </c>
      <c r="AU479" s="230" t="s">
        <v>91</v>
      </c>
      <c r="AY479" s="18" t="s">
        <v>134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89</v>
      </c>
      <c r="BK479" s="231">
        <f>ROUND(I479*H479,2)</f>
        <v>0</v>
      </c>
      <c r="BL479" s="18" t="s">
        <v>140</v>
      </c>
      <c r="BM479" s="230" t="s">
        <v>1165</v>
      </c>
    </row>
    <row r="480" s="12" customFormat="1" ht="25.92" customHeight="1">
      <c r="A480" s="12"/>
      <c r="B480" s="203"/>
      <c r="C480" s="204"/>
      <c r="D480" s="205" t="s">
        <v>80</v>
      </c>
      <c r="E480" s="206" t="s">
        <v>863</v>
      </c>
      <c r="F480" s="206" t="s">
        <v>864</v>
      </c>
      <c r="G480" s="204"/>
      <c r="H480" s="204"/>
      <c r="I480" s="207"/>
      <c r="J480" s="208">
        <f>BK480</f>
        <v>0</v>
      </c>
      <c r="K480" s="204"/>
      <c r="L480" s="209"/>
      <c r="M480" s="210"/>
      <c r="N480" s="211"/>
      <c r="O480" s="211"/>
      <c r="P480" s="212">
        <f>P481</f>
        <v>0</v>
      </c>
      <c r="Q480" s="211"/>
      <c r="R480" s="212">
        <f>R481</f>
        <v>0.016799999999999999</v>
      </c>
      <c r="S480" s="211"/>
      <c r="T480" s="213">
        <f>T481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4" t="s">
        <v>91</v>
      </c>
      <c r="AT480" s="215" t="s">
        <v>80</v>
      </c>
      <c r="AU480" s="215" t="s">
        <v>81</v>
      </c>
      <c r="AY480" s="214" t="s">
        <v>134</v>
      </c>
      <c r="BK480" s="216">
        <f>BK481</f>
        <v>0</v>
      </c>
    </row>
    <row r="481" s="12" customFormat="1" ht="22.8" customHeight="1">
      <c r="A481" s="12"/>
      <c r="B481" s="203"/>
      <c r="C481" s="204"/>
      <c r="D481" s="205" t="s">
        <v>80</v>
      </c>
      <c r="E481" s="217" t="s">
        <v>865</v>
      </c>
      <c r="F481" s="217" t="s">
        <v>866</v>
      </c>
      <c r="G481" s="204"/>
      <c r="H481" s="204"/>
      <c r="I481" s="207"/>
      <c r="J481" s="218">
        <f>BK481</f>
        <v>0</v>
      </c>
      <c r="K481" s="204"/>
      <c r="L481" s="209"/>
      <c r="M481" s="210"/>
      <c r="N481" s="211"/>
      <c r="O481" s="211"/>
      <c r="P481" s="212">
        <f>SUM(P482:P486)</f>
        <v>0</v>
      </c>
      <c r="Q481" s="211"/>
      <c r="R481" s="212">
        <f>SUM(R482:R486)</f>
        <v>0.016799999999999999</v>
      </c>
      <c r="S481" s="211"/>
      <c r="T481" s="213">
        <f>SUM(T482:T486)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4" t="s">
        <v>91</v>
      </c>
      <c r="AT481" s="215" t="s">
        <v>80</v>
      </c>
      <c r="AU481" s="215" t="s">
        <v>89</v>
      </c>
      <c r="AY481" s="214" t="s">
        <v>134</v>
      </c>
      <c r="BK481" s="216">
        <f>SUM(BK482:BK486)</f>
        <v>0</v>
      </c>
    </row>
    <row r="482" s="2" customFormat="1" ht="24.15" customHeight="1">
      <c r="A482" s="39"/>
      <c r="B482" s="40"/>
      <c r="C482" s="219" t="s">
        <v>1166</v>
      </c>
      <c r="D482" s="219" t="s">
        <v>136</v>
      </c>
      <c r="E482" s="220" t="s">
        <v>868</v>
      </c>
      <c r="F482" s="221" t="s">
        <v>869</v>
      </c>
      <c r="G482" s="222" t="s">
        <v>279</v>
      </c>
      <c r="H482" s="223">
        <v>2</v>
      </c>
      <c r="I482" s="224"/>
      <c r="J482" s="225">
        <f>ROUND(I482*H482,2)</f>
        <v>0</v>
      </c>
      <c r="K482" s="221" t="s">
        <v>1</v>
      </c>
      <c r="L482" s="45"/>
      <c r="M482" s="226" t="s">
        <v>1</v>
      </c>
      <c r="N482" s="227" t="s">
        <v>46</v>
      </c>
      <c r="O482" s="92"/>
      <c r="P482" s="228">
        <f>O482*H482</f>
        <v>0</v>
      </c>
      <c r="Q482" s="228">
        <v>0.00040000000000000002</v>
      </c>
      <c r="R482" s="228">
        <f>Q482*H482</f>
        <v>0.00080000000000000004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224</v>
      </c>
      <c r="AT482" s="230" t="s">
        <v>136</v>
      </c>
      <c r="AU482" s="230" t="s">
        <v>91</v>
      </c>
      <c r="AY482" s="18" t="s">
        <v>134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89</v>
      </c>
      <c r="BK482" s="231">
        <f>ROUND(I482*H482,2)</f>
        <v>0</v>
      </c>
      <c r="BL482" s="18" t="s">
        <v>224</v>
      </c>
      <c r="BM482" s="230" t="s">
        <v>1167</v>
      </c>
    </row>
    <row r="483" s="13" customFormat="1">
      <c r="A483" s="13"/>
      <c r="B483" s="232"/>
      <c r="C483" s="233"/>
      <c r="D483" s="234" t="s">
        <v>142</v>
      </c>
      <c r="E483" s="235" t="s">
        <v>1</v>
      </c>
      <c r="F483" s="236" t="s">
        <v>91</v>
      </c>
      <c r="G483" s="233"/>
      <c r="H483" s="237">
        <v>2</v>
      </c>
      <c r="I483" s="238"/>
      <c r="J483" s="233"/>
      <c r="K483" s="233"/>
      <c r="L483" s="239"/>
      <c r="M483" s="240"/>
      <c r="N483" s="241"/>
      <c r="O483" s="241"/>
      <c r="P483" s="241"/>
      <c r="Q483" s="241"/>
      <c r="R483" s="241"/>
      <c r="S483" s="241"/>
      <c r="T483" s="24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3" t="s">
        <v>142</v>
      </c>
      <c r="AU483" s="243" t="s">
        <v>91</v>
      </c>
      <c r="AV483" s="13" t="s">
        <v>91</v>
      </c>
      <c r="AW483" s="13" t="s">
        <v>36</v>
      </c>
      <c r="AX483" s="13" t="s">
        <v>89</v>
      </c>
      <c r="AY483" s="243" t="s">
        <v>134</v>
      </c>
    </row>
    <row r="484" s="2" customFormat="1" ht="16.5" customHeight="1">
      <c r="A484" s="39"/>
      <c r="B484" s="40"/>
      <c r="C484" s="266" t="s">
        <v>1168</v>
      </c>
      <c r="D484" s="266" t="s">
        <v>219</v>
      </c>
      <c r="E484" s="267" t="s">
        <v>877</v>
      </c>
      <c r="F484" s="268" t="s">
        <v>878</v>
      </c>
      <c r="G484" s="269" t="s">
        <v>279</v>
      </c>
      <c r="H484" s="270">
        <v>2</v>
      </c>
      <c r="I484" s="271"/>
      <c r="J484" s="272">
        <f>ROUND(I484*H484,2)</f>
        <v>0</v>
      </c>
      <c r="K484" s="268" t="s">
        <v>1</v>
      </c>
      <c r="L484" s="273"/>
      <c r="M484" s="274" t="s">
        <v>1</v>
      </c>
      <c r="N484" s="275" t="s">
        <v>46</v>
      </c>
      <c r="O484" s="92"/>
      <c r="P484" s="228">
        <f>O484*H484</f>
        <v>0</v>
      </c>
      <c r="Q484" s="228">
        <v>0.0080000000000000002</v>
      </c>
      <c r="R484" s="228">
        <f>Q484*H484</f>
        <v>0.016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304</v>
      </c>
      <c r="AT484" s="230" t="s">
        <v>219</v>
      </c>
      <c r="AU484" s="230" t="s">
        <v>91</v>
      </c>
      <c r="AY484" s="18" t="s">
        <v>134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89</v>
      </c>
      <c r="BK484" s="231">
        <f>ROUND(I484*H484,2)</f>
        <v>0</v>
      </c>
      <c r="BL484" s="18" t="s">
        <v>224</v>
      </c>
      <c r="BM484" s="230" t="s">
        <v>1169</v>
      </c>
    </row>
    <row r="485" s="13" customFormat="1">
      <c r="A485" s="13"/>
      <c r="B485" s="232"/>
      <c r="C485" s="233"/>
      <c r="D485" s="234" t="s">
        <v>142</v>
      </c>
      <c r="E485" s="235" t="s">
        <v>1</v>
      </c>
      <c r="F485" s="236" t="s">
        <v>91</v>
      </c>
      <c r="G485" s="233"/>
      <c r="H485" s="237">
        <v>2</v>
      </c>
      <c r="I485" s="238"/>
      <c r="J485" s="233"/>
      <c r="K485" s="233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142</v>
      </c>
      <c r="AU485" s="243" t="s">
        <v>91</v>
      </c>
      <c r="AV485" s="13" t="s">
        <v>91</v>
      </c>
      <c r="AW485" s="13" t="s">
        <v>36</v>
      </c>
      <c r="AX485" s="13" t="s">
        <v>89</v>
      </c>
      <c r="AY485" s="243" t="s">
        <v>134</v>
      </c>
    </row>
    <row r="486" s="2" customFormat="1" ht="49.05" customHeight="1">
      <c r="A486" s="39"/>
      <c r="B486" s="40"/>
      <c r="C486" s="219" t="s">
        <v>1170</v>
      </c>
      <c r="D486" s="219" t="s">
        <v>136</v>
      </c>
      <c r="E486" s="220" t="s">
        <v>881</v>
      </c>
      <c r="F486" s="221" t="s">
        <v>882</v>
      </c>
      <c r="G486" s="222" t="s">
        <v>204</v>
      </c>
      <c r="H486" s="223">
        <v>0.017000000000000001</v>
      </c>
      <c r="I486" s="224"/>
      <c r="J486" s="225">
        <f>ROUND(I486*H486,2)</f>
        <v>0</v>
      </c>
      <c r="K486" s="221" t="s">
        <v>147</v>
      </c>
      <c r="L486" s="45"/>
      <c r="M486" s="294" t="s">
        <v>1</v>
      </c>
      <c r="N486" s="295" t="s">
        <v>46</v>
      </c>
      <c r="O486" s="296"/>
      <c r="P486" s="297">
        <f>O486*H486</f>
        <v>0</v>
      </c>
      <c r="Q486" s="297">
        <v>0</v>
      </c>
      <c r="R486" s="297">
        <f>Q486*H486</f>
        <v>0</v>
      </c>
      <c r="S486" s="297">
        <v>0</v>
      </c>
      <c r="T486" s="298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0" t="s">
        <v>224</v>
      </c>
      <c r="AT486" s="230" t="s">
        <v>136</v>
      </c>
      <c r="AU486" s="230" t="s">
        <v>91</v>
      </c>
      <c r="AY486" s="18" t="s">
        <v>134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8" t="s">
        <v>89</v>
      </c>
      <c r="BK486" s="231">
        <f>ROUND(I486*H486,2)</f>
        <v>0</v>
      </c>
      <c r="BL486" s="18" t="s">
        <v>224</v>
      </c>
      <c r="BM486" s="230" t="s">
        <v>1171</v>
      </c>
    </row>
    <row r="487" s="2" customFormat="1" ht="6.96" customHeight="1">
      <c r="A487" s="39"/>
      <c r="B487" s="67"/>
      <c r="C487" s="68"/>
      <c r="D487" s="68"/>
      <c r="E487" s="68"/>
      <c r="F487" s="68"/>
      <c r="G487" s="68"/>
      <c r="H487" s="68"/>
      <c r="I487" s="68"/>
      <c r="J487" s="68"/>
      <c r="K487" s="68"/>
      <c r="L487" s="45"/>
      <c r="M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</row>
  </sheetData>
  <sheetProtection sheet="1" autoFilter="0" formatColumns="0" formatRows="0" objects="1" scenarios="1" spinCount="100000" saltValue="WCFT1aFfq/C7GIrsvtgfy5IjpDkIgCYhiV7qkqvxV9TLxZSWe7hfTGDAyo2t/3iKpzHJPq5Iq34mCUpy2Db5WQ==" hashValue="xxhjV52gDtotOubxQU+v+Ej9KBgz2TCD9uhsSuEOd3UhI2CI7uTJkdKlr8yFkCczVTVsy1u5uwl2Xg4SgUkXIg==" algorithmName="SHA-512" password="CC35"/>
  <autoFilter ref="C126:K486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Vodovod Rokytno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1172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9. 9. 2024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ROUND((SUM(BE126:BE469)),  2)</f>
        <v>0</v>
      </c>
      <c r="G33" s="39"/>
      <c r="H33" s="39"/>
      <c r="I33" s="156">
        <v>0.20999999999999999</v>
      </c>
      <c r="J33" s="155">
        <f>ROUND(((SUM(BE126:BE469))*I33),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ROUND((SUM(BF126:BF469)),  2)</f>
        <v>0</v>
      </c>
      <c r="G34" s="39"/>
      <c r="H34" s="39"/>
      <c r="I34" s="156">
        <v>0.14999999999999999</v>
      </c>
      <c r="J34" s="155">
        <f>ROUND(((SUM(BF126:BF469))*I34),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ROUND((SUM(BG126:BG469)),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ROUND((SUM(BH126:BH469)),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ROUND((SUM(BI126:BI469)),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Vodovod Rokytno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04 - Řad 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Rokytno</v>
      </c>
      <c r="G89" s="41"/>
      <c r="H89" s="41"/>
      <c r="I89" s="33" t="s">
        <v>22</v>
      </c>
      <c r="J89" s="80" t="str">
        <f>IF(J12="","",J12)</f>
        <v>9. 9. 2024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112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113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114</v>
      </c>
      <c r="E99" s="189"/>
      <c r="F99" s="189"/>
      <c r="G99" s="189"/>
      <c r="H99" s="189"/>
      <c r="I99" s="189"/>
      <c r="J99" s="190">
        <f>J264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115</v>
      </c>
      <c r="E100" s="189"/>
      <c r="F100" s="189"/>
      <c r="G100" s="189"/>
      <c r="H100" s="189"/>
      <c r="I100" s="189"/>
      <c r="J100" s="190">
        <f>J272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351</v>
      </c>
      <c r="E101" s="189"/>
      <c r="F101" s="189"/>
      <c r="G101" s="189"/>
      <c r="H101" s="189"/>
      <c r="I101" s="189"/>
      <c r="J101" s="190">
        <f>J286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116</v>
      </c>
      <c r="E102" s="189"/>
      <c r="F102" s="189"/>
      <c r="G102" s="189"/>
      <c r="H102" s="189"/>
      <c r="I102" s="189"/>
      <c r="J102" s="190">
        <f>J335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352</v>
      </c>
      <c r="E103" s="189"/>
      <c r="F103" s="189"/>
      <c r="G103" s="189"/>
      <c r="H103" s="189"/>
      <c r="I103" s="189"/>
      <c r="J103" s="190">
        <f>J423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353</v>
      </c>
      <c r="E104" s="189"/>
      <c r="F104" s="189"/>
      <c r="G104" s="189"/>
      <c r="H104" s="189"/>
      <c r="I104" s="189"/>
      <c r="J104" s="190">
        <f>J440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117</v>
      </c>
      <c r="E105" s="189"/>
      <c r="F105" s="189"/>
      <c r="G105" s="189"/>
      <c r="H105" s="189"/>
      <c r="I105" s="189"/>
      <c r="J105" s="190">
        <f>J461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118</v>
      </c>
      <c r="E106" s="183"/>
      <c r="F106" s="183"/>
      <c r="G106" s="183"/>
      <c r="H106" s="183"/>
      <c r="I106" s="183"/>
      <c r="J106" s="184">
        <f>J463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Vodovod Rokytno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105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04 - Řad D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Rokytno</v>
      </c>
      <c r="G120" s="41"/>
      <c r="H120" s="41"/>
      <c r="I120" s="33" t="s">
        <v>22</v>
      </c>
      <c r="J120" s="80" t="str">
        <f>IF(J12="","",J12)</f>
        <v>9. 9. 2024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>Vodovody a kanalizace Pardubice, a.s.</v>
      </c>
      <c r="G122" s="41"/>
      <c r="H122" s="41"/>
      <c r="I122" s="33" t="s">
        <v>32</v>
      </c>
      <c r="J122" s="37" t="str">
        <f>E21</f>
        <v>Multiaqua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30</v>
      </c>
      <c r="D123" s="41"/>
      <c r="E123" s="41"/>
      <c r="F123" s="28" t="str">
        <f>IF(E18="","",E18)</f>
        <v>Vyplň údaj</v>
      </c>
      <c r="G123" s="41"/>
      <c r="H123" s="41"/>
      <c r="I123" s="33" t="s">
        <v>37</v>
      </c>
      <c r="J123" s="37" t="str">
        <f>E24</f>
        <v>Leona Šaldová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120</v>
      </c>
      <c r="D125" s="195" t="s">
        <v>66</v>
      </c>
      <c r="E125" s="195" t="s">
        <v>62</v>
      </c>
      <c r="F125" s="195" t="s">
        <v>63</v>
      </c>
      <c r="G125" s="195" t="s">
        <v>121</v>
      </c>
      <c r="H125" s="195" t="s">
        <v>122</v>
      </c>
      <c r="I125" s="195" t="s">
        <v>123</v>
      </c>
      <c r="J125" s="195" t="s">
        <v>109</v>
      </c>
      <c r="K125" s="196" t="s">
        <v>124</v>
      </c>
      <c r="L125" s="197"/>
      <c r="M125" s="101" t="s">
        <v>1</v>
      </c>
      <c r="N125" s="102" t="s">
        <v>45</v>
      </c>
      <c r="O125" s="102" t="s">
        <v>125</v>
      </c>
      <c r="P125" s="102" t="s">
        <v>126</v>
      </c>
      <c r="Q125" s="102" t="s">
        <v>127</v>
      </c>
      <c r="R125" s="102" t="s">
        <v>128</v>
      </c>
      <c r="S125" s="102" t="s">
        <v>129</v>
      </c>
      <c r="T125" s="103" t="s">
        <v>130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131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P127+P463</f>
        <v>0</v>
      </c>
      <c r="Q126" s="105"/>
      <c r="R126" s="200">
        <f>R127+R463</f>
        <v>1827.8177516179999</v>
      </c>
      <c r="S126" s="105"/>
      <c r="T126" s="201">
        <f>T127+T463</f>
        <v>880.63807999999995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80</v>
      </c>
      <c r="AU126" s="18" t="s">
        <v>111</v>
      </c>
      <c r="BK126" s="202">
        <f>BK127+BK463</f>
        <v>0</v>
      </c>
    </row>
    <row r="127" s="12" customFormat="1" ht="25.92" customHeight="1">
      <c r="A127" s="12"/>
      <c r="B127" s="203"/>
      <c r="C127" s="204"/>
      <c r="D127" s="205" t="s">
        <v>80</v>
      </c>
      <c r="E127" s="206" t="s">
        <v>132</v>
      </c>
      <c r="F127" s="206" t="s">
        <v>133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P128+P264+P272+P286+P335+P423+P440+P461</f>
        <v>0</v>
      </c>
      <c r="Q127" s="211"/>
      <c r="R127" s="212">
        <f>R128+R264+R272+R286+R335+R423+R440+R461</f>
        <v>1827.8177516179999</v>
      </c>
      <c r="S127" s="211"/>
      <c r="T127" s="213">
        <f>T128+T264+T272+T286+T335+T423+T440+T461</f>
        <v>880.63807999999995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89</v>
      </c>
      <c r="AT127" s="215" t="s">
        <v>80</v>
      </c>
      <c r="AU127" s="215" t="s">
        <v>81</v>
      </c>
      <c r="AY127" s="214" t="s">
        <v>134</v>
      </c>
      <c r="BK127" s="216">
        <f>BK128+BK264+BK272+BK286+BK335+BK423+BK440+BK461</f>
        <v>0</v>
      </c>
    </row>
    <row r="128" s="12" customFormat="1" ht="22.8" customHeight="1">
      <c r="A128" s="12"/>
      <c r="B128" s="203"/>
      <c r="C128" s="204"/>
      <c r="D128" s="205" t="s">
        <v>80</v>
      </c>
      <c r="E128" s="217" t="s">
        <v>89</v>
      </c>
      <c r="F128" s="217" t="s">
        <v>135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SUM(P129:P263)</f>
        <v>0</v>
      </c>
      <c r="Q128" s="211"/>
      <c r="R128" s="212">
        <f>SUM(R129:R263)</f>
        <v>1476.0066040659999</v>
      </c>
      <c r="S128" s="211"/>
      <c r="T128" s="213">
        <f>SUM(T129:T263)</f>
        <v>880.63807999999995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89</v>
      </c>
      <c r="AT128" s="215" t="s">
        <v>80</v>
      </c>
      <c r="AU128" s="215" t="s">
        <v>89</v>
      </c>
      <c r="AY128" s="214" t="s">
        <v>134</v>
      </c>
      <c r="BK128" s="216">
        <f>SUM(BK129:BK263)</f>
        <v>0</v>
      </c>
    </row>
    <row r="129" s="2" customFormat="1" ht="66.75" customHeight="1">
      <c r="A129" s="39"/>
      <c r="B129" s="40"/>
      <c r="C129" s="219" t="s">
        <v>89</v>
      </c>
      <c r="D129" s="219" t="s">
        <v>136</v>
      </c>
      <c r="E129" s="220" t="s">
        <v>356</v>
      </c>
      <c r="F129" s="221" t="s">
        <v>357</v>
      </c>
      <c r="G129" s="222" t="s">
        <v>139</v>
      </c>
      <c r="H129" s="223">
        <v>656.48000000000002</v>
      </c>
      <c r="I129" s="224"/>
      <c r="J129" s="225">
        <f>ROUND(I129*H129,2)</f>
        <v>0</v>
      </c>
      <c r="K129" s="221" t="s">
        <v>147</v>
      </c>
      <c r="L129" s="45"/>
      <c r="M129" s="226" t="s">
        <v>1</v>
      </c>
      <c r="N129" s="227" t="s">
        <v>46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0.28999999999999998</v>
      </c>
      <c r="T129" s="229">
        <f>S129*H129</f>
        <v>190.3792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140</v>
      </c>
      <c r="AT129" s="230" t="s">
        <v>136</v>
      </c>
      <c r="AU129" s="230" t="s">
        <v>91</v>
      </c>
      <c r="AY129" s="18" t="s">
        <v>134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89</v>
      </c>
      <c r="BK129" s="231">
        <f>ROUND(I129*H129,2)</f>
        <v>0</v>
      </c>
      <c r="BL129" s="18" t="s">
        <v>140</v>
      </c>
      <c r="BM129" s="230" t="s">
        <v>1173</v>
      </c>
    </row>
    <row r="130" s="14" customFormat="1">
      <c r="A130" s="14"/>
      <c r="B130" s="244"/>
      <c r="C130" s="245"/>
      <c r="D130" s="234" t="s">
        <v>142</v>
      </c>
      <c r="E130" s="246" t="s">
        <v>1</v>
      </c>
      <c r="F130" s="247" t="s">
        <v>159</v>
      </c>
      <c r="G130" s="245"/>
      <c r="H130" s="246" t="s">
        <v>1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142</v>
      </c>
      <c r="AU130" s="253" t="s">
        <v>91</v>
      </c>
      <c r="AV130" s="14" t="s">
        <v>89</v>
      </c>
      <c r="AW130" s="14" t="s">
        <v>36</v>
      </c>
      <c r="AX130" s="14" t="s">
        <v>81</v>
      </c>
      <c r="AY130" s="253" t="s">
        <v>134</v>
      </c>
    </row>
    <row r="131" s="14" customFormat="1">
      <c r="A131" s="14"/>
      <c r="B131" s="244"/>
      <c r="C131" s="245"/>
      <c r="D131" s="234" t="s">
        <v>142</v>
      </c>
      <c r="E131" s="246" t="s">
        <v>1</v>
      </c>
      <c r="F131" s="247" t="s">
        <v>359</v>
      </c>
      <c r="G131" s="245"/>
      <c r="H131" s="246" t="s">
        <v>1</v>
      </c>
      <c r="I131" s="248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142</v>
      </c>
      <c r="AU131" s="253" t="s">
        <v>91</v>
      </c>
      <c r="AV131" s="14" t="s">
        <v>89</v>
      </c>
      <c r="AW131" s="14" t="s">
        <v>36</v>
      </c>
      <c r="AX131" s="14" t="s">
        <v>81</v>
      </c>
      <c r="AY131" s="253" t="s">
        <v>134</v>
      </c>
    </row>
    <row r="132" s="13" customFormat="1">
      <c r="A132" s="13"/>
      <c r="B132" s="232"/>
      <c r="C132" s="233"/>
      <c r="D132" s="234" t="s">
        <v>142</v>
      </c>
      <c r="E132" s="235" t="s">
        <v>1</v>
      </c>
      <c r="F132" s="236" t="s">
        <v>1174</v>
      </c>
      <c r="G132" s="233"/>
      <c r="H132" s="237">
        <v>609.17999999999995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142</v>
      </c>
      <c r="AU132" s="243" t="s">
        <v>91</v>
      </c>
      <c r="AV132" s="13" t="s">
        <v>91</v>
      </c>
      <c r="AW132" s="13" t="s">
        <v>36</v>
      </c>
      <c r="AX132" s="13" t="s">
        <v>81</v>
      </c>
      <c r="AY132" s="243" t="s">
        <v>134</v>
      </c>
    </row>
    <row r="133" s="14" customFormat="1">
      <c r="A133" s="14"/>
      <c r="B133" s="244"/>
      <c r="C133" s="245"/>
      <c r="D133" s="234" t="s">
        <v>142</v>
      </c>
      <c r="E133" s="246" t="s">
        <v>1</v>
      </c>
      <c r="F133" s="247" t="s">
        <v>1175</v>
      </c>
      <c r="G133" s="245"/>
      <c r="H133" s="246" t="s">
        <v>1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142</v>
      </c>
      <c r="AU133" s="253" t="s">
        <v>91</v>
      </c>
      <c r="AV133" s="14" t="s">
        <v>89</v>
      </c>
      <c r="AW133" s="14" t="s">
        <v>36</v>
      </c>
      <c r="AX133" s="14" t="s">
        <v>81</v>
      </c>
      <c r="AY133" s="253" t="s">
        <v>134</v>
      </c>
    </row>
    <row r="134" s="13" customFormat="1">
      <c r="A134" s="13"/>
      <c r="B134" s="232"/>
      <c r="C134" s="233"/>
      <c r="D134" s="234" t="s">
        <v>142</v>
      </c>
      <c r="E134" s="235" t="s">
        <v>1</v>
      </c>
      <c r="F134" s="236" t="s">
        <v>1176</v>
      </c>
      <c r="G134" s="233"/>
      <c r="H134" s="237">
        <v>47.299999999999997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142</v>
      </c>
      <c r="AU134" s="243" t="s">
        <v>91</v>
      </c>
      <c r="AV134" s="13" t="s">
        <v>91</v>
      </c>
      <c r="AW134" s="13" t="s">
        <v>36</v>
      </c>
      <c r="AX134" s="13" t="s">
        <v>81</v>
      </c>
      <c r="AY134" s="243" t="s">
        <v>134</v>
      </c>
    </row>
    <row r="135" s="15" customFormat="1">
      <c r="A135" s="15"/>
      <c r="B135" s="254"/>
      <c r="C135" s="255"/>
      <c r="D135" s="234" t="s">
        <v>142</v>
      </c>
      <c r="E135" s="256" t="s">
        <v>1</v>
      </c>
      <c r="F135" s="257" t="s">
        <v>175</v>
      </c>
      <c r="G135" s="255"/>
      <c r="H135" s="258">
        <v>656.48000000000002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142</v>
      </c>
      <c r="AU135" s="264" t="s">
        <v>91</v>
      </c>
      <c r="AV135" s="15" t="s">
        <v>140</v>
      </c>
      <c r="AW135" s="15" t="s">
        <v>36</v>
      </c>
      <c r="AX135" s="15" t="s">
        <v>89</v>
      </c>
      <c r="AY135" s="264" t="s">
        <v>134</v>
      </c>
    </row>
    <row r="136" s="2" customFormat="1" ht="66.75" customHeight="1">
      <c r="A136" s="39"/>
      <c r="B136" s="40"/>
      <c r="C136" s="219" t="s">
        <v>91</v>
      </c>
      <c r="D136" s="219" t="s">
        <v>136</v>
      </c>
      <c r="E136" s="220" t="s">
        <v>361</v>
      </c>
      <c r="F136" s="221" t="s">
        <v>362</v>
      </c>
      <c r="G136" s="222" t="s">
        <v>139</v>
      </c>
      <c r="H136" s="223">
        <v>656.48000000000002</v>
      </c>
      <c r="I136" s="224"/>
      <c r="J136" s="225">
        <f>ROUND(I136*H136,2)</f>
        <v>0</v>
      </c>
      <c r="K136" s="221" t="s">
        <v>147</v>
      </c>
      <c r="L136" s="45"/>
      <c r="M136" s="226" t="s">
        <v>1</v>
      </c>
      <c r="N136" s="227" t="s">
        <v>46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0.44</v>
      </c>
      <c r="T136" s="229">
        <f>S136*H136</f>
        <v>288.85120000000001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140</v>
      </c>
      <c r="AT136" s="230" t="s">
        <v>136</v>
      </c>
      <c r="AU136" s="230" t="s">
        <v>91</v>
      </c>
      <c r="AY136" s="18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89</v>
      </c>
      <c r="BK136" s="231">
        <f>ROUND(I136*H136,2)</f>
        <v>0</v>
      </c>
      <c r="BL136" s="18" t="s">
        <v>140</v>
      </c>
      <c r="BM136" s="230" t="s">
        <v>1177</v>
      </c>
    </row>
    <row r="137" s="14" customFormat="1">
      <c r="A137" s="14"/>
      <c r="B137" s="244"/>
      <c r="C137" s="245"/>
      <c r="D137" s="234" t="s">
        <v>142</v>
      </c>
      <c r="E137" s="246" t="s">
        <v>1</v>
      </c>
      <c r="F137" s="247" t="s">
        <v>364</v>
      </c>
      <c r="G137" s="245"/>
      <c r="H137" s="246" t="s">
        <v>1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142</v>
      </c>
      <c r="AU137" s="253" t="s">
        <v>91</v>
      </c>
      <c r="AV137" s="14" t="s">
        <v>89</v>
      </c>
      <c r="AW137" s="14" t="s">
        <v>36</v>
      </c>
      <c r="AX137" s="14" t="s">
        <v>81</v>
      </c>
      <c r="AY137" s="253" t="s">
        <v>134</v>
      </c>
    </row>
    <row r="138" s="13" customFormat="1">
      <c r="A138" s="13"/>
      <c r="B138" s="232"/>
      <c r="C138" s="233"/>
      <c r="D138" s="234" t="s">
        <v>142</v>
      </c>
      <c r="E138" s="235" t="s">
        <v>1</v>
      </c>
      <c r="F138" s="236" t="s">
        <v>1174</v>
      </c>
      <c r="G138" s="233"/>
      <c r="H138" s="237">
        <v>609.17999999999995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142</v>
      </c>
      <c r="AU138" s="243" t="s">
        <v>91</v>
      </c>
      <c r="AV138" s="13" t="s">
        <v>91</v>
      </c>
      <c r="AW138" s="13" t="s">
        <v>36</v>
      </c>
      <c r="AX138" s="13" t="s">
        <v>81</v>
      </c>
      <c r="AY138" s="243" t="s">
        <v>134</v>
      </c>
    </row>
    <row r="139" s="14" customFormat="1">
      <c r="A139" s="14"/>
      <c r="B139" s="244"/>
      <c r="C139" s="245"/>
      <c r="D139" s="234" t="s">
        <v>142</v>
      </c>
      <c r="E139" s="246" t="s">
        <v>1</v>
      </c>
      <c r="F139" s="247" t="s">
        <v>1175</v>
      </c>
      <c r="G139" s="245"/>
      <c r="H139" s="246" t="s">
        <v>1</v>
      </c>
      <c r="I139" s="248"/>
      <c r="J139" s="245"/>
      <c r="K139" s="245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142</v>
      </c>
      <c r="AU139" s="253" t="s">
        <v>91</v>
      </c>
      <c r="AV139" s="14" t="s">
        <v>89</v>
      </c>
      <c r="AW139" s="14" t="s">
        <v>36</v>
      </c>
      <c r="AX139" s="14" t="s">
        <v>81</v>
      </c>
      <c r="AY139" s="253" t="s">
        <v>134</v>
      </c>
    </row>
    <row r="140" s="13" customFormat="1">
      <c r="A140" s="13"/>
      <c r="B140" s="232"/>
      <c r="C140" s="233"/>
      <c r="D140" s="234" t="s">
        <v>142</v>
      </c>
      <c r="E140" s="235" t="s">
        <v>1</v>
      </c>
      <c r="F140" s="236" t="s">
        <v>1176</v>
      </c>
      <c r="G140" s="233"/>
      <c r="H140" s="237">
        <v>47.299999999999997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142</v>
      </c>
      <c r="AU140" s="243" t="s">
        <v>91</v>
      </c>
      <c r="AV140" s="13" t="s">
        <v>91</v>
      </c>
      <c r="AW140" s="13" t="s">
        <v>36</v>
      </c>
      <c r="AX140" s="13" t="s">
        <v>81</v>
      </c>
      <c r="AY140" s="243" t="s">
        <v>134</v>
      </c>
    </row>
    <row r="141" s="15" customFormat="1">
      <c r="A141" s="15"/>
      <c r="B141" s="254"/>
      <c r="C141" s="255"/>
      <c r="D141" s="234" t="s">
        <v>142</v>
      </c>
      <c r="E141" s="256" t="s">
        <v>1</v>
      </c>
      <c r="F141" s="257" t="s">
        <v>175</v>
      </c>
      <c r="G141" s="255"/>
      <c r="H141" s="258">
        <v>656.48000000000002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142</v>
      </c>
      <c r="AU141" s="264" t="s">
        <v>91</v>
      </c>
      <c r="AV141" s="15" t="s">
        <v>140</v>
      </c>
      <c r="AW141" s="15" t="s">
        <v>36</v>
      </c>
      <c r="AX141" s="15" t="s">
        <v>89</v>
      </c>
      <c r="AY141" s="264" t="s">
        <v>134</v>
      </c>
    </row>
    <row r="142" s="2" customFormat="1" ht="62.7" customHeight="1">
      <c r="A142" s="39"/>
      <c r="B142" s="40"/>
      <c r="C142" s="219" t="s">
        <v>150</v>
      </c>
      <c r="D142" s="219" t="s">
        <v>136</v>
      </c>
      <c r="E142" s="220" t="s">
        <v>367</v>
      </c>
      <c r="F142" s="221" t="s">
        <v>368</v>
      </c>
      <c r="G142" s="222" t="s">
        <v>139</v>
      </c>
      <c r="H142" s="223">
        <v>656.48000000000002</v>
      </c>
      <c r="I142" s="224"/>
      <c r="J142" s="225">
        <f>ROUND(I142*H142,2)</f>
        <v>0</v>
      </c>
      <c r="K142" s="221" t="s">
        <v>147</v>
      </c>
      <c r="L142" s="45"/>
      <c r="M142" s="226" t="s">
        <v>1</v>
      </c>
      <c r="N142" s="227" t="s">
        <v>46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0.32500000000000001</v>
      </c>
      <c r="T142" s="229">
        <f>S142*H142</f>
        <v>213.35600000000002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140</v>
      </c>
      <c r="AT142" s="230" t="s">
        <v>136</v>
      </c>
      <c r="AU142" s="230" t="s">
        <v>91</v>
      </c>
      <c r="AY142" s="18" t="s">
        <v>134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89</v>
      </c>
      <c r="BK142" s="231">
        <f>ROUND(I142*H142,2)</f>
        <v>0</v>
      </c>
      <c r="BL142" s="18" t="s">
        <v>140</v>
      </c>
      <c r="BM142" s="230" t="s">
        <v>1178</v>
      </c>
    </row>
    <row r="143" s="14" customFormat="1">
      <c r="A143" s="14"/>
      <c r="B143" s="244"/>
      <c r="C143" s="245"/>
      <c r="D143" s="234" t="s">
        <v>142</v>
      </c>
      <c r="E143" s="246" t="s">
        <v>1</v>
      </c>
      <c r="F143" s="247" t="s">
        <v>159</v>
      </c>
      <c r="G143" s="245"/>
      <c r="H143" s="246" t="s">
        <v>1</v>
      </c>
      <c r="I143" s="248"/>
      <c r="J143" s="245"/>
      <c r="K143" s="245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142</v>
      </c>
      <c r="AU143" s="253" t="s">
        <v>91</v>
      </c>
      <c r="AV143" s="14" t="s">
        <v>89</v>
      </c>
      <c r="AW143" s="14" t="s">
        <v>36</v>
      </c>
      <c r="AX143" s="14" t="s">
        <v>81</v>
      </c>
      <c r="AY143" s="253" t="s">
        <v>134</v>
      </c>
    </row>
    <row r="144" s="14" customFormat="1">
      <c r="A144" s="14"/>
      <c r="B144" s="244"/>
      <c r="C144" s="245"/>
      <c r="D144" s="234" t="s">
        <v>142</v>
      </c>
      <c r="E144" s="246" t="s">
        <v>1</v>
      </c>
      <c r="F144" s="247" t="s">
        <v>359</v>
      </c>
      <c r="G144" s="245"/>
      <c r="H144" s="246" t="s">
        <v>1</v>
      </c>
      <c r="I144" s="248"/>
      <c r="J144" s="245"/>
      <c r="K144" s="245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142</v>
      </c>
      <c r="AU144" s="253" t="s">
        <v>91</v>
      </c>
      <c r="AV144" s="14" t="s">
        <v>89</v>
      </c>
      <c r="AW144" s="14" t="s">
        <v>36</v>
      </c>
      <c r="AX144" s="14" t="s">
        <v>81</v>
      </c>
      <c r="AY144" s="253" t="s">
        <v>134</v>
      </c>
    </row>
    <row r="145" s="13" customFormat="1">
      <c r="A145" s="13"/>
      <c r="B145" s="232"/>
      <c r="C145" s="233"/>
      <c r="D145" s="234" t="s">
        <v>142</v>
      </c>
      <c r="E145" s="235" t="s">
        <v>1</v>
      </c>
      <c r="F145" s="236" t="s">
        <v>1174</v>
      </c>
      <c r="G145" s="233"/>
      <c r="H145" s="237">
        <v>609.17999999999995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142</v>
      </c>
      <c r="AU145" s="243" t="s">
        <v>91</v>
      </c>
      <c r="AV145" s="13" t="s">
        <v>91</v>
      </c>
      <c r="AW145" s="13" t="s">
        <v>36</v>
      </c>
      <c r="AX145" s="13" t="s">
        <v>81</v>
      </c>
      <c r="AY145" s="243" t="s">
        <v>134</v>
      </c>
    </row>
    <row r="146" s="14" customFormat="1">
      <c r="A146" s="14"/>
      <c r="B146" s="244"/>
      <c r="C146" s="245"/>
      <c r="D146" s="234" t="s">
        <v>142</v>
      </c>
      <c r="E146" s="246" t="s">
        <v>1</v>
      </c>
      <c r="F146" s="247" t="s">
        <v>1175</v>
      </c>
      <c r="G146" s="245"/>
      <c r="H146" s="246" t="s">
        <v>1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142</v>
      </c>
      <c r="AU146" s="253" t="s">
        <v>91</v>
      </c>
      <c r="AV146" s="14" t="s">
        <v>89</v>
      </c>
      <c r="AW146" s="14" t="s">
        <v>36</v>
      </c>
      <c r="AX146" s="14" t="s">
        <v>81</v>
      </c>
      <c r="AY146" s="253" t="s">
        <v>134</v>
      </c>
    </row>
    <row r="147" s="13" customFormat="1">
      <c r="A147" s="13"/>
      <c r="B147" s="232"/>
      <c r="C147" s="233"/>
      <c r="D147" s="234" t="s">
        <v>142</v>
      </c>
      <c r="E147" s="235" t="s">
        <v>1</v>
      </c>
      <c r="F147" s="236" t="s">
        <v>1176</v>
      </c>
      <c r="G147" s="233"/>
      <c r="H147" s="237">
        <v>47.299999999999997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142</v>
      </c>
      <c r="AU147" s="243" t="s">
        <v>91</v>
      </c>
      <c r="AV147" s="13" t="s">
        <v>91</v>
      </c>
      <c r="AW147" s="13" t="s">
        <v>36</v>
      </c>
      <c r="AX147" s="13" t="s">
        <v>81</v>
      </c>
      <c r="AY147" s="243" t="s">
        <v>134</v>
      </c>
    </row>
    <row r="148" s="15" customFormat="1">
      <c r="A148" s="15"/>
      <c r="B148" s="254"/>
      <c r="C148" s="255"/>
      <c r="D148" s="234" t="s">
        <v>142</v>
      </c>
      <c r="E148" s="256" t="s">
        <v>1</v>
      </c>
      <c r="F148" s="257" t="s">
        <v>175</v>
      </c>
      <c r="G148" s="255"/>
      <c r="H148" s="258">
        <v>656.48000000000002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142</v>
      </c>
      <c r="AU148" s="264" t="s">
        <v>91</v>
      </c>
      <c r="AV148" s="15" t="s">
        <v>140</v>
      </c>
      <c r="AW148" s="15" t="s">
        <v>36</v>
      </c>
      <c r="AX148" s="15" t="s">
        <v>89</v>
      </c>
      <c r="AY148" s="264" t="s">
        <v>134</v>
      </c>
    </row>
    <row r="149" s="2" customFormat="1" ht="44.25" customHeight="1">
      <c r="A149" s="39"/>
      <c r="B149" s="40"/>
      <c r="C149" s="219" t="s">
        <v>140</v>
      </c>
      <c r="D149" s="219" t="s">
        <v>136</v>
      </c>
      <c r="E149" s="220" t="s">
        <v>384</v>
      </c>
      <c r="F149" s="221" t="s">
        <v>385</v>
      </c>
      <c r="G149" s="222" t="s">
        <v>139</v>
      </c>
      <c r="H149" s="223">
        <v>895.20000000000005</v>
      </c>
      <c r="I149" s="224"/>
      <c r="J149" s="225">
        <f>ROUND(I149*H149,2)</f>
        <v>0</v>
      </c>
      <c r="K149" s="221" t="s">
        <v>147</v>
      </c>
      <c r="L149" s="45"/>
      <c r="M149" s="226" t="s">
        <v>1</v>
      </c>
      <c r="N149" s="227" t="s">
        <v>46</v>
      </c>
      <c r="O149" s="92"/>
      <c r="P149" s="228">
        <f>O149*H149</f>
        <v>0</v>
      </c>
      <c r="Q149" s="228">
        <v>1.0000000000000001E-05</v>
      </c>
      <c r="R149" s="228">
        <f>Q149*H149</f>
        <v>0.0089520000000000016</v>
      </c>
      <c r="S149" s="228">
        <v>0.091999999999999998</v>
      </c>
      <c r="T149" s="229">
        <f>S149*H149</f>
        <v>82.358400000000003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140</v>
      </c>
      <c r="AT149" s="230" t="s">
        <v>136</v>
      </c>
      <c r="AU149" s="230" t="s">
        <v>91</v>
      </c>
      <c r="AY149" s="18" t="s">
        <v>134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89</v>
      </c>
      <c r="BK149" s="231">
        <f>ROUND(I149*H149,2)</f>
        <v>0</v>
      </c>
      <c r="BL149" s="18" t="s">
        <v>140</v>
      </c>
      <c r="BM149" s="230" t="s">
        <v>1179</v>
      </c>
    </row>
    <row r="150" s="2" customFormat="1">
      <c r="A150" s="39"/>
      <c r="B150" s="40"/>
      <c r="C150" s="41"/>
      <c r="D150" s="234" t="s">
        <v>273</v>
      </c>
      <c r="E150" s="41"/>
      <c r="F150" s="276" t="s">
        <v>387</v>
      </c>
      <c r="G150" s="41"/>
      <c r="H150" s="41"/>
      <c r="I150" s="277"/>
      <c r="J150" s="41"/>
      <c r="K150" s="41"/>
      <c r="L150" s="45"/>
      <c r="M150" s="278"/>
      <c r="N150" s="27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273</v>
      </c>
      <c r="AU150" s="18" t="s">
        <v>91</v>
      </c>
    </row>
    <row r="151" s="14" customFormat="1">
      <c r="A151" s="14"/>
      <c r="B151" s="244"/>
      <c r="C151" s="245"/>
      <c r="D151" s="234" t="s">
        <v>142</v>
      </c>
      <c r="E151" s="246" t="s">
        <v>1</v>
      </c>
      <c r="F151" s="247" t="s">
        <v>159</v>
      </c>
      <c r="G151" s="245"/>
      <c r="H151" s="246" t="s">
        <v>1</v>
      </c>
      <c r="I151" s="248"/>
      <c r="J151" s="245"/>
      <c r="K151" s="245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142</v>
      </c>
      <c r="AU151" s="253" t="s">
        <v>91</v>
      </c>
      <c r="AV151" s="14" t="s">
        <v>89</v>
      </c>
      <c r="AW151" s="14" t="s">
        <v>36</v>
      </c>
      <c r="AX151" s="14" t="s">
        <v>81</v>
      </c>
      <c r="AY151" s="253" t="s">
        <v>134</v>
      </c>
    </row>
    <row r="152" s="14" customFormat="1">
      <c r="A152" s="14"/>
      <c r="B152" s="244"/>
      <c r="C152" s="245"/>
      <c r="D152" s="234" t="s">
        <v>142</v>
      </c>
      <c r="E152" s="246" t="s">
        <v>1</v>
      </c>
      <c r="F152" s="247" t="s">
        <v>359</v>
      </c>
      <c r="G152" s="245"/>
      <c r="H152" s="246" t="s">
        <v>1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142</v>
      </c>
      <c r="AU152" s="253" t="s">
        <v>91</v>
      </c>
      <c r="AV152" s="14" t="s">
        <v>89</v>
      </c>
      <c r="AW152" s="14" t="s">
        <v>36</v>
      </c>
      <c r="AX152" s="14" t="s">
        <v>81</v>
      </c>
      <c r="AY152" s="253" t="s">
        <v>134</v>
      </c>
    </row>
    <row r="153" s="13" customFormat="1">
      <c r="A153" s="13"/>
      <c r="B153" s="232"/>
      <c r="C153" s="233"/>
      <c r="D153" s="234" t="s">
        <v>142</v>
      </c>
      <c r="E153" s="235" t="s">
        <v>1</v>
      </c>
      <c r="F153" s="236" t="s">
        <v>1180</v>
      </c>
      <c r="G153" s="233"/>
      <c r="H153" s="237">
        <v>830.70000000000005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142</v>
      </c>
      <c r="AU153" s="243" t="s">
        <v>91</v>
      </c>
      <c r="AV153" s="13" t="s">
        <v>91</v>
      </c>
      <c r="AW153" s="13" t="s">
        <v>36</v>
      </c>
      <c r="AX153" s="13" t="s">
        <v>81</v>
      </c>
      <c r="AY153" s="243" t="s">
        <v>134</v>
      </c>
    </row>
    <row r="154" s="14" customFormat="1">
      <c r="A154" s="14"/>
      <c r="B154" s="244"/>
      <c r="C154" s="245"/>
      <c r="D154" s="234" t="s">
        <v>142</v>
      </c>
      <c r="E154" s="246" t="s">
        <v>1</v>
      </c>
      <c r="F154" s="247" t="s">
        <v>1175</v>
      </c>
      <c r="G154" s="245"/>
      <c r="H154" s="246" t="s">
        <v>1</v>
      </c>
      <c r="I154" s="248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142</v>
      </c>
      <c r="AU154" s="253" t="s">
        <v>91</v>
      </c>
      <c r="AV154" s="14" t="s">
        <v>89</v>
      </c>
      <c r="AW154" s="14" t="s">
        <v>36</v>
      </c>
      <c r="AX154" s="14" t="s">
        <v>81</v>
      </c>
      <c r="AY154" s="253" t="s">
        <v>134</v>
      </c>
    </row>
    <row r="155" s="13" customFormat="1">
      <c r="A155" s="13"/>
      <c r="B155" s="232"/>
      <c r="C155" s="233"/>
      <c r="D155" s="234" t="s">
        <v>142</v>
      </c>
      <c r="E155" s="235" t="s">
        <v>1</v>
      </c>
      <c r="F155" s="236" t="s">
        <v>1181</v>
      </c>
      <c r="G155" s="233"/>
      <c r="H155" s="237">
        <v>64.5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142</v>
      </c>
      <c r="AU155" s="243" t="s">
        <v>91</v>
      </c>
      <c r="AV155" s="13" t="s">
        <v>91</v>
      </c>
      <c r="AW155" s="13" t="s">
        <v>36</v>
      </c>
      <c r="AX155" s="13" t="s">
        <v>81</v>
      </c>
      <c r="AY155" s="243" t="s">
        <v>134</v>
      </c>
    </row>
    <row r="156" s="15" customFormat="1">
      <c r="A156" s="15"/>
      <c r="B156" s="254"/>
      <c r="C156" s="255"/>
      <c r="D156" s="234" t="s">
        <v>142</v>
      </c>
      <c r="E156" s="256" t="s">
        <v>1</v>
      </c>
      <c r="F156" s="257" t="s">
        <v>175</v>
      </c>
      <c r="G156" s="255"/>
      <c r="H156" s="258">
        <v>895.20000000000005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4" t="s">
        <v>142</v>
      </c>
      <c r="AU156" s="264" t="s">
        <v>91</v>
      </c>
      <c r="AV156" s="15" t="s">
        <v>140</v>
      </c>
      <c r="AW156" s="15" t="s">
        <v>36</v>
      </c>
      <c r="AX156" s="15" t="s">
        <v>89</v>
      </c>
      <c r="AY156" s="264" t="s">
        <v>134</v>
      </c>
    </row>
    <row r="157" s="2" customFormat="1" ht="44.25" customHeight="1">
      <c r="A157" s="39"/>
      <c r="B157" s="40"/>
      <c r="C157" s="219" t="s">
        <v>161</v>
      </c>
      <c r="D157" s="219" t="s">
        <v>136</v>
      </c>
      <c r="E157" s="220" t="s">
        <v>380</v>
      </c>
      <c r="F157" s="221" t="s">
        <v>381</v>
      </c>
      <c r="G157" s="222" t="s">
        <v>139</v>
      </c>
      <c r="H157" s="223">
        <v>656.48000000000002</v>
      </c>
      <c r="I157" s="224"/>
      <c r="J157" s="225">
        <f>ROUND(I157*H157,2)</f>
        <v>0</v>
      </c>
      <c r="K157" s="221" t="s">
        <v>147</v>
      </c>
      <c r="L157" s="45"/>
      <c r="M157" s="226" t="s">
        <v>1</v>
      </c>
      <c r="N157" s="227" t="s">
        <v>46</v>
      </c>
      <c r="O157" s="92"/>
      <c r="P157" s="228">
        <f>O157*H157</f>
        <v>0</v>
      </c>
      <c r="Q157" s="228">
        <v>2.0000000000000002E-05</v>
      </c>
      <c r="R157" s="228">
        <f>Q157*H157</f>
        <v>0.013129600000000002</v>
      </c>
      <c r="S157" s="228">
        <v>0.161</v>
      </c>
      <c r="T157" s="229">
        <f>S157*H157</f>
        <v>105.69328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140</v>
      </c>
      <c r="AT157" s="230" t="s">
        <v>136</v>
      </c>
      <c r="AU157" s="230" t="s">
        <v>91</v>
      </c>
      <c r="AY157" s="18" t="s">
        <v>134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89</v>
      </c>
      <c r="BK157" s="231">
        <f>ROUND(I157*H157,2)</f>
        <v>0</v>
      </c>
      <c r="BL157" s="18" t="s">
        <v>140</v>
      </c>
      <c r="BM157" s="230" t="s">
        <v>1182</v>
      </c>
    </row>
    <row r="158" s="2" customFormat="1">
      <c r="A158" s="39"/>
      <c r="B158" s="40"/>
      <c r="C158" s="41"/>
      <c r="D158" s="234" t="s">
        <v>273</v>
      </c>
      <c r="E158" s="41"/>
      <c r="F158" s="276" t="s">
        <v>383</v>
      </c>
      <c r="G158" s="41"/>
      <c r="H158" s="41"/>
      <c r="I158" s="277"/>
      <c r="J158" s="41"/>
      <c r="K158" s="41"/>
      <c r="L158" s="45"/>
      <c r="M158" s="278"/>
      <c r="N158" s="279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273</v>
      </c>
      <c r="AU158" s="18" t="s">
        <v>91</v>
      </c>
    </row>
    <row r="159" s="14" customFormat="1">
      <c r="A159" s="14"/>
      <c r="B159" s="244"/>
      <c r="C159" s="245"/>
      <c r="D159" s="234" t="s">
        <v>142</v>
      </c>
      <c r="E159" s="246" t="s">
        <v>1</v>
      </c>
      <c r="F159" s="247" t="s">
        <v>159</v>
      </c>
      <c r="G159" s="245"/>
      <c r="H159" s="246" t="s">
        <v>1</v>
      </c>
      <c r="I159" s="248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142</v>
      </c>
      <c r="AU159" s="253" t="s">
        <v>91</v>
      </c>
      <c r="AV159" s="14" t="s">
        <v>89</v>
      </c>
      <c r="AW159" s="14" t="s">
        <v>36</v>
      </c>
      <c r="AX159" s="14" t="s">
        <v>81</v>
      </c>
      <c r="AY159" s="253" t="s">
        <v>134</v>
      </c>
    </row>
    <row r="160" s="14" customFormat="1">
      <c r="A160" s="14"/>
      <c r="B160" s="244"/>
      <c r="C160" s="245"/>
      <c r="D160" s="234" t="s">
        <v>142</v>
      </c>
      <c r="E160" s="246" t="s">
        <v>1</v>
      </c>
      <c r="F160" s="247" t="s">
        <v>359</v>
      </c>
      <c r="G160" s="245"/>
      <c r="H160" s="246" t="s">
        <v>1</v>
      </c>
      <c r="I160" s="248"/>
      <c r="J160" s="245"/>
      <c r="K160" s="245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142</v>
      </c>
      <c r="AU160" s="253" t="s">
        <v>91</v>
      </c>
      <c r="AV160" s="14" t="s">
        <v>89</v>
      </c>
      <c r="AW160" s="14" t="s">
        <v>36</v>
      </c>
      <c r="AX160" s="14" t="s">
        <v>81</v>
      </c>
      <c r="AY160" s="253" t="s">
        <v>134</v>
      </c>
    </row>
    <row r="161" s="13" customFormat="1">
      <c r="A161" s="13"/>
      <c r="B161" s="232"/>
      <c r="C161" s="233"/>
      <c r="D161" s="234" t="s">
        <v>142</v>
      </c>
      <c r="E161" s="235" t="s">
        <v>1</v>
      </c>
      <c r="F161" s="236" t="s">
        <v>1174</v>
      </c>
      <c r="G161" s="233"/>
      <c r="H161" s="237">
        <v>609.17999999999995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142</v>
      </c>
      <c r="AU161" s="243" t="s">
        <v>91</v>
      </c>
      <c r="AV161" s="13" t="s">
        <v>91</v>
      </c>
      <c r="AW161" s="13" t="s">
        <v>36</v>
      </c>
      <c r="AX161" s="13" t="s">
        <v>81</v>
      </c>
      <c r="AY161" s="243" t="s">
        <v>134</v>
      </c>
    </row>
    <row r="162" s="14" customFormat="1">
      <c r="A162" s="14"/>
      <c r="B162" s="244"/>
      <c r="C162" s="245"/>
      <c r="D162" s="234" t="s">
        <v>142</v>
      </c>
      <c r="E162" s="246" t="s">
        <v>1</v>
      </c>
      <c r="F162" s="247" t="s">
        <v>1175</v>
      </c>
      <c r="G162" s="245"/>
      <c r="H162" s="246" t="s">
        <v>1</v>
      </c>
      <c r="I162" s="248"/>
      <c r="J162" s="245"/>
      <c r="K162" s="245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142</v>
      </c>
      <c r="AU162" s="253" t="s">
        <v>91</v>
      </c>
      <c r="AV162" s="14" t="s">
        <v>89</v>
      </c>
      <c r="AW162" s="14" t="s">
        <v>36</v>
      </c>
      <c r="AX162" s="14" t="s">
        <v>81</v>
      </c>
      <c r="AY162" s="253" t="s">
        <v>134</v>
      </c>
    </row>
    <row r="163" s="13" customFormat="1">
      <c r="A163" s="13"/>
      <c r="B163" s="232"/>
      <c r="C163" s="233"/>
      <c r="D163" s="234" t="s">
        <v>142</v>
      </c>
      <c r="E163" s="235" t="s">
        <v>1</v>
      </c>
      <c r="F163" s="236" t="s">
        <v>1176</v>
      </c>
      <c r="G163" s="233"/>
      <c r="H163" s="237">
        <v>47.299999999999997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142</v>
      </c>
      <c r="AU163" s="243" t="s">
        <v>91</v>
      </c>
      <c r="AV163" s="13" t="s">
        <v>91</v>
      </c>
      <c r="AW163" s="13" t="s">
        <v>36</v>
      </c>
      <c r="AX163" s="13" t="s">
        <v>81</v>
      </c>
      <c r="AY163" s="243" t="s">
        <v>134</v>
      </c>
    </row>
    <row r="164" s="15" customFormat="1">
      <c r="A164" s="15"/>
      <c r="B164" s="254"/>
      <c r="C164" s="255"/>
      <c r="D164" s="234" t="s">
        <v>142</v>
      </c>
      <c r="E164" s="256" t="s">
        <v>1</v>
      </c>
      <c r="F164" s="257" t="s">
        <v>175</v>
      </c>
      <c r="G164" s="255"/>
      <c r="H164" s="258">
        <v>656.4799999999999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142</v>
      </c>
      <c r="AU164" s="264" t="s">
        <v>91</v>
      </c>
      <c r="AV164" s="15" t="s">
        <v>140</v>
      </c>
      <c r="AW164" s="15" t="s">
        <v>36</v>
      </c>
      <c r="AX164" s="15" t="s">
        <v>89</v>
      </c>
      <c r="AY164" s="264" t="s">
        <v>134</v>
      </c>
    </row>
    <row r="165" s="2" customFormat="1" ht="24.15" customHeight="1">
      <c r="A165" s="39"/>
      <c r="B165" s="40"/>
      <c r="C165" s="219" t="s">
        <v>166</v>
      </c>
      <c r="D165" s="219" t="s">
        <v>136</v>
      </c>
      <c r="E165" s="220" t="s">
        <v>144</v>
      </c>
      <c r="F165" s="221" t="s">
        <v>145</v>
      </c>
      <c r="G165" s="222" t="s">
        <v>146</v>
      </c>
      <c r="H165" s="223">
        <v>1588.8</v>
      </c>
      <c r="I165" s="224"/>
      <c r="J165" s="225">
        <f>ROUND(I165*H165,2)</f>
        <v>0</v>
      </c>
      <c r="K165" s="221" t="s">
        <v>147</v>
      </c>
      <c r="L165" s="45"/>
      <c r="M165" s="226" t="s">
        <v>1</v>
      </c>
      <c r="N165" s="227" t="s">
        <v>46</v>
      </c>
      <c r="O165" s="92"/>
      <c r="P165" s="228">
        <f>O165*H165</f>
        <v>0</v>
      </c>
      <c r="Q165" s="228">
        <v>3.2634E-05</v>
      </c>
      <c r="R165" s="228">
        <f>Q165*H165</f>
        <v>0.0518488992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140</v>
      </c>
      <c r="AT165" s="230" t="s">
        <v>136</v>
      </c>
      <c r="AU165" s="230" t="s">
        <v>91</v>
      </c>
      <c r="AY165" s="18" t="s">
        <v>134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89</v>
      </c>
      <c r="BK165" s="231">
        <f>ROUND(I165*H165,2)</f>
        <v>0</v>
      </c>
      <c r="BL165" s="18" t="s">
        <v>140</v>
      </c>
      <c r="BM165" s="230" t="s">
        <v>1183</v>
      </c>
    </row>
    <row r="166" s="13" customFormat="1">
      <c r="A166" s="13"/>
      <c r="B166" s="232"/>
      <c r="C166" s="233"/>
      <c r="D166" s="234" t="s">
        <v>142</v>
      </c>
      <c r="E166" s="235" t="s">
        <v>1</v>
      </c>
      <c r="F166" s="236" t="s">
        <v>1184</v>
      </c>
      <c r="G166" s="233"/>
      <c r="H166" s="237">
        <v>1461.5999999999999</v>
      </c>
      <c r="I166" s="238"/>
      <c r="J166" s="233"/>
      <c r="K166" s="233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142</v>
      </c>
      <c r="AU166" s="243" t="s">
        <v>91</v>
      </c>
      <c r="AV166" s="13" t="s">
        <v>91</v>
      </c>
      <c r="AW166" s="13" t="s">
        <v>36</v>
      </c>
      <c r="AX166" s="13" t="s">
        <v>81</v>
      </c>
      <c r="AY166" s="243" t="s">
        <v>134</v>
      </c>
    </row>
    <row r="167" s="13" customFormat="1">
      <c r="A167" s="13"/>
      <c r="B167" s="232"/>
      <c r="C167" s="233"/>
      <c r="D167" s="234" t="s">
        <v>142</v>
      </c>
      <c r="E167" s="235" t="s">
        <v>1</v>
      </c>
      <c r="F167" s="236" t="s">
        <v>1185</v>
      </c>
      <c r="G167" s="233"/>
      <c r="H167" s="237">
        <v>127.2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142</v>
      </c>
      <c r="AU167" s="243" t="s">
        <v>91</v>
      </c>
      <c r="AV167" s="13" t="s">
        <v>91</v>
      </c>
      <c r="AW167" s="13" t="s">
        <v>36</v>
      </c>
      <c r="AX167" s="13" t="s">
        <v>81</v>
      </c>
      <c r="AY167" s="243" t="s">
        <v>134</v>
      </c>
    </row>
    <row r="168" s="15" customFormat="1">
      <c r="A168" s="15"/>
      <c r="B168" s="254"/>
      <c r="C168" s="255"/>
      <c r="D168" s="234" t="s">
        <v>142</v>
      </c>
      <c r="E168" s="256" t="s">
        <v>1</v>
      </c>
      <c r="F168" s="257" t="s">
        <v>175</v>
      </c>
      <c r="G168" s="255"/>
      <c r="H168" s="258">
        <v>1588.8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4" t="s">
        <v>142</v>
      </c>
      <c r="AU168" s="264" t="s">
        <v>91</v>
      </c>
      <c r="AV168" s="15" t="s">
        <v>140</v>
      </c>
      <c r="AW168" s="15" t="s">
        <v>36</v>
      </c>
      <c r="AX168" s="15" t="s">
        <v>89</v>
      </c>
      <c r="AY168" s="264" t="s">
        <v>134</v>
      </c>
    </row>
    <row r="169" s="2" customFormat="1" ht="37.8" customHeight="1">
      <c r="A169" s="39"/>
      <c r="B169" s="40"/>
      <c r="C169" s="219" t="s">
        <v>176</v>
      </c>
      <c r="D169" s="219" t="s">
        <v>136</v>
      </c>
      <c r="E169" s="220" t="s">
        <v>151</v>
      </c>
      <c r="F169" s="221" t="s">
        <v>152</v>
      </c>
      <c r="G169" s="222" t="s">
        <v>153</v>
      </c>
      <c r="H169" s="223">
        <v>66.200000000000003</v>
      </c>
      <c r="I169" s="224"/>
      <c r="J169" s="225">
        <f>ROUND(I169*H169,2)</f>
        <v>0</v>
      </c>
      <c r="K169" s="221" t="s">
        <v>147</v>
      </c>
      <c r="L169" s="45"/>
      <c r="M169" s="226" t="s">
        <v>1</v>
      </c>
      <c r="N169" s="227" t="s">
        <v>46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140</v>
      </c>
      <c r="AT169" s="230" t="s">
        <v>136</v>
      </c>
      <c r="AU169" s="230" t="s">
        <v>91</v>
      </c>
      <c r="AY169" s="18" t="s">
        <v>134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89</v>
      </c>
      <c r="BK169" s="231">
        <f>ROUND(I169*H169,2)</f>
        <v>0</v>
      </c>
      <c r="BL169" s="18" t="s">
        <v>140</v>
      </c>
      <c r="BM169" s="230" t="s">
        <v>1186</v>
      </c>
    </row>
    <row r="170" s="13" customFormat="1">
      <c r="A170" s="13"/>
      <c r="B170" s="232"/>
      <c r="C170" s="233"/>
      <c r="D170" s="234" t="s">
        <v>142</v>
      </c>
      <c r="E170" s="235" t="s">
        <v>1</v>
      </c>
      <c r="F170" s="236" t="s">
        <v>1187</v>
      </c>
      <c r="G170" s="233"/>
      <c r="H170" s="237">
        <v>60.899999999999999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142</v>
      </c>
      <c r="AU170" s="243" t="s">
        <v>91</v>
      </c>
      <c r="AV170" s="13" t="s">
        <v>91</v>
      </c>
      <c r="AW170" s="13" t="s">
        <v>36</v>
      </c>
      <c r="AX170" s="13" t="s">
        <v>81</v>
      </c>
      <c r="AY170" s="243" t="s">
        <v>134</v>
      </c>
    </row>
    <row r="171" s="13" customFormat="1">
      <c r="A171" s="13"/>
      <c r="B171" s="232"/>
      <c r="C171" s="233"/>
      <c r="D171" s="234" t="s">
        <v>142</v>
      </c>
      <c r="E171" s="235" t="s">
        <v>1</v>
      </c>
      <c r="F171" s="236" t="s">
        <v>1188</v>
      </c>
      <c r="G171" s="233"/>
      <c r="H171" s="237">
        <v>5.2999999999999998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142</v>
      </c>
      <c r="AU171" s="243" t="s">
        <v>91</v>
      </c>
      <c r="AV171" s="13" t="s">
        <v>91</v>
      </c>
      <c r="AW171" s="13" t="s">
        <v>36</v>
      </c>
      <c r="AX171" s="13" t="s">
        <v>81</v>
      </c>
      <c r="AY171" s="243" t="s">
        <v>134</v>
      </c>
    </row>
    <row r="172" s="15" customFormat="1">
      <c r="A172" s="15"/>
      <c r="B172" s="254"/>
      <c r="C172" s="255"/>
      <c r="D172" s="234" t="s">
        <v>142</v>
      </c>
      <c r="E172" s="256" t="s">
        <v>1</v>
      </c>
      <c r="F172" s="257" t="s">
        <v>175</v>
      </c>
      <c r="G172" s="255"/>
      <c r="H172" s="258">
        <v>66.200000000000003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142</v>
      </c>
      <c r="AU172" s="264" t="s">
        <v>91</v>
      </c>
      <c r="AV172" s="15" t="s">
        <v>140</v>
      </c>
      <c r="AW172" s="15" t="s">
        <v>36</v>
      </c>
      <c r="AX172" s="15" t="s">
        <v>89</v>
      </c>
      <c r="AY172" s="264" t="s">
        <v>134</v>
      </c>
    </row>
    <row r="173" s="2" customFormat="1" ht="90" customHeight="1">
      <c r="A173" s="39"/>
      <c r="B173" s="40"/>
      <c r="C173" s="219" t="s">
        <v>180</v>
      </c>
      <c r="D173" s="219" t="s">
        <v>136</v>
      </c>
      <c r="E173" s="220" t="s">
        <v>396</v>
      </c>
      <c r="F173" s="221" t="s">
        <v>397</v>
      </c>
      <c r="G173" s="222" t="s">
        <v>256</v>
      </c>
      <c r="H173" s="223">
        <v>3.2999999999999998</v>
      </c>
      <c r="I173" s="224"/>
      <c r="J173" s="225">
        <f>ROUND(I173*H173,2)</f>
        <v>0</v>
      </c>
      <c r="K173" s="221" t="s">
        <v>147</v>
      </c>
      <c r="L173" s="45"/>
      <c r="M173" s="226" t="s">
        <v>1</v>
      </c>
      <c r="N173" s="227" t="s">
        <v>46</v>
      </c>
      <c r="O173" s="92"/>
      <c r="P173" s="228">
        <f>O173*H173</f>
        <v>0</v>
      </c>
      <c r="Q173" s="228">
        <v>0.036904300000000001</v>
      </c>
      <c r="R173" s="228">
        <f>Q173*H173</f>
        <v>0.12178419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140</v>
      </c>
      <c r="AT173" s="230" t="s">
        <v>136</v>
      </c>
      <c r="AU173" s="230" t="s">
        <v>91</v>
      </c>
      <c r="AY173" s="18" t="s">
        <v>134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89</v>
      </c>
      <c r="BK173" s="231">
        <f>ROUND(I173*H173,2)</f>
        <v>0</v>
      </c>
      <c r="BL173" s="18" t="s">
        <v>140</v>
      </c>
      <c r="BM173" s="230" t="s">
        <v>1189</v>
      </c>
    </row>
    <row r="174" s="13" customFormat="1">
      <c r="A174" s="13"/>
      <c r="B174" s="232"/>
      <c r="C174" s="233"/>
      <c r="D174" s="234" t="s">
        <v>142</v>
      </c>
      <c r="E174" s="235" t="s">
        <v>1</v>
      </c>
      <c r="F174" s="236" t="s">
        <v>399</v>
      </c>
      <c r="G174" s="233"/>
      <c r="H174" s="237">
        <v>3.2999999999999998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142</v>
      </c>
      <c r="AU174" s="243" t="s">
        <v>91</v>
      </c>
      <c r="AV174" s="13" t="s">
        <v>91</v>
      </c>
      <c r="AW174" s="13" t="s">
        <v>36</v>
      </c>
      <c r="AX174" s="13" t="s">
        <v>89</v>
      </c>
      <c r="AY174" s="243" t="s">
        <v>134</v>
      </c>
    </row>
    <row r="175" s="2" customFormat="1" ht="90" customHeight="1">
      <c r="A175" s="39"/>
      <c r="B175" s="40"/>
      <c r="C175" s="219" t="s">
        <v>185</v>
      </c>
      <c r="D175" s="219" t="s">
        <v>136</v>
      </c>
      <c r="E175" s="220" t="s">
        <v>908</v>
      </c>
      <c r="F175" s="221" t="s">
        <v>909</v>
      </c>
      <c r="G175" s="222" t="s">
        <v>256</v>
      </c>
      <c r="H175" s="223">
        <v>11</v>
      </c>
      <c r="I175" s="224"/>
      <c r="J175" s="225">
        <f>ROUND(I175*H175,2)</f>
        <v>0</v>
      </c>
      <c r="K175" s="221" t="s">
        <v>147</v>
      </c>
      <c r="L175" s="45"/>
      <c r="M175" s="226" t="s">
        <v>1</v>
      </c>
      <c r="N175" s="227" t="s">
        <v>46</v>
      </c>
      <c r="O175" s="92"/>
      <c r="P175" s="228">
        <f>O175*H175</f>
        <v>0</v>
      </c>
      <c r="Q175" s="228">
        <v>0.036904300000000001</v>
      </c>
      <c r="R175" s="228">
        <f>Q175*H175</f>
        <v>0.40594730000000001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140</v>
      </c>
      <c r="AT175" s="230" t="s">
        <v>136</v>
      </c>
      <c r="AU175" s="230" t="s">
        <v>91</v>
      </c>
      <c r="AY175" s="18" t="s">
        <v>134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89</v>
      </c>
      <c r="BK175" s="231">
        <f>ROUND(I175*H175,2)</f>
        <v>0</v>
      </c>
      <c r="BL175" s="18" t="s">
        <v>140</v>
      </c>
      <c r="BM175" s="230" t="s">
        <v>1190</v>
      </c>
    </row>
    <row r="176" s="13" customFormat="1">
      <c r="A176" s="13"/>
      <c r="B176" s="232"/>
      <c r="C176" s="233"/>
      <c r="D176" s="234" t="s">
        <v>142</v>
      </c>
      <c r="E176" s="235" t="s">
        <v>1</v>
      </c>
      <c r="F176" s="236" t="s">
        <v>1191</v>
      </c>
      <c r="G176" s="233"/>
      <c r="H176" s="237">
        <v>11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142</v>
      </c>
      <c r="AU176" s="243" t="s">
        <v>91</v>
      </c>
      <c r="AV176" s="13" t="s">
        <v>91</v>
      </c>
      <c r="AW176" s="13" t="s">
        <v>36</v>
      </c>
      <c r="AX176" s="13" t="s">
        <v>89</v>
      </c>
      <c r="AY176" s="243" t="s">
        <v>134</v>
      </c>
    </row>
    <row r="177" s="2" customFormat="1" ht="24.15" customHeight="1">
      <c r="A177" s="39"/>
      <c r="B177" s="40"/>
      <c r="C177" s="219" t="s">
        <v>189</v>
      </c>
      <c r="D177" s="219" t="s">
        <v>136</v>
      </c>
      <c r="E177" s="220" t="s">
        <v>156</v>
      </c>
      <c r="F177" s="221" t="s">
        <v>157</v>
      </c>
      <c r="G177" s="222" t="s">
        <v>139</v>
      </c>
      <c r="H177" s="223">
        <v>71.719999999999999</v>
      </c>
      <c r="I177" s="224"/>
      <c r="J177" s="225">
        <f>ROUND(I177*H177,2)</f>
        <v>0</v>
      </c>
      <c r="K177" s="221" t="s">
        <v>147</v>
      </c>
      <c r="L177" s="45"/>
      <c r="M177" s="226" t="s">
        <v>1</v>
      </c>
      <c r="N177" s="227" t="s">
        <v>46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140</v>
      </c>
      <c r="AT177" s="230" t="s">
        <v>136</v>
      </c>
      <c r="AU177" s="230" t="s">
        <v>91</v>
      </c>
      <c r="AY177" s="18" t="s">
        <v>134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89</v>
      </c>
      <c r="BK177" s="231">
        <f>ROUND(I177*H177,2)</f>
        <v>0</v>
      </c>
      <c r="BL177" s="18" t="s">
        <v>140</v>
      </c>
      <c r="BM177" s="230" t="s">
        <v>1192</v>
      </c>
    </row>
    <row r="178" s="14" customFormat="1">
      <c r="A178" s="14"/>
      <c r="B178" s="244"/>
      <c r="C178" s="245"/>
      <c r="D178" s="234" t="s">
        <v>142</v>
      </c>
      <c r="E178" s="246" t="s">
        <v>1</v>
      </c>
      <c r="F178" s="247" t="s">
        <v>159</v>
      </c>
      <c r="G178" s="245"/>
      <c r="H178" s="246" t="s">
        <v>1</v>
      </c>
      <c r="I178" s="248"/>
      <c r="J178" s="245"/>
      <c r="K178" s="245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142</v>
      </c>
      <c r="AU178" s="253" t="s">
        <v>91</v>
      </c>
      <c r="AV178" s="14" t="s">
        <v>89</v>
      </c>
      <c r="AW178" s="14" t="s">
        <v>36</v>
      </c>
      <c r="AX178" s="14" t="s">
        <v>81</v>
      </c>
      <c r="AY178" s="253" t="s">
        <v>134</v>
      </c>
    </row>
    <row r="179" s="13" customFormat="1">
      <c r="A179" s="13"/>
      <c r="B179" s="232"/>
      <c r="C179" s="233"/>
      <c r="D179" s="234" t="s">
        <v>142</v>
      </c>
      <c r="E179" s="235" t="s">
        <v>1</v>
      </c>
      <c r="F179" s="236" t="s">
        <v>1193</v>
      </c>
      <c r="G179" s="233"/>
      <c r="H179" s="237">
        <v>60.719999999999999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142</v>
      </c>
      <c r="AU179" s="243" t="s">
        <v>91</v>
      </c>
      <c r="AV179" s="13" t="s">
        <v>91</v>
      </c>
      <c r="AW179" s="13" t="s">
        <v>36</v>
      </c>
      <c r="AX179" s="13" t="s">
        <v>81</v>
      </c>
      <c r="AY179" s="243" t="s">
        <v>134</v>
      </c>
    </row>
    <row r="180" s="13" customFormat="1">
      <c r="A180" s="13"/>
      <c r="B180" s="232"/>
      <c r="C180" s="233"/>
      <c r="D180" s="234" t="s">
        <v>142</v>
      </c>
      <c r="E180" s="235" t="s">
        <v>1</v>
      </c>
      <c r="F180" s="236" t="s">
        <v>1194</v>
      </c>
      <c r="G180" s="233"/>
      <c r="H180" s="237">
        <v>11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142</v>
      </c>
      <c r="AU180" s="243" t="s">
        <v>91</v>
      </c>
      <c r="AV180" s="13" t="s">
        <v>91</v>
      </c>
      <c r="AW180" s="13" t="s">
        <v>36</v>
      </c>
      <c r="AX180" s="13" t="s">
        <v>81</v>
      </c>
      <c r="AY180" s="243" t="s">
        <v>134</v>
      </c>
    </row>
    <row r="181" s="15" customFormat="1">
      <c r="A181" s="15"/>
      <c r="B181" s="254"/>
      <c r="C181" s="255"/>
      <c r="D181" s="234" t="s">
        <v>142</v>
      </c>
      <c r="E181" s="256" t="s">
        <v>1</v>
      </c>
      <c r="F181" s="257" t="s">
        <v>175</v>
      </c>
      <c r="G181" s="255"/>
      <c r="H181" s="258">
        <v>71.719999999999999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142</v>
      </c>
      <c r="AU181" s="264" t="s">
        <v>91</v>
      </c>
      <c r="AV181" s="15" t="s">
        <v>140</v>
      </c>
      <c r="AW181" s="15" t="s">
        <v>36</v>
      </c>
      <c r="AX181" s="15" t="s">
        <v>89</v>
      </c>
      <c r="AY181" s="264" t="s">
        <v>134</v>
      </c>
    </row>
    <row r="182" s="2" customFormat="1" ht="37.8" customHeight="1">
      <c r="A182" s="39"/>
      <c r="B182" s="40"/>
      <c r="C182" s="219" t="s">
        <v>196</v>
      </c>
      <c r="D182" s="219" t="s">
        <v>136</v>
      </c>
      <c r="E182" s="220" t="s">
        <v>406</v>
      </c>
      <c r="F182" s="221" t="s">
        <v>407</v>
      </c>
      <c r="G182" s="222" t="s">
        <v>169</v>
      </c>
      <c r="H182" s="223">
        <v>25.311</v>
      </c>
      <c r="I182" s="224"/>
      <c r="J182" s="225">
        <f>ROUND(I182*H182,2)</f>
        <v>0</v>
      </c>
      <c r="K182" s="221" t="s">
        <v>147</v>
      </c>
      <c r="L182" s="45"/>
      <c r="M182" s="226" t="s">
        <v>1</v>
      </c>
      <c r="N182" s="227" t="s">
        <v>46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140</v>
      </c>
      <c r="AT182" s="230" t="s">
        <v>136</v>
      </c>
      <c r="AU182" s="230" t="s">
        <v>91</v>
      </c>
      <c r="AY182" s="18" t="s">
        <v>134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89</v>
      </c>
      <c r="BK182" s="231">
        <f>ROUND(I182*H182,2)</f>
        <v>0</v>
      </c>
      <c r="BL182" s="18" t="s">
        <v>140</v>
      </c>
      <c r="BM182" s="230" t="s">
        <v>1195</v>
      </c>
    </row>
    <row r="183" s="13" customFormat="1">
      <c r="A183" s="13"/>
      <c r="B183" s="232"/>
      <c r="C183" s="233"/>
      <c r="D183" s="234" t="s">
        <v>142</v>
      </c>
      <c r="E183" s="235" t="s">
        <v>1</v>
      </c>
      <c r="F183" s="236" t="s">
        <v>1196</v>
      </c>
      <c r="G183" s="233"/>
      <c r="H183" s="237">
        <v>25.311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142</v>
      </c>
      <c r="AU183" s="243" t="s">
        <v>91</v>
      </c>
      <c r="AV183" s="13" t="s">
        <v>91</v>
      </c>
      <c r="AW183" s="13" t="s">
        <v>36</v>
      </c>
      <c r="AX183" s="13" t="s">
        <v>89</v>
      </c>
      <c r="AY183" s="243" t="s">
        <v>134</v>
      </c>
    </row>
    <row r="184" s="2" customFormat="1" ht="55.5" customHeight="1">
      <c r="A184" s="39"/>
      <c r="B184" s="40"/>
      <c r="C184" s="219" t="s">
        <v>201</v>
      </c>
      <c r="D184" s="219" t="s">
        <v>136</v>
      </c>
      <c r="E184" s="220" t="s">
        <v>167</v>
      </c>
      <c r="F184" s="221" t="s">
        <v>168</v>
      </c>
      <c r="G184" s="222" t="s">
        <v>169</v>
      </c>
      <c r="H184" s="223">
        <v>499.46100000000001</v>
      </c>
      <c r="I184" s="224"/>
      <c r="J184" s="225">
        <f>ROUND(I184*H184,2)</f>
        <v>0</v>
      </c>
      <c r="K184" s="221" t="s">
        <v>147</v>
      </c>
      <c r="L184" s="45"/>
      <c r="M184" s="226" t="s">
        <v>1</v>
      </c>
      <c r="N184" s="227" t="s">
        <v>46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140</v>
      </c>
      <c r="AT184" s="230" t="s">
        <v>136</v>
      </c>
      <c r="AU184" s="230" t="s">
        <v>91</v>
      </c>
      <c r="AY184" s="18" t="s">
        <v>134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89</v>
      </c>
      <c r="BK184" s="231">
        <f>ROUND(I184*H184,2)</f>
        <v>0</v>
      </c>
      <c r="BL184" s="18" t="s">
        <v>140</v>
      </c>
      <c r="BM184" s="230" t="s">
        <v>1197</v>
      </c>
    </row>
    <row r="185" s="14" customFormat="1">
      <c r="A185" s="14"/>
      <c r="B185" s="244"/>
      <c r="C185" s="245"/>
      <c r="D185" s="234" t="s">
        <v>142</v>
      </c>
      <c r="E185" s="246" t="s">
        <v>1</v>
      </c>
      <c r="F185" s="247" t="s">
        <v>159</v>
      </c>
      <c r="G185" s="245"/>
      <c r="H185" s="246" t="s">
        <v>1</v>
      </c>
      <c r="I185" s="248"/>
      <c r="J185" s="245"/>
      <c r="K185" s="245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142</v>
      </c>
      <c r="AU185" s="253" t="s">
        <v>91</v>
      </c>
      <c r="AV185" s="14" t="s">
        <v>89</v>
      </c>
      <c r="AW185" s="14" t="s">
        <v>36</v>
      </c>
      <c r="AX185" s="14" t="s">
        <v>81</v>
      </c>
      <c r="AY185" s="253" t="s">
        <v>134</v>
      </c>
    </row>
    <row r="186" s="14" customFormat="1">
      <c r="A186" s="14"/>
      <c r="B186" s="244"/>
      <c r="C186" s="245"/>
      <c r="D186" s="234" t="s">
        <v>142</v>
      </c>
      <c r="E186" s="246" t="s">
        <v>1</v>
      </c>
      <c r="F186" s="247" t="s">
        <v>171</v>
      </c>
      <c r="G186" s="245"/>
      <c r="H186" s="246" t="s">
        <v>1</v>
      </c>
      <c r="I186" s="248"/>
      <c r="J186" s="245"/>
      <c r="K186" s="245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142</v>
      </c>
      <c r="AU186" s="253" t="s">
        <v>91</v>
      </c>
      <c r="AV186" s="14" t="s">
        <v>89</v>
      </c>
      <c r="AW186" s="14" t="s">
        <v>36</v>
      </c>
      <c r="AX186" s="14" t="s">
        <v>81</v>
      </c>
      <c r="AY186" s="253" t="s">
        <v>134</v>
      </c>
    </row>
    <row r="187" s="14" customFormat="1">
      <c r="A187" s="14"/>
      <c r="B187" s="244"/>
      <c r="C187" s="245"/>
      <c r="D187" s="234" t="s">
        <v>142</v>
      </c>
      <c r="E187" s="246" t="s">
        <v>1</v>
      </c>
      <c r="F187" s="247" t="s">
        <v>172</v>
      </c>
      <c r="G187" s="245"/>
      <c r="H187" s="246" t="s">
        <v>1</v>
      </c>
      <c r="I187" s="248"/>
      <c r="J187" s="245"/>
      <c r="K187" s="245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142</v>
      </c>
      <c r="AU187" s="253" t="s">
        <v>91</v>
      </c>
      <c r="AV187" s="14" t="s">
        <v>89</v>
      </c>
      <c r="AW187" s="14" t="s">
        <v>36</v>
      </c>
      <c r="AX187" s="14" t="s">
        <v>81</v>
      </c>
      <c r="AY187" s="253" t="s">
        <v>134</v>
      </c>
    </row>
    <row r="188" s="14" customFormat="1">
      <c r="A188" s="14"/>
      <c r="B188" s="244"/>
      <c r="C188" s="245"/>
      <c r="D188" s="234" t="s">
        <v>142</v>
      </c>
      <c r="E188" s="246" t="s">
        <v>1</v>
      </c>
      <c r="F188" s="247" t="s">
        <v>411</v>
      </c>
      <c r="G188" s="245"/>
      <c r="H188" s="246" t="s">
        <v>1</v>
      </c>
      <c r="I188" s="248"/>
      <c r="J188" s="245"/>
      <c r="K188" s="245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142</v>
      </c>
      <c r="AU188" s="253" t="s">
        <v>91</v>
      </c>
      <c r="AV188" s="14" t="s">
        <v>89</v>
      </c>
      <c r="AW188" s="14" t="s">
        <v>36</v>
      </c>
      <c r="AX188" s="14" t="s">
        <v>81</v>
      </c>
      <c r="AY188" s="253" t="s">
        <v>134</v>
      </c>
    </row>
    <row r="189" s="13" customFormat="1">
      <c r="A189" s="13"/>
      <c r="B189" s="232"/>
      <c r="C189" s="233"/>
      <c r="D189" s="234" t="s">
        <v>142</v>
      </c>
      <c r="E189" s="235" t="s">
        <v>1</v>
      </c>
      <c r="F189" s="236" t="s">
        <v>1198</v>
      </c>
      <c r="G189" s="233"/>
      <c r="H189" s="237">
        <v>403.88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142</v>
      </c>
      <c r="AU189" s="243" t="s">
        <v>91</v>
      </c>
      <c r="AV189" s="13" t="s">
        <v>91</v>
      </c>
      <c r="AW189" s="13" t="s">
        <v>36</v>
      </c>
      <c r="AX189" s="13" t="s">
        <v>81</v>
      </c>
      <c r="AY189" s="243" t="s">
        <v>134</v>
      </c>
    </row>
    <row r="190" s="13" customFormat="1">
      <c r="A190" s="13"/>
      <c r="B190" s="232"/>
      <c r="C190" s="233"/>
      <c r="D190" s="234" t="s">
        <v>142</v>
      </c>
      <c r="E190" s="235" t="s">
        <v>1</v>
      </c>
      <c r="F190" s="236" t="s">
        <v>1199</v>
      </c>
      <c r="G190" s="233"/>
      <c r="H190" s="237">
        <v>50.243000000000002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142</v>
      </c>
      <c r="AU190" s="243" t="s">
        <v>91</v>
      </c>
      <c r="AV190" s="13" t="s">
        <v>91</v>
      </c>
      <c r="AW190" s="13" t="s">
        <v>36</v>
      </c>
      <c r="AX190" s="13" t="s">
        <v>81</v>
      </c>
      <c r="AY190" s="243" t="s">
        <v>134</v>
      </c>
    </row>
    <row r="191" s="16" customFormat="1">
      <c r="A191" s="16"/>
      <c r="B191" s="283"/>
      <c r="C191" s="284"/>
      <c r="D191" s="234" t="s">
        <v>142</v>
      </c>
      <c r="E191" s="285" t="s">
        <v>1</v>
      </c>
      <c r="F191" s="286" t="s">
        <v>414</v>
      </c>
      <c r="G191" s="284"/>
      <c r="H191" s="287">
        <v>454.12299999999999</v>
      </c>
      <c r="I191" s="288"/>
      <c r="J191" s="284"/>
      <c r="K191" s="284"/>
      <c r="L191" s="289"/>
      <c r="M191" s="290"/>
      <c r="N191" s="291"/>
      <c r="O191" s="291"/>
      <c r="P191" s="291"/>
      <c r="Q191" s="291"/>
      <c r="R191" s="291"/>
      <c r="S191" s="291"/>
      <c r="T191" s="292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93" t="s">
        <v>142</v>
      </c>
      <c r="AU191" s="293" t="s">
        <v>91</v>
      </c>
      <c r="AV191" s="16" t="s">
        <v>150</v>
      </c>
      <c r="AW191" s="16" t="s">
        <v>36</v>
      </c>
      <c r="AX191" s="16" t="s">
        <v>81</v>
      </c>
      <c r="AY191" s="293" t="s">
        <v>134</v>
      </c>
    </row>
    <row r="192" s="14" customFormat="1">
      <c r="A192" s="14"/>
      <c r="B192" s="244"/>
      <c r="C192" s="245"/>
      <c r="D192" s="234" t="s">
        <v>142</v>
      </c>
      <c r="E192" s="246" t="s">
        <v>1</v>
      </c>
      <c r="F192" s="247" t="s">
        <v>365</v>
      </c>
      <c r="G192" s="245"/>
      <c r="H192" s="246" t="s">
        <v>1</v>
      </c>
      <c r="I192" s="248"/>
      <c r="J192" s="245"/>
      <c r="K192" s="245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142</v>
      </c>
      <c r="AU192" s="253" t="s">
        <v>91</v>
      </c>
      <c r="AV192" s="14" t="s">
        <v>89</v>
      </c>
      <c r="AW192" s="14" t="s">
        <v>36</v>
      </c>
      <c r="AX192" s="14" t="s">
        <v>81</v>
      </c>
      <c r="AY192" s="253" t="s">
        <v>134</v>
      </c>
    </row>
    <row r="193" s="13" customFormat="1">
      <c r="A193" s="13"/>
      <c r="B193" s="232"/>
      <c r="C193" s="233"/>
      <c r="D193" s="234" t="s">
        <v>142</v>
      </c>
      <c r="E193" s="235" t="s">
        <v>1</v>
      </c>
      <c r="F193" s="236" t="s">
        <v>1200</v>
      </c>
      <c r="G193" s="233"/>
      <c r="H193" s="237">
        <v>40.965000000000003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142</v>
      </c>
      <c r="AU193" s="243" t="s">
        <v>91</v>
      </c>
      <c r="AV193" s="13" t="s">
        <v>91</v>
      </c>
      <c r="AW193" s="13" t="s">
        <v>36</v>
      </c>
      <c r="AX193" s="13" t="s">
        <v>81</v>
      </c>
      <c r="AY193" s="243" t="s">
        <v>134</v>
      </c>
    </row>
    <row r="194" s="13" customFormat="1">
      <c r="A194" s="13"/>
      <c r="B194" s="232"/>
      <c r="C194" s="233"/>
      <c r="D194" s="234" t="s">
        <v>142</v>
      </c>
      <c r="E194" s="235" t="s">
        <v>1</v>
      </c>
      <c r="F194" s="236" t="s">
        <v>1201</v>
      </c>
      <c r="G194" s="233"/>
      <c r="H194" s="237">
        <v>4.3730000000000002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142</v>
      </c>
      <c r="AU194" s="243" t="s">
        <v>91</v>
      </c>
      <c r="AV194" s="13" t="s">
        <v>91</v>
      </c>
      <c r="AW194" s="13" t="s">
        <v>36</v>
      </c>
      <c r="AX194" s="13" t="s">
        <v>81</v>
      </c>
      <c r="AY194" s="243" t="s">
        <v>134</v>
      </c>
    </row>
    <row r="195" s="16" customFormat="1">
      <c r="A195" s="16"/>
      <c r="B195" s="283"/>
      <c r="C195" s="284"/>
      <c r="D195" s="234" t="s">
        <v>142</v>
      </c>
      <c r="E195" s="285" t="s">
        <v>1</v>
      </c>
      <c r="F195" s="286" t="s">
        <v>414</v>
      </c>
      <c r="G195" s="284"/>
      <c r="H195" s="287">
        <v>45.338000000000001</v>
      </c>
      <c r="I195" s="288"/>
      <c r="J195" s="284"/>
      <c r="K195" s="284"/>
      <c r="L195" s="289"/>
      <c r="M195" s="290"/>
      <c r="N195" s="291"/>
      <c r="O195" s="291"/>
      <c r="P195" s="291"/>
      <c r="Q195" s="291"/>
      <c r="R195" s="291"/>
      <c r="S195" s="291"/>
      <c r="T195" s="292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3" t="s">
        <v>142</v>
      </c>
      <c r="AU195" s="293" t="s">
        <v>91</v>
      </c>
      <c r="AV195" s="16" t="s">
        <v>150</v>
      </c>
      <c r="AW195" s="16" t="s">
        <v>36</v>
      </c>
      <c r="AX195" s="16" t="s">
        <v>81</v>
      </c>
      <c r="AY195" s="293" t="s">
        <v>134</v>
      </c>
    </row>
    <row r="196" s="15" customFormat="1">
      <c r="A196" s="15"/>
      <c r="B196" s="254"/>
      <c r="C196" s="255"/>
      <c r="D196" s="234" t="s">
        <v>142</v>
      </c>
      <c r="E196" s="256" t="s">
        <v>1</v>
      </c>
      <c r="F196" s="257" t="s">
        <v>175</v>
      </c>
      <c r="G196" s="255"/>
      <c r="H196" s="258">
        <v>499.46100000000001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142</v>
      </c>
      <c r="AU196" s="264" t="s">
        <v>91</v>
      </c>
      <c r="AV196" s="15" t="s">
        <v>140</v>
      </c>
      <c r="AW196" s="15" t="s">
        <v>36</v>
      </c>
      <c r="AX196" s="15" t="s">
        <v>89</v>
      </c>
      <c r="AY196" s="264" t="s">
        <v>134</v>
      </c>
    </row>
    <row r="197" s="2" customFormat="1" ht="55.5" customHeight="1">
      <c r="A197" s="39"/>
      <c r="B197" s="40"/>
      <c r="C197" s="219" t="s">
        <v>209</v>
      </c>
      <c r="D197" s="219" t="s">
        <v>136</v>
      </c>
      <c r="E197" s="220" t="s">
        <v>177</v>
      </c>
      <c r="F197" s="221" t="s">
        <v>178</v>
      </c>
      <c r="G197" s="222" t="s">
        <v>169</v>
      </c>
      <c r="H197" s="223">
        <v>499.46100000000001</v>
      </c>
      <c r="I197" s="224"/>
      <c r="J197" s="225">
        <f>ROUND(I197*H197,2)</f>
        <v>0</v>
      </c>
      <c r="K197" s="221" t="s">
        <v>147</v>
      </c>
      <c r="L197" s="45"/>
      <c r="M197" s="226" t="s">
        <v>1</v>
      </c>
      <c r="N197" s="227" t="s">
        <v>46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140</v>
      </c>
      <c r="AT197" s="230" t="s">
        <v>136</v>
      </c>
      <c r="AU197" s="230" t="s">
        <v>91</v>
      </c>
      <c r="AY197" s="18" t="s">
        <v>134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89</v>
      </c>
      <c r="BK197" s="231">
        <f>ROUND(I197*H197,2)</f>
        <v>0</v>
      </c>
      <c r="BL197" s="18" t="s">
        <v>140</v>
      </c>
      <c r="BM197" s="230" t="s">
        <v>1202</v>
      </c>
    </row>
    <row r="198" s="14" customFormat="1">
      <c r="A198" s="14"/>
      <c r="B198" s="244"/>
      <c r="C198" s="245"/>
      <c r="D198" s="234" t="s">
        <v>142</v>
      </c>
      <c r="E198" s="246" t="s">
        <v>1</v>
      </c>
      <c r="F198" s="247" t="s">
        <v>159</v>
      </c>
      <c r="G198" s="245"/>
      <c r="H198" s="246" t="s">
        <v>1</v>
      </c>
      <c r="I198" s="248"/>
      <c r="J198" s="245"/>
      <c r="K198" s="245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142</v>
      </c>
      <c r="AU198" s="253" t="s">
        <v>91</v>
      </c>
      <c r="AV198" s="14" t="s">
        <v>89</v>
      </c>
      <c r="AW198" s="14" t="s">
        <v>36</v>
      </c>
      <c r="AX198" s="14" t="s">
        <v>81</v>
      </c>
      <c r="AY198" s="253" t="s">
        <v>134</v>
      </c>
    </row>
    <row r="199" s="14" customFormat="1">
      <c r="A199" s="14"/>
      <c r="B199" s="244"/>
      <c r="C199" s="245"/>
      <c r="D199" s="234" t="s">
        <v>142</v>
      </c>
      <c r="E199" s="246" t="s">
        <v>1</v>
      </c>
      <c r="F199" s="247" t="s">
        <v>171</v>
      </c>
      <c r="G199" s="245"/>
      <c r="H199" s="246" t="s">
        <v>1</v>
      </c>
      <c r="I199" s="248"/>
      <c r="J199" s="245"/>
      <c r="K199" s="245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142</v>
      </c>
      <c r="AU199" s="253" t="s">
        <v>91</v>
      </c>
      <c r="AV199" s="14" t="s">
        <v>89</v>
      </c>
      <c r="AW199" s="14" t="s">
        <v>36</v>
      </c>
      <c r="AX199" s="14" t="s">
        <v>81</v>
      </c>
      <c r="AY199" s="253" t="s">
        <v>134</v>
      </c>
    </row>
    <row r="200" s="14" customFormat="1">
      <c r="A200" s="14"/>
      <c r="B200" s="244"/>
      <c r="C200" s="245"/>
      <c r="D200" s="234" t="s">
        <v>142</v>
      </c>
      <c r="E200" s="246" t="s">
        <v>1</v>
      </c>
      <c r="F200" s="247" t="s">
        <v>172</v>
      </c>
      <c r="G200" s="245"/>
      <c r="H200" s="246" t="s">
        <v>1</v>
      </c>
      <c r="I200" s="248"/>
      <c r="J200" s="245"/>
      <c r="K200" s="245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142</v>
      </c>
      <c r="AU200" s="253" t="s">
        <v>91</v>
      </c>
      <c r="AV200" s="14" t="s">
        <v>89</v>
      </c>
      <c r="AW200" s="14" t="s">
        <v>36</v>
      </c>
      <c r="AX200" s="14" t="s">
        <v>81</v>
      </c>
      <c r="AY200" s="253" t="s">
        <v>134</v>
      </c>
    </row>
    <row r="201" s="14" customFormat="1">
      <c r="A201" s="14"/>
      <c r="B201" s="244"/>
      <c r="C201" s="245"/>
      <c r="D201" s="234" t="s">
        <v>142</v>
      </c>
      <c r="E201" s="246" t="s">
        <v>1</v>
      </c>
      <c r="F201" s="247" t="s">
        <v>411</v>
      </c>
      <c r="G201" s="245"/>
      <c r="H201" s="246" t="s">
        <v>1</v>
      </c>
      <c r="I201" s="248"/>
      <c r="J201" s="245"/>
      <c r="K201" s="245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142</v>
      </c>
      <c r="AU201" s="253" t="s">
        <v>91</v>
      </c>
      <c r="AV201" s="14" t="s">
        <v>89</v>
      </c>
      <c r="AW201" s="14" t="s">
        <v>36</v>
      </c>
      <c r="AX201" s="14" t="s">
        <v>81</v>
      </c>
      <c r="AY201" s="253" t="s">
        <v>134</v>
      </c>
    </row>
    <row r="202" s="13" customFormat="1">
      <c r="A202" s="13"/>
      <c r="B202" s="232"/>
      <c r="C202" s="233"/>
      <c r="D202" s="234" t="s">
        <v>142</v>
      </c>
      <c r="E202" s="235" t="s">
        <v>1</v>
      </c>
      <c r="F202" s="236" t="s">
        <v>1198</v>
      </c>
      <c r="G202" s="233"/>
      <c r="H202" s="237">
        <v>403.88</v>
      </c>
      <c r="I202" s="238"/>
      <c r="J202" s="233"/>
      <c r="K202" s="233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142</v>
      </c>
      <c r="AU202" s="243" t="s">
        <v>91</v>
      </c>
      <c r="AV202" s="13" t="s">
        <v>91</v>
      </c>
      <c r="AW202" s="13" t="s">
        <v>36</v>
      </c>
      <c r="AX202" s="13" t="s">
        <v>81</v>
      </c>
      <c r="AY202" s="243" t="s">
        <v>134</v>
      </c>
    </row>
    <row r="203" s="13" customFormat="1">
      <c r="A203" s="13"/>
      <c r="B203" s="232"/>
      <c r="C203" s="233"/>
      <c r="D203" s="234" t="s">
        <v>142</v>
      </c>
      <c r="E203" s="235" t="s">
        <v>1</v>
      </c>
      <c r="F203" s="236" t="s">
        <v>1199</v>
      </c>
      <c r="G203" s="233"/>
      <c r="H203" s="237">
        <v>50.243000000000002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142</v>
      </c>
      <c r="AU203" s="243" t="s">
        <v>91</v>
      </c>
      <c r="AV203" s="13" t="s">
        <v>91</v>
      </c>
      <c r="AW203" s="13" t="s">
        <v>36</v>
      </c>
      <c r="AX203" s="13" t="s">
        <v>81</v>
      </c>
      <c r="AY203" s="243" t="s">
        <v>134</v>
      </c>
    </row>
    <row r="204" s="16" customFormat="1">
      <c r="A204" s="16"/>
      <c r="B204" s="283"/>
      <c r="C204" s="284"/>
      <c r="D204" s="234" t="s">
        <v>142</v>
      </c>
      <c r="E204" s="285" t="s">
        <v>1</v>
      </c>
      <c r="F204" s="286" t="s">
        <v>414</v>
      </c>
      <c r="G204" s="284"/>
      <c r="H204" s="287">
        <v>454.12299999999999</v>
      </c>
      <c r="I204" s="288"/>
      <c r="J204" s="284"/>
      <c r="K204" s="284"/>
      <c r="L204" s="289"/>
      <c r="M204" s="290"/>
      <c r="N204" s="291"/>
      <c r="O204" s="291"/>
      <c r="P204" s="291"/>
      <c r="Q204" s="291"/>
      <c r="R204" s="291"/>
      <c r="S204" s="291"/>
      <c r="T204" s="292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3" t="s">
        <v>142</v>
      </c>
      <c r="AU204" s="293" t="s">
        <v>91</v>
      </c>
      <c r="AV204" s="16" t="s">
        <v>150</v>
      </c>
      <c r="AW204" s="16" t="s">
        <v>36</v>
      </c>
      <c r="AX204" s="16" t="s">
        <v>81</v>
      </c>
      <c r="AY204" s="293" t="s">
        <v>134</v>
      </c>
    </row>
    <row r="205" s="14" customFormat="1">
      <c r="A205" s="14"/>
      <c r="B205" s="244"/>
      <c r="C205" s="245"/>
      <c r="D205" s="234" t="s">
        <v>142</v>
      </c>
      <c r="E205" s="246" t="s">
        <v>1</v>
      </c>
      <c r="F205" s="247" t="s">
        <v>365</v>
      </c>
      <c r="G205" s="245"/>
      <c r="H205" s="246" t="s">
        <v>1</v>
      </c>
      <c r="I205" s="248"/>
      <c r="J205" s="245"/>
      <c r="K205" s="245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142</v>
      </c>
      <c r="AU205" s="253" t="s">
        <v>91</v>
      </c>
      <c r="AV205" s="14" t="s">
        <v>89</v>
      </c>
      <c r="AW205" s="14" t="s">
        <v>36</v>
      </c>
      <c r="AX205" s="14" t="s">
        <v>81</v>
      </c>
      <c r="AY205" s="253" t="s">
        <v>134</v>
      </c>
    </row>
    <row r="206" s="13" customFormat="1">
      <c r="A206" s="13"/>
      <c r="B206" s="232"/>
      <c r="C206" s="233"/>
      <c r="D206" s="234" t="s">
        <v>142</v>
      </c>
      <c r="E206" s="235" t="s">
        <v>1</v>
      </c>
      <c r="F206" s="236" t="s">
        <v>1200</v>
      </c>
      <c r="G206" s="233"/>
      <c r="H206" s="237">
        <v>40.965000000000003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142</v>
      </c>
      <c r="AU206" s="243" t="s">
        <v>91</v>
      </c>
      <c r="AV206" s="13" t="s">
        <v>91</v>
      </c>
      <c r="AW206" s="13" t="s">
        <v>36</v>
      </c>
      <c r="AX206" s="13" t="s">
        <v>81</v>
      </c>
      <c r="AY206" s="243" t="s">
        <v>134</v>
      </c>
    </row>
    <row r="207" s="13" customFormat="1">
      <c r="A207" s="13"/>
      <c r="B207" s="232"/>
      <c r="C207" s="233"/>
      <c r="D207" s="234" t="s">
        <v>142</v>
      </c>
      <c r="E207" s="235" t="s">
        <v>1</v>
      </c>
      <c r="F207" s="236" t="s">
        <v>1201</v>
      </c>
      <c r="G207" s="233"/>
      <c r="H207" s="237">
        <v>4.3730000000000002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142</v>
      </c>
      <c r="AU207" s="243" t="s">
        <v>91</v>
      </c>
      <c r="AV207" s="13" t="s">
        <v>91</v>
      </c>
      <c r="AW207" s="13" t="s">
        <v>36</v>
      </c>
      <c r="AX207" s="13" t="s">
        <v>81</v>
      </c>
      <c r="AY207" s="243" t="s">
        <v>134</v>
      </c>
    </row>
    <row r="208" s="16" customFormat="1">
      <c r="A208" s="16"/>
      <c r="B208" s="283"/>
      <c r="C208" s="284"/>
      <c r="D208" s="234" t="s">
        <v>142</v>
      </c>
      <c r="E208" s="285" t="s">
        <v>1</v>
      </c>
      <c r="F208" s="286" t="s">
        <v>414</v>
      </c>
      <c r="G208" s="284"/>
      <c r="H208" s="287">
        <v>45.338000000000001</v>
      </c>
      <c r="I208" s="288"/>
      <c r="J208" s="284"/>
      <c r="K208" s="284"/>
      <c r="L208" s="289"/>
      <c r="M208" s="290"/>
      <c r="N208" s="291"/>
      <c r="O208" s="291"/>
      <c r="P208" s="291"/>
      <c r="Q208" s="291"/>
      <c r="R208" s="291"/>
      <c r="S208" s="291"/>
      <c r="T208" s="292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93" t="s">
        <v>142</v>
      </c>
      <c r="AU208" s="293" t="s">
        <v>91</v>
      </c>
      <c r="AV208" s="16" t="s">
        <v>150</v>
      </c>
      <c r="AW208" s="16" t="s">
        <v>36</v>
      </c>
      <c r="AX208" s="16" t="s">
        <v>81</v>
      </c>
      <c r="AY208" s="293" t="s">
        <v>134</v>
      </c>
    </row>
    <row r="209" s="15" customFormat="1">
      <c r="A209" s="15"/>
      <c r="B209" s="254"/>
      <c r="C209" s="255"/>
      <c r="D209" s="234" t="s">
        <v>142</v>
      </c>
      <c r="E209" s="256" t="s">
        <v>1</v>
      </c>
      <c r="F209" s="257" t="s">
        <v>175</v>
      </c>
      <c r="G209" s="255"/>
      <c r="H209" s="258">
        <v>499.46100000000001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142</v>
      </c>
      <c r="AU209" s="264" t="s">
        <v>91</v>
      </c>
      <c r="AV209" s="15" t="s">
        <v>140</v>
      </c>
      <c r="AW209" s="15" t="s">
        <v>36</v>
      </c>
      <c r="AX209" s="15" t="s">
        <v>89</v>
      </c>
      <c r="AY209" s="264" t="s">
        <v>134</v>
      </c>
    </row>
    <row r="210" s="2" customFormat="1" ht="37.8" customHeight="1">
      <c r="A210" s="39"/>
      <c r="B210" s="40"/>
      <c r="C210" s="219" t="s">
        <v>214</v>
      </c>
      <c r="D210" s="219" t="s">
        <v>136</v>
      </c>
      <c r="E210" s="220" t="s">
        <v>181</v>
      </c>
      <c r="F210" s="221" t="s">
        <v>182</v>
      </c>
      <c r="G210" s="222" t="s">
        <v>139</v>
      </c>
      <c r="H210" s="223">
        <v>2168.8800000000001</v>
      </c>
      <c r="I210" s="224"/>
      <c r="J210" s="225">
        <f>ROUND(I210*H210,2)</f>
        <v>0</v>
      </c>
      <c r="K210" s="221" t="s">
        <v>147</v>
      </c>
      <c r="L210" s="45"/>
      <c r="M210" s="226" t="s">
        <v>1</v>
      </c>
      <c r="N210" s="227" t="s">
        <v>46</v>
      </c>
      <c r="O210" s="92"/>
      <c r="P210" s="228">
        <f>O210*H210</f>
        <v>0</v>
      </c>
      <c r="Q210" s="228">
        <v>0.00058135999999999995</v>
      </c>
      <c r="R210" s="228">
        <f>Q210*H210</f>
        <v>1.2609000768000001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140</v>
      </c>
      <c r="AT210" s="230" t="s">
        <v>136</v>
      </c>
      <c r="AU210" s="230" t="s">
        <v>91</v>
      </c>
      <c r="AY210" s="18" t="s">
        <v>134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89</v>
      </c>
      <c r="BK210" s="231">
        <f>ROUND(I210*H210,2)</f>
        <v>0</v>
      </c>
      <c r="BL210" s="18" t="s">
        <v>140</v>
      </c>
      <c r="BM210" s="230" t="s">
        <v>1203</v>
      </c>
    </row>
    <row r="211" s="14" customFormat="1">
      <c r="A211" s="14"/>
      <c r="B211" s="244"/>
      <c r="C211" s="245"/>
      <c r="D211" s="234" t="s">
        <v>142</v>
      </c>
      <c r="E211" s="246" t="s">
        <v>1</v>
      </c>
      <c r="F211" s="247" t="s">
        <v>159</v>
      </c>
      <c r="G211" s="245"/>
      <c r="H211" s="246" t="s">
        <v>1</v>
      </c>
      <c r="I211" s="248"/>
      <c r="J211" s="245"/>
      <c r="K211" s="245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142</v>
      </c>
      <c r="AU211" s="253" t="s">
        <v>91</v>
      </c>
      <c r="AV211" s="14" t="s">
        <v>89</v>
      </c>
      <c r="AW211" s="14" t="s">
        <v>36</v>
      </c>
      <c r="AX211" s="14" t="s">
        <v>81</v>
      </c>
      <c r="AY211" s="253" t="s">
        <v>134</v>
      </c>
    </row>
    <row r="212" s="14" customFormat="1">
      <c r="A212" s="14"/>
      <c r="B212" s="244"/>
      <c r="C212" s="245"/>
      <c r="D212" s="234" t="s">
        <v>142</v>
      </c>
      <c r="E212" s="246" t="s">
        <v>1</v>
      </c>
      <c r="F212" s="247" t="s">
        <v>171</v>
      </c>
      <c r="G212" s="245"/>
      <c r="H212" s="246" t="s">
        <v>1</v>
      </c>
      <c r="I212" s="248"/>
      <c r="J212" s="245"/>
      <c r="K212" s="245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142</v>
      </c>
      <c r="AU212" s="253" t="s">
        <v>91</v>
      </c>
      <c r="AV212" s="14" t="s">
        <v>89</v>
      </c>
      <c r="AW212" s="14" t="s">
        <v>36</v>
      </c>
      <c r="AX212" s="14" t="s">
        <v>81</v>
      </c>
      <c r="AY212" s="253" t="s">
        <v>134</v>
      </c>
    </row>
    <row r="213" s="13" customFormat="1">
      <c r="A213" s="13"/>
      <c r="B213" s="232"/>
      <c r="C213" s="233"/>
      <c r="D213" s="234" t="s">
        <v>142</v>
      </c>
      <c r="E213" s="235" t="s">
        <v>1</v>
      </c>
      <c r="F213" s="236" t="s">
        <v>1204</v>
      </c>
      <c r="G213" s="233"/>
      <c r="H213" s="237">
        <v>1978.0799999999999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142</v>
      </c>
      <c r="AU213" s="243" t="s">
        <v>91</v>
      </c>
      <c r="AV213" s="13" t="s">
        <v>91</v>
      </c>
      <c r="AW213" s="13" t="s">
        <v>36</v>
      </c>
      <c r="AX213" s="13" t="s">
        <v>81</v>
      </c>
      <c r="AY213" s="243" t="s">
        <v>134</v>
      </c>
    </row>
    <row r="214" s="13" customFormat="1">
      <c r="A214" s="13"/>
      <c r="B214" s="232"/>
      <c r="C214" s="233"/>
      <c r="D214" s="234" t="s">
        <v>142</v>
      </c>
      <c r="E214" s="235" t="s">
        <v>1</v>
      </c>
      <c r="F214" s="236" t="s">
        <v>1205</v>
      </c>
      <c r="G214" s="233"/>
      <c r="H214" s="237">
        <v>190.80000000000001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142</v>
      </c>
      <c r="AU214" s="243" t="s">
        <v>91</v>
      </c>
      <c r="AV214" s="13" t="s">
        <v>91</v>
      </c>
      <c r="AW214" s="13" t="s">
        <v>36</v>
      </c>
      <c r="AX214" s="13" t="s">
        <v>81</v>
      </c>
      <c r="AY214" s="243" t="s">
        <v>134</v>
      </c>
    </row>
    <row r="215" s="15" customFormat="1">
      <c r="A215" s="15"/>
      <c r="B215" s="254"/>
      <c r="C215" s="255"/>
      <c r="D215" s="234" t="s">
        <v>142</v>
      </c>
      <c r="E215" s="256" t="s">
        <v>1</v>
      </c>
      <c r="F215" s="257" t="s">
        <v>175</v>
      </c>
      <c r="G215" s="255"/>
      <c r="H215" s="258">
        <v>2168.8800000000001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142</v>
      </c>
      <c r="AU215" s="264" t="s">
        <v>91</v>
      </c>
      <c r="AV215" s="15" t="s">
        <v>140</v>
      </c>
      <c r="AW215" s="15" t="s">
        <v>36</v>
      </c>
      <c r="AX215" s="15" t="s">
        <v>89</v>
      </c>
      <c r="AY215" s="264" t="s">
        <v>134</v>
      </c>
    </row>
    <row r="216" s="2" customFormat="1" ht="37.8" customHeight="1">
      <c r="A216" s="39"/>
      <c r="B216" s="40"/>
      <c r="C216" s="219" t="s">
        <v>8</v>
      </c>
      <c r="D216" s="219" t="s">
        <v>136</v>
      </c>
      <c r="E216" s="220" t="s">
        <v>186</v>
      </c>
      <c r="F216" s="221" t="s">
        <v>187</v>
      </c>
      <c r="G216" s="222" t="s">
        <v>139</v>
      </c>
      <c r="H216" s="223">
        <v>2168.8800000000001</v>
      </c>
      <c r="I216" s="224"/>
      <c r="J216" s="225">
        <f>ROUND(I216*H216,2)</f>
        <v>0</v>
      </c>
      <c r="K216" s="221" t="s">
        <v>147</v>
      </c>
      <c r="L216" s="45"/>
      <c r="M216" s="226" t="s">
        <v>1</v>
      </c>
      <c r="N216" s="227" t="s">
        <v>46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140</v>
      </c>
      <c r="AT216" s="230" t="s">
        <v>136</v>
      </c>
      <c r="AU216" s="230" t="s">
        <v>91</v>
      </c>
      <c r="AY216" s="18" t="s">
        <v>134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89</v>
      </c>
      <c r="BK216" s="231">
        <f>ROUND(I216*H216,2)</f>
        <v>0</v>
      </c>
      <c r="BL216" s="18" t="s">
        <v>140</v>
      </c>
      <c r="BM216" s="230" t="s">
        <v>1206</v>
      </c>
    </row>
    <row r="217" s="2" customFormat="1" ht="62.7" customHeight="1">
      <c r="A217" s="39"/>
      <c r="B217" s="40"/>
      <c r="C217" s="219" t="s">
        <v>224</v>
      </c>
      <c r="D217" s="219" t="s">
        <v>136</v>
      </c>
      <c r="E217" s="220" t="s">
        <v>190</v>
      </c>
      <c r="F217" s="221" t="s">
        <v>191</v>
      </c>
      <c r="G217" s="222" t="s">
        <v>169</v>
      </c>
      <c r="H217" s="223">
        <v>432.42099999999999</v>
      </c>
      <c r="I217" s="224"/>
      <c r="J217" s="225">
        <f>ROUND(I217*H217,2)</f>
        <v>0</v>
      </c>
      <c r="K217" s="221" t="s">
        <v>147</v>
      </c>
      <c r="L217" s="45"/>
      <c r="M217" s="226" t="s">
        <v>1</v>
      </c>
      <c r="N217" s="227" t="s">
        <v>46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140</v>
      </c>
      <c r="AT217" s="230" t="s">
        <v>136</v>
      </c>
      <c r="AU217" s="230" t="s">
        <v>91</v>
      </c>
      <c r="AY217" s="18" t="s">
        <v>134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89</v>
      </c>
      <c r="BK217" s="231">
        <f>ROUND(I217*H217,2)</f>
        <v>0</v>
      </c>
      <c r="BL217" s="18" t="s">
        <v>140</v>
      </c>
      <c r="BM217" s="230" t="s">
        <v>1207</v>
      </c>
    </row>
    <row r="218" s="14" customFormat="1">
      <c r="A218" s="14"/>
      <c r="B218" s="244"/>
      <c r="C218" s="245"/>
      <c r="D218" s="234" t="s">
        <v>142</v>
      </c>
      <c r="E218" s="246" t="s">
        <v>1</v>
      </c>
      <c r="F218" s="247" t="s">
        <v>193</v>
      </c>
      <c r="G218" s="245"/>
      <c r="H218" s="246" t="s">
        <v>1</v>
      </c>
      <c r="I218" s="248"/>
      <c r="J218" s="245"/>
      <c r="K218" s="245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142</v>
      </c>
      <c r="AU218" s="253" t="s">
        <v>91</v>
      </c>
      <c r="AV218" s="14" t="s">
        <v>89</v>
      </c>
      <c r="AW218" s="14" t="s">
        <v>36</v>
      </c>
      <c r="AX218" s="14" t="s">
        <v>81</v>
      </c>
      <c r="AY218" s="253" t="s">
        <v>134</v>
      </c>
    </row>
    <row r="219" s="13" customFormat="1">
      <c r="A219" s="13"/>
      <c r="B219" s="232"/>
      <c r="C219" s="233"/>
      <c r="D219" s="234" t="s">
        <v>142</v>
      </c>
      <c r="E219" s="235" t="s">
        <v>1</v>
      </c>
      <c r="F219" s="236" t="s">
        <v>1208</v>
      </c>
      <c r="G219" s="233"/>
      <c r="H219" s="237">
        <v>499.46100000000001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142</v>
      </c>
      <c r="AU219" s="243" t="s">
        <v>91</v>
      </c>
      <c r="AV219" s="13" t="s">
        <v>91</v>
      </c>
      <c r="AW219" s="13" t="s">
        <v>36</v>
      </c>
      <c r="AX219" s="13" t="s">
        <v>81</v>
      </c>
      <c r="AY219" s="243" t="s">
        <v>134</v>
      </c>
    </row>
    <row r="220" s="13" customFormat="1">
      <c r="A220" s="13"/>
      <c r="B220" s="232"/>
      <c r="C220" s="233"/>
      <c r="D220" s="234" t="s">
        <v>142</v>
      </c>
      <c r="E220" s="235" t="s">
        <v>1</v>
      </c>
      <c r="F220" s="236" t="s">
        <v>1209</v>
      </c>
      <c r="G220" s="233"/>
      <c r="H220" s="237">
        <v>-67.040000000000006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142</v>
      </c>
      <c r="AU220" s="243" t="s">
        <v>91</v>
      </c>
      <c r="AV220" s="13" t="s">
        <v>91</v>
      </c>
      <c r="AW220" s="13" t="s">
        <v>36</v>
      </c>
      <c r="AX220" s="13" t="s">
        <v>81</v>
      </c>
      <c r="AY220" s="243" t="s">
        <v>134</v>
      </c>
    </row>
    <row r="221" s="15" customFormat="1">
      <c r="A221" s="15"/>
      <c r="B221" s="254"/>
      <c r="C221" s="255"/>
      <c r="D221" s="234" t="s">
        <v>142</v>
      </c>
      <c r="E221" s="256" t="s">
        <v>1</v>
      </c>
      <c r="F221" s="257" t="s">
        <v>175</v>
      </c>
      <c r="G221" s="255"/>
      <c r="H221" s="258">
        <v>432.42099999999999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142</v>
      </c>
      <c r="AU221" s="264" t="s">
        <v>91</v>
      </c>
      <c r="AV221" s="15" t="s">
        <v>140</v>
      </c>
      <c r="AW221" s="15" t="s">
        <v>36</v>
      </c>
      <c r="AX221" s="15" t="s">
        <v>89</v>
      </c>
      <c r="AY221" s="264" t="s">
        <v>134</v>
      </c>
    </row>
    <row r="222" s="2" customFormat="1" ht="62.7" customHeight="1">
      <c r="A222" s="39"/>
      <c r="B222" s="40"/>
      <c r="C222" s="219" t="s">
        <v>229</v>
      </c>
      <c r="D222" s="219" t="s">
        <v>136</v>
      </c>
      <c r="E222" s="220" t="s">
        <v>197</v>
      </c>
      <c r="F222" s="221" t="s">
        <v>198</v>
      </c>
      <c r="G222" s="222" t="s">
        <v>169</v>
      </c>
      <c r="H222" s="223">
        <v>499.61000000000001</v>
      </c>
      <c r="I222" s="224"/>
      <c r="J222" s="225">
        <f>ROUND(I222*H222,2)</f>
        <v>0</v>
      </c>
      <c r="K222" s="221" t="s">
        <v>147</v>
      </c>
      <c r="L222" s="45"/>
      <c r="M222" s="226" t="s">
        <v>1</v>
      </c>
      <c r="N222" s="227" t="s">
        <v>46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140</v>
      </c>
      <c r="AT222" s="230" t="s">
        <v>136</v>
      </c>
      <c r="AU222" s="230" t="s">
        <v>91</v>
      </c>
      <c r="AY222" s="18" t="s">
        <v>134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89</v>
      </c>
      <c r="BK222" s="231">
        <f>ROUND(I222*H222,2)</f>
        <v>0</v>
      </c>
      <c r="BL222" s="18" t="s">
        <v>140</v>
      </c>
      <c r="BM222" s="230" t="s">
        <v>1210</v>
      </c>
    </row>
    <row r="223" s="14" customFormat="1">
      <c r="A223" s="14"/>
      <c r="B223" s="244"/>
      <c r="C223" s="245"/>
      <c r="D223" s="234" t="s">
        <v>142</v>
      </c>
      <c r="E223" s="246" t="s">
        <v>1</v>
      </c>
      <c r="F223" s="247" t="s">
        <v>193</v>
      </c>
      <c r="G223" s="245"/>
      <c r="H223" s="246" t="s">
        <v>1</v>
      </c>
      <c r="I223" s="248"/>
      <c r="J223" s="245"/>
      <c r="K223" s="245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142</v>
      </c>
      <c r="AU223" s="253" t="s">
        <v>91</v>
      </c>
      <c r="AV223" s="14" t="s">
        <v>89</v>
      </c>
      <c r="AW223" s="14" t="s">
        <v>36</v>
      </c>
      <c r="AX223" s="14" t="s">
        <v>81</v>
      </c>
      <c r="AY223" s="253" t="s">
        <v>134</v>
      </c>
    </row>
    <row r="224" s="13" customFormat="1">
      <c r="A224" s="13"/>
      <c r="B224" s="232"/>
      <c r="C224" s="233"/>
      <c r="D224" s="234" t="s">
        <v>142</v>
      </c>
      <c r="E224" s="235" t="s">
        <v>1</v>
      </c>
      <c r="F224" s="236" t="s">
        <v>1211</v>
      </c>
      <c r="G224" s="233"/>
      <c r="H224" s="237">
        <v>499.61000000000001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142</v>
      </c>
      <c r="AU224" s="243" t="s">
        <v>91</v>
      </c>
      <c r="AV224" s="13" t="s">
        <v>91</v>
      </c>
      <c r="AW224" s="13" t="s">
        <v>36</v>
      </c>
      <c r="AX224" s="13" t="s">
        <v>89</v>
      </c>
      <c r="AY224" s="243" t="s">
        <v>134</v>
      </c>
    </row>
    <row r="225" s="2" customFormat="1" ht="44.25" customHeight="1">
      <c r="A225" s="39"/>
      <c r="B225" s="40"/>
      <c r="C225" s="219" t="s">
        <v>233</v>
      </c>
      <c r="D225" s="265" t="s">
        <v>136</v>
      </c>
      <c r="E225" s="220" t="s">
        <v>202</v>
      </c>
      <c r="F225" s="221" t="s">
        <v>203</v>
      </c>
      <c r="G225" s="222" t="s">
        <v>204</v>
      </c>
      <c r="H225" s="223">
        <v>1677.656</v>
      </c>
      <c r="I225" s="224"/>
      <c r="J225" s="225">
        <f>ROUND(I225*H225,2)</f>
        <v>0</v>
      </c>
      <c r="K225" s="221" t="s">
        <v>205</v>
      </c>
      <c r="L225" s="45"/>
      <c r="M225" s="226" t="s">
        <v>1</v>
      </c>
      <c r="N225" s="227" t="s">
        <v>46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140</v>
      </c>
      <c r="AT225" s="230" t="s">
        <v>136</v>
      </c>
      <c r="AU225" s="230" t="s">
        <v>91</v>
      </c>
      <c r="AY225" s="18" t="s">
        <v>134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89</v>
      </c>
      <c r="BK225" s="231">
        <f>ROUND(I225*H225,2)</f>
        <v>0</v>
      </c>
      <c r="BL225" s="18" t="s">
        <v>140</v>
      </c>
      <c r="BM225" s="230" t="s">
        <v>1212</v>
      </c>
    </row>
    <row r="226" s="13" customFormat="1">
      <c r="A226" s="13"/>
      <c r="B226" s="232"/>
      <c r="C226" s="233"/>
      <c r="D226" s="234" t="s">
        <v>142</v>
      </c>
      <c r="E226" s="235" t="s">
        <v>1</v>
      </c>
      <c r="F226" s="236" t="s">
        <v>1213</v>
      </c>
      <c r="G226" s="233"/>
      <c r="H226" s="237">
        <v>778.35799999999995</v>
      </c>
      <c r="I226" s="238"/>
      <c r="J226" s="233"/>
      <c r="K226" s="233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142</v>
      </c>
      <c r="AU226" s="243" t="s">
        <v>91</v>
      </c>
      <c r="AV226" s="13" t="s">
        <v>91</v>
      </c>
      <c r="AW226" s="13" t="s">
        <v>36</v>
      </c>
      <c r="AX226" s="13" t="s">
        <v>81</v>
      </c>
      <c r="AY226" s="243" t="s">
        <v>134</v>
      </c>
    </row>
    <row r="227" s="13" customFormat="1">
      <c r="A227" s="13"/>
      <c r="B227" s="232"/>
      <c r="C227" s="233"/>
      <c r="D227" s="234" t="s">
        <v>142</v>
      </c>
      <c r="E227" s="235" t="s">
        <v>1</v>
      </c>
      <c r="F227" s="236" t="s">
        <v>1214</v>
      </c>
      <c r="G227" s="233"/>
      <c r="H227" s="237">
        <v>899.298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142</v>
      </c>
      <c r="AU227" s="243" t="s">
        <v>91</v>
      </c>
      <c r="AV227" s="13" t="s">
        <v>91</v>
      </c>
      <c r="AW227" s="13" t="s">
        <v>36</v>
      </c>
      <c r="AX227" s="13" t="s">
        <v>81</v>
      </c>
      <c r="AY227" s="243" t="s">
        <v>134</v>
      </c>
    </row>
    <row r="228" s="15" customFormat="1">
      <c r="A228" s="15"/>
      <c r="B228" s="254"/>
      <c r="C228" s="255"/>
      <c r="D228" s="234" t="s">
        <v>142</v>
      </c>
      <c r="E228" s="256" t="s">
        <v>1</v>
      </c>
      <c r="F228" s="257" t="s">
        <v>175</v>
      </c>
      <c r="G228" s="255"/>
      <c r="H228" s="258">
        <v>1677.656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4" t="s">
        <v>142</v>
      </c>
      <c r="AU228" s="264" t="s">
        <v>91</v>
      </c>
      <c r="AV228" s="15" t="s">
        <v>140</v>
      </c>
      <c r="AW228" s="15" t="s">
        <v>36</v>
      </c>
      <c r="AX228" s="15" t="s">
        <v>89</v>
      </c>
      <c r="AY228" s="264" t="s">
        <v>134</v>
      </c>
    </row>
    <row r="229" s="2" customFormat="1" ht="44.25" customHeight="1">
      <c r="A229" s="39"/>
      <c r="B229" s="40"/>
      <c r="C229" s="219" t="s">
        <v>237</v>
      </c>
      <c r="D229" s="219" t="s">
        <v>136</v>
      </c>
      <c r="E229" s="220" t="s">
        <v>210</v>
      </c>
      <c r="F229" s="221" t="s">
        <v>211</v>
      </c>
      <c r="G229" s="222" t="s">
        <v>169</v>
      </c>
      <c r="H229" s="223">
        <v>484.80000000000001</v>
      </c>
      <c r="I229" s="224"/>
      <c r="J229" s="225">
        <f>ROUND(I229*H229,2)</f>
        <v>0</v>
      </c>
      <c r="K229" s="221" t="s">
        <v>147</v>
      </c>
      <c r="L229" s="45"/>
      <c r="M229" s="226" t="s">
        <v>1</v>
      </c>
      <c r="N229" s="227" t="s">
        <v>46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140</v>
      </c>
      <c r="AT229" s="230" t="s">
        <v>136</v>
      </c>
      <c r="AU229" s="230" t="s">
        <v>91</v>
      </c>
      <c r="AY229" s="18" t="s">
        <v>134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89</v>
      </c>
      <c r="BK229" s="231">
        <f>ROUND(I229*H229,2)</f>
        <v>0</v>
      </c>
      <c r="BL229" s="18" t="s">
        <v>140</v>
      </c>
      <c r="BM229" s="230" t="s">
        <v>1215</v>
      </c>
    </row>
    <row r="230" s="14" customFormat="1">
      <c r="A230" s="14"/>
      <c r="B230" s="244"/>
      <c r="C230" s="245"/>
      <c r="D230" s="234" t="s">
        <v>142</v>
      </c>
      <c r="E230" s="246" t="s">
        <v>1</v>
      </c>
      <c r="F230" s="247" t="s">
        <v>159</v>
      </c>
      <c r="G230" s="245"/>
      <c r="H230" s="246" t="s">
        <v>1</v>
      </c>
      <c r="I230" s="248"/>
      <c r="J230" s="245"/>
      <c r="K230" s="245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142</v>
      </c>
      <c r="AU230" s="253" t="s">
        <v>91</v>
      </c>
      <c r="AV230" s="14" t="s">
        <v>89</v>
      </c>
      <c r="AW230" s="14" t="s">
        <v>36</v>
      </c>
      <c r="AX230" s="14" t="s">
        <v>81</v>
      </c>
      <c r="AY230" s="253" t="s">
        <v>134</v>
      </c>
    </row>
    <row r="231" s="14" customFormat="1">
      <c r="A231" s="14"/>
      <c r="B231" s="244"/>
      <c r="C231" s="245"/>
      <c r="D231" s="234" t="s">
        <v>142</v>
      </c>
      <c r="E231" s="246" t="s">
        <v>1</v>
      </c>
      <c r="F231" s="247" t="s">
        <v>171</v>
      </c>
      <c r="G231" s="245"/>
      <c r="H231" s="246" t="s">
        <v>1</v>
      </c>
      <c r="I231" s="248"/>
      <c r="J231" s="245"/>
      <c r="K231" s="245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142</v>
      </c>
      <c r="AU231" s="253" t="s">
        <v>91</v>
      </c>
      <c r="AV231" s="14" t="s">
        <v>89</v>
      </c>
      <c r="AW231" s="14" t="s">
        <v>36</v>
      </c>
      <c r="AX231" s="14" t="s">
        <v>81</v>
      </c>
      <c r="AY231" s="253" t="s">
        <v>134</v>
      </c>
    </row>
    <row r="232" s="14" customFormat="1">
      <c r="A232" s="14"/>
      <c r="B232" s="244"/>
      <c r="C232" s="245"/>
      <c r="D232" s="234" t="s">
        <v>142</v>
      </c>
      <c r="E232" s="246" t="s">
        <v>1</v>
      </c>
      <c r="F232" s="247" t="s">
        <v>411</v>
      </c>
      <c r="G232" s="245"/>
      <c r="H232" s="246" t="s">
        <v>1</v>
      </c>
      <c r="I232" s="248"/>
      <c r="J232" s="245"/>
      <c r="K232" s="245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142</v>
      </c>
      <c r="AU232" s="253" t="s">
        <v>91</v>
      </c>
      <c r="AV232" s="14" t="s">
        <v>89</v>
      </c>
      <c r="AW232" s="14" t="s">
        <v>36</v>
      </c>
      <c r="AX232" s="14" t="s">
        <v>81</v>
      </c>
      <c r="AY232" s="253" t="s">
        <v>134</v>
      </c>
    </row>
    <row r="233" s="13" customFormat="1">
      <c r="A233" s="13"/>
      <c r="B233" s="232"/>
      <c r="C233" s="233"/>
      <c r="D233" s="234" t="s">
        <v>142</v>
      </c>
      <c r="E233" s="235" t="s">
        <v>1</v>
      </c>
      <c r="F233" s="236" t="s">
        <v>1216</v>
      </c>
      <c r="G233" s="233"/>
      <c r="H233" s="237">
        <v>55.049999999999997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142</v>
      </c>
      <c r="AU233" s="243" t="s">
        <v>91</v>
      </c>
      <c r="AV233" s="13" t="s">
        <v>91</v>
      </c>
      <c r="AW233" s="13" t="s">
        <v>36</v>
      </c>
      <c r="AX233" s="13" t="s">
        <v>81</v>
      </c>
      <c r="AY233" s="243" t="s">
        <v>134</v>
      </c>
    </row>
    <row r="234" s="13" customFormat="1">
      <c r="A234" s="13"/>
      <c r="B234" s="232"/>
      <c r="C234" s="233"/>
      <c r="D234" s="234" t="s">
        <v>142</v>
      </c>
      <c r="E234" s="235" t="s">
        <v>1</v>
      </c>
      <c r="F234" s="236" t="s">
        <v>1217</v>
      </c>
      <c r="G234" s="233"/>
      <c r="H234" s="237">
        <v>377.56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142</v>
      </c>
      <c r="AU234" s="243" t="s">
        <v>91</v>
      </c>
      <c r="AV234" s="13" t="s">
        <v>91</v>
      </c>
      <c r="AW234" s="13" t="s">
        <v>36</v>
      </c>
      <c r="AX234" s="13" t="s">
        <v>81</v>
      </c>
      <c r="AY234" s="243" t="s">
        <v>134</v>
      </c>
    </row>
    <row r="235" s="14" customFormat="1">
      <c r="A235" s="14"/>
      <c r="B235" s="244"/>
      <c r="C235" s="245"/>
      <c r="D235" s="234" t="s">
        <v>142</v>
      </c>
      <c r="E235" s="246" t="s">
        <v>1</v>
      </c>
      <c r="F235" s="247" t="s">
        <v>365</v>
      </c>
      <c r="G235" s="245"/>
      <c r="H235" s="246" t="s">
        <v>1</v>
      </c>
      <c r="I235" s="248"/>
      <c r="J235" s="245"/>
      <c r="K235" s="245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142</v>
      </c>
      <c r="AU235" s="253" t="s">
        <v>91</v>
      </c>
      <c r="AV235" s="14" t="s">
        <v>89</v>
      </c>
      <c r="AW235" s="14" t="s">
        <v>36</v>
      </c>
      <c r="AX235" s="14" t="s">
        <v>81</v>
      </c>
      <c r="AY235" s="253" t="s">
        <v>134</v>
      </c>
    </row>
    <row r="236" s="13" customFormat="1">
      <c r="A236" s="13"/>
      <c r="B236" s="232"/>
      <c r="C236" s="233"/>
      <c r="D236" s="234" t="s">
        <v>142</v>
      </c>
      <c r="E236" s="235" t="s">
        <v>1</v>
      </c>
      <c r="F236" s="236" t="s">
        <v>1218</v>
      </c>
      <c r="G236" s="233"/>
      <c r="H236" s="237">
        <v>11.99</v>
      </c>
      <c r="I236" s="238"/>
      <c r="J236" s="233"/>
      <c r="K236" s="233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142</v>
      </c>
      <c r="AU236" s="243" t="s">
        <v>91</v>
      </c>
      <c r="AV236" s="13" t="s">
        <v>91</v>
      </c>
      <c r="AW236" s="13" t="s">
        <v>36</v>
      </c>
      <c r="AX236" s="13" t="s">
        <v>81</v>
      </c>
      <c r="AY236" s="243" t="s">
        <v>134</v>
      </c>
    </row>
    <row r="237" s="13" customFormat="1">
      <c r="A237" s="13"/>
      <c r="B237" s="232"/>
      <c r="C237" s="233"/>
      <c r="D237" s="234" t="s">
        <v>142</v>
      </c>
      <c r="E237" s="235" t="s">
        <v>1</v>
      </c>
      <c r="F237" s="236" t="s">
        <v>1219</v>
      </c>
      <c r="G237" s="233"/>
      <c r="H237" s="237">
        <v>40.200000000000003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142</v>
      </c>
      <c r="AU237" s="243" t="s">
        <v>91</v>
      </c>
      <c r="AV237" s="13" t="s">
        <v>91</v>
      </c>
      <c r="AW237" s="13" t="s">
        <v>36</v>
      </c>
      <c r="AX237" s="13" t="s">
        <v>81</v>
      </c>
      <c r="AY237" s="243" t="s">
        <v>134</v>
      </c>
    </row>
    <row r="238" s="15" customFormat="1">
      <c r="A238" s="15"/>
      <c r="B238" s="254"/>
      <c r="C238" s="255"/>
      <c r="D238" s="234" t="s">
        <v>142</v>
      </c>
      <c r="E238" s="256" t="s">
        <v>1</v>
      </c>
      <c r="F238" s="257" t="s">
        <v>175</v>
      </c>
      <c r="G238" s="255"/>
      <c r="H238" s="258">
        <v>484.80000000000001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142</v>
      </c>
      <c r="AU238" s="264" t="s">
        <v>91</v>
      </c>
      <c r="AV238" s="15" t="s">
        <v>140</v>
      </c>
      <c r="AW238" s="15" t="s">
        <v>36</v>
      </c>
      <c r="AX238" s="15" t="s">
        <v>89</v>
      </c>
      <c r="AY238" s="264" t="s">
        <v>134</v>
      </c>
    </row>
    <row r="239" s="2" customFormat="1" ht="16.5" customHeight="1">
      <c r="A239" s="39"/>
      <c r="B239" s="40"/>
      <c r="C239" s="266" t="s">
        <v>242</v>
      </c>
      <c r="D239" s="266" t="s">
        <v>219</v>
      </c>
      <c r="E239" s="267" t="s">
        <v>448</v>
      </c>
      <c r="F239" s="268" t="s">
        <v>449</v>
      </c>
      <c r="G239" s="269" t="s">
        <v>204</v>
      </c>
      <c r="H239" s="270">
        <v>835.51999999999998</v>
      </c>
      <c r="I239" s="271"/>
      <c r="J239" s="272">
        <f>ROUND(I239*H239,2)</f>
        <v>0</v>
      </c>
      <c r="K239" s="268" t="s">
        <v>1</v>
      </c>
      <c r="L239" s="273"/>
      <c r="M239" s="274" t="s">
        <v>1</v>
      </c>
      <c r="N239" s="275" t="s">
        <v>46</v>
      </c>
      <c r="O239" s="92"/>
      <c r="P239" s="228">
        <f>O239*H239</f>
        <v>0</v>
      </c>
      <c r="Q239" s="228">
        <v>1</v>
      </c>
      <c r="R239" s="228">
        <f>Q239*H239</f>
        <v>835.51999999999998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180</v>
      </c>
      <c r="AT239" s="230" t="s">
        <v>219</v>
      </c>
      <c r="AU239" s="230" t="s">
        <v>91</v>
      </c>
      <c r="AY239" s="18" t="s">
        <v>134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89</v>
      </c>
      <c r="BK239" s="231">
        <f>ROUND(I239*H239,2)</f>
        <v>0</v>
      </c>
      <c r="BL239" s="18" t="s">
        <v>140</v>
      </c>
      <c r="BM239" s="230" t="s">
        <v>1220</v>
      </c>
    </row>
    <row r="240" s="2" customFormat="1">
      <c r="A240" s="39"/>
      <c r="B240" s="40"/>
      <c r="C240" s="41"/>
      <c r="D240" s="234" t="s">
        <v>273</v>
      </c>
      <c r="E240" s="41"/>
      <c r="F240" s="276" t="s">
        <v>451</v>
      </c>
      <c r="G240" s="41"/>
      <c r="H240" s="41"/>
      <c r="I240" s="277"/>
      <c r="J240" s="41"/>
      <c r="K240" s="41"/>
      <c r="L240" s="45"/>
      <c r="M240" s="278"/>
      <c r="N240" s="279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273</v>
      </c>
      <c r="AU240" s="18" t="s">
        <v>91</v>
      </c>
    </row>
    <row r="241" s="13" customFormat="1">
      <c r="A241" s="13"/>
      <c r="B241" s="232"/>
      <c r="C241" s="233"/>
      <c r="D241" s="234" t="s">
        <v>142</v>
      </c>
      <c r="E241" s="235" t="s">
        <v>1</v>
      </c>
      <c r="F241" s="236" t="s">
        <v>1221</v>
      </c>
      <c r="G241" s="233"/>
      <c r="H241" s="237">
        <v>755.12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142</v>
      </c>
      <c r="AU241" s="243" t="s">
        <v>91</v>
      </c>
      <c r="AV241" s="13" t="s">
        <v>91</v>
      </c>
      <c r="AW241" s="13" t="s">
        <v>36</v>
      </c>
      <c r="AX241" s="13" t="s">
        <v>81</v>
      </c>
      <c r="AY241" s="243" t="s">
        <v>134</v>
      </c>
    </row>
    <row r="242" s="13" customFormat="1">
      <c r="A242" s="13"/>
      <c r="B242" s="232"/>
      <c r="C242" s="233"/>
      <c r="D242" s="234" t="s">
        <v>142</v>
      </c>
      <c r="E242" s="235" t="s">
        <v>1</v>
      </c>
      <c r="F242" s="236" t="s">
        <v>1222</v>
      </c>
      <c r="G242" s="233"/>
      <c r="H242" s="237">
        <v>80.400000000000006</v>
      </c>
      <c r="I242" s="238"/>
      <c r="J242" s="233"/>
      <c r="K242" s="233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142</v>
      </c>
      <c r="AU242" s="243" t="s">
        <v>91</v>
      </c>
      <c r="AV242" s="13" t="s">
        <v>91</v>
      </c>
      <c r="AW242" s="13" t="s">
        <v>36</v>
      </c>
      <c r="AX242" s="13" t="s">
        <v>81</v>
      </c>
      <c r="AY242" s="243" t="s">
        <v>134</v>
      </c>
    </row>
    <row r="243" s="15" customFormat="1">
      <c r="A243" s="15"/>
      <c r="B243" s="254"/>
      <c r="C243" s="255"/>
      <c r="D243" s="234" t="s">
        <v>142</v>
      </c>
      <c r="E243" s="256" t="s">
        <v>1</v>
      </c>
      <c r="F243" s="257" t="s">
        <v>175</v>
      </c>
      <c r="G243" s="255"/>
      <c r="H243" s="258">
        <v>835.51999999999998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4" t="s">
        <v>142</v>
      </c>
      <c r="AU243" s="264" t="s">
        <v>91</v>
      </c>
      <c r="AV243" s="15" t="s">
        <v>140</v>
      </c>
      <c r="AW243" s="15" t="s">
        <v>36</v>
      </c>
      <c r="AX243" s="15" t="s">
        <v>89</v>
      </c>
      <c r="AY243" s="264" t="s">
        <v>134</v>
      </c>
    </row>
    <row r="244" s="2" customFormat="1" ht="66.75" customHeight="1">
      <c r="A244" s="39"/>
      <c r="B244" s="40"/>
      <c r="C244" s="219" t="s">
        <v>7</v>
      </c>
      <c r="D244" s="219" t="s">
        <v>136</v>
      </c>
      <c r="E244" s="220" t="s">
        <v>215</v>
      </c>
      <c r="F244" s="221" t="s">
        <v>216</v>
      </c>
      <c r="G244" s="222" t="s">
        <v>169</v>
      </c>
      <c r="H244" s="223">
        <v>319.31</v>
      </c>
      <c r="I244" s="224"/>
      <c r="J244" s="225">
        <f>ROUND(I244*H244,2)</f>
        <v>0</v>
      </c>
      <c r="K244" s="221" t="s">
        <v>147</v>
      </c>
      <c r="L244" s="45"/>
      <c r="M244" s="226" t="s">
        <v>1</v>
      </c>
      <c r="N244" s="227" t="s">
        <v>46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140</v>
      </c>
      <c r="AT244" s="230" t="s">
        <v>136</v>
      </c>
      <c r="AU244" s="230" t="s">
        <v>91</v>
      </c>
      <c r="AY244" s="18" t="s">
        <v>134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89</v>
      </c>
      <c r="BK244" s="231">
        <f>ROUND(I244*H244,2)</f>
        <v>0</v>
      </c>
      <c r="BL244" s="18" t="s">
        <v>140</v>
      </c>
      <c r="BM244" s="230" t="s">
        <v>1223</v>
      </c>
    </row>
    <row r="245" s="14" customFormat="1">
      <c r="A245" s="14"/>
      <c r="B245" s="244"/>
      <c r="C245" s="245"/>
      <c r="D245" s="234" t="s">
        <v>142</v>
      </c>
      <c r="E245" s="246" t="s">
        <v>1</v>
      </c>
      <c r="F245" s="247" t="s">
        <v>159</v>
      </c>
      <c r="G245" s="245"/>
      <c r="H245" s="246" t="s">
        <v>1</v>
      </c>
      <c r="I245" s="248"/>
      <c r="J245" s="245"/>
      <c r="K245" s="245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142</v>
      </c>
      <c r="AU245" s="253" t="s">
        <v>91</v>
      </c>
      <c r="AV245" s="14" t="s">
        <v>89</v>
      </c>
      <c r="AW245" s="14" t="s">
        <v>36</v>
      </c>
      <c r="AX245" s="14" t="s">
        <v>81</v>
      </c>
      <c r="AY245" s="253" t="s">
        <v>134</v>
      </c>
    </row>
    <row r="246" s="14" customFormat="1">
      <c r="A246" s="14"/>
      <c r="B246" s="244"/>
      <c r="C246" s="245"/>
      <c r="D246" s="234" t="s">
        <v>142</v>
      </c>
      <c r="E246" s="246" t="s">
        <v>1</v>
      </c>
      <c r="F246" s="247" t="s">
        <v>171</v>
      </c>
      <c r="G246" s="245"/>
      <c r="H246" s="246" t="s">
        <v>1</v>
      </c>
      <c r="I246" s="248"/>
      <c r="J246" s="245"/>
      <c r="K246" s="245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142</v>
      </c>
      <c r="AU246" s="253" t="s">
        <v>91</v>
      </c>
      <c r="AV246" s="14" t="s">
        <v>89</v>
      </c>
      <c r="AW246" s="14" t="s">
        <v>36</v>
      </c>
      <c r="AX246" s="14" t="s">
        <v>81</v>
      </c>
      <c r="AY246" s="253" t="s">
        <v>134</v>
      </c>
    </row>
    <row r="247" s="13" customFormat="1">
      <c r="A247" s="13"/>
      <c r="B247" s="232"/>
      <c r="C247" s="233"/>
      <c r="D247" s="234" t="s">
        <v>142</v>
      </c>
      <c r="E247" s="235" t="s">
        <v>1</v>
      </c>
      <c r="F247" s="236" t="s">
        <v>1224</v>
      </c>
      <c r="G247" s="233"/>
      <c r="H247" s="237">
        <v>295.91000000000003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142</v>
      </c>
      <c r="AU247" s="243" t="s">
        <v>91</v>
      </c>
      <c r="AV247" s="13" t="s">
        <v>91</v>
      </c>
      <c r="AW247" s="13" t="s">
        <v>36</v>
      </c>
      <c r="AX247" s="13" t="s">
        <v>81</v>
      </c>
      <c r="AY247" s="243" t="s">
        <v>134</v>
      </c>
    </row>
    <row r="248" s="13" customFormat="1">
      <c r="A248" s="13"/>
      <c r="B248" s="232"/>
      <c r="C248" s="233"/>
      <c r="D248" s="234" t="s">
        <v>142</v>
      </c>
      <c r="E248" s="235" t="s">
        <v>1</v>
      </c>
      <c r="F248" s="236" t="s">
        <v>1225</v>
      </c>
      <c r="G248" s="233"/>
      <c r="H248" s="237">
        <v>23.399999999999999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142</v>
      </c>
      <c r="AU248" s="243" t="s">
        <v>91</v>
      </c>
      <c r="AV248" s="13" t="s">
        <v>91</v>
      </c>
      <c r="AW248" s="13" t="s">
        <v>36</v>
      </c>
      <c r="AX248" s="13" t="s">
        <v>81</v>
      </c>
      <c r="AY248" s="243" t="s">
        <v>134</v>
      </c>
    </row>
    <row r="249" s="15" customFormat="1">
      <c r="A249" s="15"/>
      <c r="B249" s="254"/>
      <c r="C249" s="255"/>
      <c r="D249" s="234" t="s">
        <v>142</v>
      </c>
      <c r="E249" s="256" t="s">
        <v>1</v>
      </c>
      <c r="F249" s="257" t="s">
        <v>175</v>
      </c>
      <c r="G249" s="255"/>
      <c r="H249" s="258">
        <v>319.31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142</v>
      </c>
      <c r="AU249" s="264" t="s">
        <v>91</v>
      </c>
      <c r="AV249" s="15" t="s">
        <v>140</v>
      </c>
      <c r="AW249" s="15" t="s">
        <v>36</v>
      </c>
      <c r="AX249" s="15" t="s">
        <v>89</v>
      </c>
      <c r="AY249" s="264" t="s">
        <v>134</v>
      </c>
    </row>
    <row r="250" s="2" customFormat="1" ht="16.5" customHeight="1">
      <c r="A250" s="39"/>
      <c r="B250" s="40"/>
      <c r="C250" s="266" t="s">
        <v>253</v>
      </c>
      <c r="D250" s="266" t="s">
        <v>219</v>
      </c>
      <c r="E250" s="267" t="s">
        <v>220</v>
      </c>
      <c r="F250" s="268" t="s">
        <v>221</v>
      </c>
      <c r="G250" s="269" t="s">
        <v>204</v>
      </c>
      <c r="H250" s="270">
        <v>638.62</v>
      </c>
      <c r="I250" s="271"/>
      <c r="J250" s="272">
        <f>ROUND(I250*H250,2)</f>
        <v>0</v>
      </c>
      <c r="K250" s="268" t="s">
        <v>147</v>
      </c>
      <c r="L250" s="273"/>
      <c r="M250" s="274" t="s">
        <v>1</v>
      </c>
      <c r="N250" s="275" t="s">
        <v>46</v>
      </c>
      <c r="O250" s="92"/>
      <c r="P250" s="228">
        <f>O250*H250</f>
        <v>0</v>
      </c>
      <c r="Q250" s="228">
        <v>1</v>
      </c>
      <c r="R250" s="228">
        <f>Q250*H250</f>
        <v>638.62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180</v>
      </c>
      <c r="AT250" s="230" t="s">
        <v>219</v>
      </c>
      <c r="AU250" s="230" t="s">
        <v>91</v>
      </c>
      <c r="AY250" s="18" t="s">
        <v>134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89</v>
      </c>
      <c r="BK250" s="231">
        <f>ROUND(I250*H250,2)</f>
        <v>0</v>
      </c>
      <c r="BL250" s="18" t="s">
        <v>140</v>
      </c>
      <c r="BM250" s="230" t="s">
        <v>1226</v>
      </c>
    </row>
    <row r="251" s="13" customFormat="1">
      <c r="A251" s="13"/>
      <c r="B251" s="232"/>
      <c r="C251" s="233"/>
      <c r="D251" s="234" t="s">
        <v>142</v>
      </c>
      <c r="E251" s="233"/>
      <c r="F251" s="236" t="s">
        <v>1227</v>
      </c>
      <c r="G251" s="233"/>
      <c r="H251" s="237">
        <v>638.62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142</v>
      </c>
      <c r="AU251" s="243" t="s">
        <v>91</v>
      </c>
      <c r="AV251" s="13" t="s">
        <v>91</v>
      </c>
      <c r="AW251" s="13" t="s">
        <v>4</v>
      </c>
      <c r="AX251" s="13" t="s">
        <v>89</v>
      </c>
      <c r="AY251" s="243" t="s">
        <v>134</v>
      </c>
    </row>
    <row r="252" s="2" customFormat="1" ht="55.5" customHeight="1">
      <c r="A252" s="39"/>
      <c r="B252" s="40"/>
      <c r="C252" s="219" t="s">
        <v>259</v>
      </c>
      <c r="D252" s="219" t="s">
        <v>136</v>
      </c>
      <c r="E252" s="220" t="s">
        <v>225</v>
      </c>
      <c r="F252" s="221" t="s">
        <v>226</v>
      </c>
      <c r="G252" s="222" t="s">
        <v>139</v>
      </c>
      <c r="H252" s="223">
        <v>130.40000000000001</v>
      </c>
      <c r="I252" s="224"/>
      <c r="J252" s="225">
        <f>ROUND(I252*H252,2)</f>
        <v>0</v>
      </c>
      <c r="K252" s="221" t="s">
        <v>147</v>
      </c>
      <c r="L252" s="45"/>
      <c r="M252" s="226" t="s">
        <v>1</v>
      </c>
      <c r="N252" s="227" t="s">
        <v>46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140</v>
      </c>
      <c r="AT252" s="230" t="s">
        <v>136</v>
      </c>
      <c r="AU252" s="230" t="s">
        <v>91</v>
      </c>
      <c r="AY252" s="18" t="s">
        <v>134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89</v>
      </c>
      <c r="BK252" s="231">
        <f>ROUND(I252*H252,2)</f>
        <v>0</v>
      </c>
      <c r="BL252" s="18" t="s">
        <v>140</v>
      </c>
      <c r="BM252" s="230" t="s">
        <v>1228</v>
      </c>
    </row>
    <row r="253" s="13" customFormat="1">
      <c r="A253" s="13"/>
      <c r="B253" s="232"/>
      <c r="C253" s="233"/>
      <c r="D253" s="234" t="s">
        <v>142</v>
      </c>
      <c r="E253" s="235" t="s">
        <v>1</v>
      </c>
      <c r="F253" s="236" t="s">
        <v>1229</v>
      </c>
      <c r="G253" s="233"/>
      <c r="H253" s="237">
        <v>110.40000000000001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142</v>
      </c>
      <c r="AU253" s="243" t="s">
        <v>91</v>
      </c>
      <c r="AV253" s="13" t="s">
        <v>91</v>
      </c>
      <c r="AW253" s="13" t="s">
        <v>36</v>
      </c>
      <c r="AX253" s="13" t="s">
        <v>81</v>
      </c>
      <c r="AY253" s="243" t="s">
        <v>134</v>
      </c>
    </row>
    <row r="254" s="13" customFormat="1">
      <c r="A254" s="13"/>
      <c r="B254" s="232"/>
      <c r="C254" s="233"/>
      <c r="D254" s="234" t="s">
        <v>142</v>
      </c>
      <c r="E254" s="235" t="s">
        <v>1</v>
      </c>
      <c r="F254" s="236" t="s">
        <v>1230</v>
      </c>
      <c r="G254" s="233"/>
      <c r="H254" s="237">
        <v>20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142</v>
      </c>
      <c r="AU254" s="243" t="s">
        <v>91</v>
      </c>
      <c r="AV254" s="13" t="s">
        <v>91</v>
      </c>
      <c r="AW254" s="13" t="s">
        <v>36</v>
      </c>
      <c r="AX254" s="13" t="s">
        <v>81</v>
      </c>
      <c r="AY254" s="243" t="s">
        <v>134</v>
      </c>
    </row>
    <row r="255" s="15" customFormat="1">
      <c r="A255" s="15"/>
      <c r="B255" s="254"/>
      <c r="C255" s="255"/>
      <c r="D255" s="234" t="s">
        <v>142</v>
      </c>
      <c r="E255" s="256" t="s">
        <v>1</v>
      </c>
      <c r="F255" s="257" t="s">
        <v>175</v>
      </c>
      <c r="G255" s="255"/>
      <c r="H255" s="258">
        <v>130.40000000000001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4" t="s">
        <v>142</v>
      </c>
      <c r="AU255" s="264" t="s">
        <v>91</v>
      </c>
      <c r="AV255" s="15" t="s">
        <v>140</v>
      </c>
      <c r="AW255" s="15" t="s">
        <v>36</v>
      </c>
      <c r="AX255" s="15" t="s">
        <v>89</v>
      </c>
      <c r="AY255" s="264" t="s">
        <v>134</v>
      </c>
    </row>
    <row r="256" s="2" customFormat="1" ht="37.8" customHeight="1">
      <c r="A256" s="39"/>
      <c r="B256" s="40"/>
      <c r="C256" s="219" t="s">
        <v>265</v>
      </c>
      <c r="D256" s="219" t="s">
        <v>136</v>
      </c>
      <c r="E256" s="220" t="s">
        <v>230</v>
      </c>
      <c r="F256" s="221" t="s">
        <v>231</v>
      </c>
      <c r="G256" s="222" t="s">
        <v>139</v>
      </c>
      <c r="H256" s="223">
        <v>71.719999999999999</v>
      </c>
      <c r="I256" s="224"/>
      <c r="J256" s="225">
        <f>ROUND(I256*H256,2)</f>
        <v>0</v>
      </c>
      <c r="K256" s="221" t="s">
        <v>147</v>
      </c>
      <c r="L256" s="45"/>
      <c r="M256" s="226" t="s">
        <v>1</v>
      </c>
      <c r="N256" s="227" t="s">
        <v>46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140</v>
      </c>
      <c r="AT256" s="230" t="s">
        <v>136</v>
      </c>
      <c r="AU256" s="230" t="s">
        <v>91</v>
      </c>
      <c r="AY256" s="18" t="s">
        <v>134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89</v>
      </c>
      <c r="BK256" s="231">
        <f>ROUND(I256*H256,2)</f>
        <v>0</v>
      </c>
      <c r="BL256" s="18" t="s">
        <v>140</v>
      </c>
      <c r="BM256" s="230" t="s">
        <v>1231</v>
      </c>
    </row>
    <row r="257" s="13" customFormat="1">
      <c r="A257" s="13"/>
      <c r="B257" s="232"/>
      <c r="C257" s="233"/>
      <c r="D257" s="234" t="s">
        <v>142</v>
      </c>
      <c r="E257" s="235" t="s">
        <v>1</v>
      </c>
      <c r="F257" s="236" t="s">
        <v>1232</v>
      </c>
      <c r="G257" s="233"/>
      <c r="H257" s="237">
        <v>60.719999999999999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142</v>
      </c>
      <c r="AU257" s="243" t="s">
        <v>91</v>
      </c>
      <c r="AV257" s="13" t="s">
        <v>91</v>
      </c>
      <c r="AW257" s="13" t="s">
        <v>36</v>
      </c>
      <c r="AX257" s="13" t="s">
        <v>81</v>
      </c>
      <c r="AY257" s="243" t="s">
        <v>134</v>
      </c>
    </row>
    <row r="258" s="13" customFormat="1">
      <c r="A258" s="13"/>
      <c r="B258" s="232"/>
      <c r="C258" s="233"/>
      <c r="D258" s="234" t="s">
        <v>142</v>
      </c>
      <c r="E258" s="235" t="s">
        <v>1</v>
      </c>
      <c r="F258" s="236" t="s">
        <v>1233</v>
      </c>
      <c r="G258" s="233"/>
      <c r="H258" s="237">
        <v>11</v>
      </c>
      <c r="I258" s="238"/>
      <c r="J258" s="233"/>
      <c r="K258" s="233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142</v>
      </c>
      <c r="AU258" s="243" t="s">
        <v>91</v>
      </c>
      <c r="AV258" s="13" t="s">
        <v>91</v>
      </c>
      <c r="AW258" s="13" t="s">
        <v>36</v>
      </c>
      <c r="AX258" s="13" t="s">
        <v>81</v>
      </c>
      <c r="AY258" s="243" t="s">
        <v>134</v>
      </c>
    </row>
    <row r="259" s="15" customFormat="1">
      <c r="A259" s="15"/>
      <c r="B259" s="254"/>
      <c r="C259" s="255"/>
      <c r="D259" s="234" t="s">
        <v>142</v>
      </c>
      <c r="E259" s="256" t="s">
        <v>1</v>
      </c>
      <c r="F259" s="257" t="s">
        <v>175</v>
      </c>
      <c r="G259" s="255"/>
      <c r="H259" s="258">
        <v>71.719999999999999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142</v>
      </c>
      <c r="AU259" s="264" t="s">
        <v>91</v>
      </c>
      <c r="AV259" s="15" t="s">
        <v>140</v>
      </c>
      <c r="AW259" s="15" t="s">
        <v>36</v>
      </c>
      <c r="AX259" s="15" t="s">
        <v>89</v>
      </c>
      <c r="AY259" s="264" t="s">
        <v>134</v>
      </c>
    </row>
    <row r="260" s="2" customFormat="1" ht="37.8" customHeight="1">
      <c r="A260" s="39"/>
      <c r="B260" s="40"/>
      <c r="C260" s="219" t="s">
        <v>269</v>
      </c>
      <c r="D260" s="219" t="s">
        <v>136</v>
      </c>
      <c r="E260" s="220" t="s">
        <v>238</v>
      </c>
      <c r="F260" s="221" t="s">
        <v>239</v>
      </c>
      <c r="G260" s="222" t="s">
        <v>139</v>
      </c>
      <c r="H260" s="223">
        <v>202.12000000000001</v>
      </c>
      <c r="I260" s="224"/>
      <c r="J260" s="225">
        <f>ROUND(I260*H260,2)</f>
        <v>0</v>
      </c>
      <c r="K260" s="221" t="s">
        <v>147</v>
      </c>
      <c r="L260" s="45"/>
      <c r="M260" s="226" t="s">
        <v>1</v>
      </c>
      <c r="N260" s="227" t="s">
        <v>46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140</v>
      </c>
      <c r="AT260" s="230" t="s">
        <v>136</v>
      </c>
      <c r="AU260" s="230" t="s">
        <v>91</v>
      </c>
      <c r="AY260" s="18" t="s">
        <v>134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89</v>
      </c>
      <c r="BK260" s="231">
        <f>ROUND(I260*H260,2)</f>
        <v>0</v>
      </c>
      <c r="BL260" s="18" t="s">
        <v>140</v>
      </c>
      <c r="BM260" s="230" t="s">
        <v>1234</v>
      </c>
    </row>
    <row r="261" s="13" customFormat="1">
      <c r="A261" s="13"/>
      <c r="B261" s="232"/>
      <c r="C261" s="233"/>
      <c r="D261" s="234" t="s">
        <v>142</v>
      </c>
      <c r="E261" s="235" t="s">
        <v>1</v>
      </c>
      <c r="F261" s="236" t="s">
        <v>1235</v>
      </c>
      <c r="G261" s="233"/>
      <c r="H261" s="237">
        <v>202.12000000000001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142</v>
      </c>
      <c r="AU261" s="243" t="s">
        <v>91</v>
      </c>
      <c r="AV261" s="13" t="s">
        <v>91</v>
      </c>
      <c r="AW261" s="13" t="s">
        <v>36</v>
      </c>
      <c r="AX261" s="13" t="s">
        <v>89</v>
      </c>
      <c r="AY261" s="243" t="s">
        <v>134</v>
      </c>
    </row>
    <row r="262" s="2" customFormat="1" ht="16.5" customHeight="1">
      <c r="A262" s="39"/>
      <c r="B262" s="40"/>
      <c r="C262" s="266" t="s">
        <v>276</v>
      </c>
      <c r="D262" s="266" t="s">
        <v>219</v>
      </c>
      <c r="E262" s="267" t="s">
        <v>243</v>
      </c>
      <c r="F262" s="268" t="s">
        <v>244</v>
      </c>
      <c r="G262" s="269" t="s">
        <v>245</v>
      </c>
      <c r="H262" s="270">
        <v>4.0419999999999998</v>
      </c>
      <c r="I262" s="271"/>
      <c r="J262" s="272">
        <f>ROUND(I262*H262,2)</f>
        <v>0</v>
      </c>
      <c r="K262" s="268" t="s">
        <v>147</v>
      </c>
      <c r="L262" s="273"/>
      <c r="M262" s="274" t="s">
        <v>1</v>
      </c>
      <c r="N262" s="275" t="s">
        <v>46</v>
      </c>
      <c r="O262" s="92"/>
      <c r="P262" s="228">
        <f>O262*H262</f>
        <v>0</v>
      </c>
      <c r="Q262" s="228">
        <v>0.001</v>
      </c>
      <c r="R262" s="228">
        <f>Q262*H262</f>
        <v>0.0040419999999999996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180</v>
      </c>
      <c r="AT262" s="230" t="s">
        <v>219</v>
      </c>
      <c r="AU262" s="230" t="s">
        <v>91</v>
      </c>
      <c r="AY262" s="18" t="s">
        <v>134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89</v>
      </c>
      <c r="BK262" s="231">
        <f>ROUND(I262*H262,2)</f>
        <v>0</v>
      </c>
      <c r="BL262" s="18" t="s">
        <v>140</v>
      </c>
      <c r="BM262" s="230" t="s">
        <v>1236</v>
      </c>
    </row>
    <row r="263" s="13" customFormat="1">
      <c r="A263" s="13"/>
      <c r="B263" s="232"/>
      <c r="C263" s="233"/>
      <c r="D263" s="234" t="s">
        <v>142</v>
      </c>
      <c r="E263" s="235" t="s">
        <v>1</v>
      </c>
      <c r="F263" s="236" t="s">
        <v>1237</v>
      </c>
      <c r="G263" s="233"/>
      <c r="H263" s="237">
        <v>4.0419999999999998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142</v>
      </c>
      <c r="AU263" s="243" t="s">
        <v>91</v>
      </c>
      <c r="AV263" s="13" t="s">
        <v>91</v>
      </c>
      <c r="AW263" s="13" t="s">
        <v>36</v>
      </c>
      <c r="AX263" s="13" t="s">
        <v>89</v>
      </c>
      <c r="AY263" s="243" t="s">
        <v>134</v>
      </c>
    </row>
    <row r="264" s="12" customFormat="1" ht="22.8" customHeight="1">
      <c r="A264" s="12"/>
      <c r="B264" s="203"/>
      <c r="C264" s="204"/>
      <c r="D264" s="205" t="s">
        <v>80</v>
      </c>
      <c r="E264" s="217" t="s">
        <v>91</v>
      </c>
      <c r="F264" s="217" t="s">
        <v>248</v>
      </c>
      <c r="G264" s="204"/>
      <c r="H264" s="204"/>
      <c r="I264" s="207"/>
      <c r="J264" s="218">
        <f>BK264</f>
        <v>0</v>
      </c>
      <c r="K264" s="204"/>
      <c r="L264" s="209"/>
      <c r="M264" s="210"/>
      <c r="N264" s="211"/>
      <c r="O264" s="211"/>
      <c r="P264" s="212">
        <f>SUM(P265:P271)</f>
        <v>0</v>
      </c>
      <c r="Q264" s="211"/>
      <c r="R264" s="212">
        <f>SUM(R265:R271)</f>
        <v>335.59057280000002</v>
      </c>
      <c r="S264" s="211"/>
      <c r="T264" s="213">
        <f>SUM(T265:T271)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4" t="s">
        <v>89</v>
      </c>
      <c r="AT264" s="215" t="s">
        <v>80</v>
      </c>
      <c r="AU264" s="215" t="s">
        <v>89</v>
      </c>
      <c r="AY264" s="214" t="s">
        <v>134</v>
      </c>
      <c r="BK264" s="216">
        <f>SUM(BK265:BK271)</f>
        <v>0</v>
      </c>
    </row>
    <row r="265" s="2" customFormat="1" ht="44.25" customHeight="1">
      <c r="A265" s="39"/>
      <c r="B265" s="40"/>
      <c r="C265" s="219" t="s">
        <v>281</v>
      </c>
      <c r="D265" s="219" t="s">
        <v>136</v>
      </c>
      <c r="E265" s="220" t="s">
        <v>249</v>
      </c>
      <c r="F265" s="221" t="s">
        <v>250</v>
      </c>
      <c r="G265" s="222" t="s">
        <v>169</v>
      </c>
      <c r="H265" s="223">
        <v>109.23</v>
      </c>
      <c r="I265" s="224"/>
      <c r="J265" s="225">
        <f>ROUND(I265*H265,2)</f>
        <v>0</v>
      </c>
      <c r="K265" s="221" t="s">
        <v>147</v>
      </c>
      <c r="L265" s="45"/>
      <c r="M265" s="226" t="s">
        <v>1</v>
      </c>
      <c r="N265" s="227" t="s">
        <v>46</v>
      </c>
      <c r="O265" s="92"/>
      <c r="P265" s="228">
        <f>O265*H265</f>
        <v>0</v>
      </c>
      <c r="Q265" s="228">
        <v>1.6299999999999999</v>
      </c>
      <c r="R265" s="228">
        <f>Q265*H265</f>
        <v>178.04489999999998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140</v>
      </c>
      <c r="AT265" s="230" t="s">
        <v>136</v>
      </c>
      <c r="AU265" s="230" t="s">
        <v>91</v>
      </c>
      <c r="AY265" s="18" t="s">
        <v>134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89</v>
      </c>
      <c r="BK265" s="231">
        <f>ROUND(I265*H265,2)</f>
        <v>0</v>
      </c>
      <c r="BL265" s="18" t="s">
        <v>140</v>
      </c>
      <c r="BM265" s="230" t="s">
        <v>1238</v>
      </c>
    </row>
    <row r="266" s="14" customFormat="1">
      <c r="A266" s="14"/>
      <c r="B266" s="244"/>
      <c r="C266" s="245"/>
      <c r="D266" s="234" t="s">
        <v>142</v>
      </c>
      <c r="E266" s="246" t="s">
        <v>1</v>
      </c>
      <c r="F266" s="247" t="s">
        <v>473</v>
      </c>
      <c r="G266" s="245"/>
      <c r="H266" s="246" t="s">
        <v>1</v>
      </c>
      <c r="I266" s="248"/>
      <c r="J266" s="245"/>
      <c r="K266" s="245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142</v>
      </c>
      <c r="AU266" s="253" t="s">
        <v>91</v>
      </c>
      <c r="AV266" s="14" t="s">
        <v>89</v>
      </c>
      <c r="AW266" s="14" t="s">
        <v>36</v>
      </c>
      <c r="AX266" s="14" t="s">
        <v>81</v>
      </c>
      <c r="AY266" s="253" t="s">
        <v>134</v>
      </c>
    </row>
    <row r="267" s="13" customFormat="1">
      <c r="A267" s="13"/>
      <c r="B267" s="232"/>
      <c r="C267" s="233"/>
      <c r="D267" s="234" t="s">
        <v>142</v>
      </c>
      <c r="E267" s="235" t="s">
        <v>1</v>
      </c>
      <c r="F267" s="236" t="s">
        <v>1239</v>
      </c>
      <c r="G267" s="233"/>
      <c r="H267" s="237">
        <v>100.485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142</v>
      </c>
      <c r="AU267" s="243" t="s">
        <v>91</v>
      </c>
      <c r="AV267" s="13" t="s">
        <v>91</v>
      </c>
      <c r="AW267" s="13" t="s">
        <v>36</v>
      </c>
      <c r="AX267" s="13" t="s">
        <v>81</v>
      </c>
      <c r="AY267" s="243" t="s">
        <v>134</v>
      </c>
    </row>
    <row r="268" s="13" customFormat="1">
      <c r="A268" s="13"/>
      <c r="B268" s="232"/>
      <c r="C268" s="233"/>
      <c r="D268" s="234" t="s">
        <v>142</v>
      </c>
      <c r="E268" s="235" t="s">
        <v>1</v>
      </c>
      <c r="F268" s="236" t="s">
        <v>1240</v>
      </c>
      <c r="G268" s="233"/>
      <c r="H268" s="237">
        <v>8.7449999999999992</v>
      </c>
      <c r="I268" s="238"/>
      <c r="J268" s="233"/>
      <c r="K268" s="233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142</v>
      </c>
      <c r="AU268" s="243" t="s">
        <v>91</v>
      </c>
      <c r="AV268" s="13" t="s">
        <v>91</v>
      </c>
      <c r="AW268" s="13" t="s">
        <v>36</v>
      </c>
      <c r="AX268" s="13" t="s">
        <v>81</v>
      </c>
      <c r="AY268" s="243" t="s">
        <v>134</v>
      </c>
    </row>
    <row r="269" s="15" customFormat="1">
      <c r="A269" s="15"/>
      <c r="B269" s="254"/>
      <c r="C269" s="255"/>
      <c r="D269" s="234" t="s">
        <v>142</v>
      </c>
      <c r="E269" s="256" t="s">
        <v>1</v>
      </c>
      <c r="F269" s="257" t="s">
        <v>175</v>
      </c>
      <c r="G269" s="255"/>
      <c r="H269" s="258">
        <v>109.23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4" t="s">
        <v>142</v>
      </c>
      <c r="AU269" s="264" t="s">
        <v>91</v>
      </c>
      <c r="AV269" s="15" t="s">
        <v>140</v>
      </c>
      <c r="AW269" s="15" t="s">
        <v>36</v>
      </c>
      <c r="AX269" s="15" t="s">
        <v>89</v>
      </c>
      <c r="AY269" s="264" t="s">
        <v>134</v>
      </c>
    </row>
    <row r="270" s="2" customFormat="1" ht="66.75" customHeight="1">
      <c r="A270" s="39"/>
      <c r="B270" s="40"/>
      <c r="C270" s="219" t="s">
        <v>286</v>
      </c>
      <c r="D270" s="219" t="s">
        <v>136</v>
      </c>
      <c r="E270" s="220" t="s">
        <v>254</v>
      </c>
      <c r="F270" s="221" t="s">
        <v>255</v>
      </c>
      <c r="G270" s="222" t="s">
        <v>256</v>
      </c>
      <c r="H270" s="223">
        <v>662</v>
      </c>
      <c r="I270" s="224"/>
      <c r="J270" s="225">
        <f>ROUND(I270*H270,2)</f>
        <v>0</v>
      </c>
      <c r="K270" s="221" t="s">
        <v>147</v>
      </c>
      <c r="L270" s="45"/>
      <c r="M270" s="226" t="s">
        <v>1</v>
      </c>
      <c r="N270" s="227" t="s">
        <v>46</v>
      </c>
      <c r="O270" s="92"/>
      <c r="P270" s="228">
        <f>O270*H270</f>
        <v>0</v>
      </c>
      <c r="Q270" s="228">
        <v>0.23798440000000001</v>
      </c>
      <c r="R270" s="228">
        <f>Q270*H270</f>
        <v>157.54567280000001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140</v>
      </c>
      <c r="AT270" s="230" t="s">
        <v>136</v>
      </c>
      <c r="AU270" s="230" t="s">
        <v>91</v>
      </c>
      <c r="AY270" s="18" t="s">
        <v>134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89</v>
      </c>
      <c r="BK270" s="231">
        <f>ROUND(I270*H270,2)</f>
        <v>0</v>
      </c>
      <c r="BL270" s="18" t="s">
        <v>140</v>
      </c>
      <c r="BM270" s="230" t="s">
        <v>1241</v>
      </c>
    </row>
    <row r="271" s="13" customFormat="1">
      <c r="A271" s="13"/>
      <c r="B271" s="232"/>
      <c r="C271" s="233"/>
      <c r="D271" s="234" t="s">
        <v>142</v>
      </c>
      <c r="E271" s="235" t="s">
        <v>1</v>
      </c>
      <c r="F271" s="236" t="s">
        <v>1242</v>
      </c>
      <c r="G271" s="233"/>
      <c r="H271" s="237">
        <v>662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142</v>
      </c>
      <c r="AU271" s="243" t="s">
        <v>91</v>
      </c>
      <c r="AV271" s="13" t="s">
        <v>91</v>
      </c>
      <c r="AW271" s="13" t="s">
        <v>36</v>
      </c>
      <c r="AX271" s="13" t="s">
        <v>89</v>
      </c>
      <c r="AY271" s="243" t="s">
        <v>134</v>
      </c>
    </row>
    <row r="272" s="12" customFormat="1" ht="22.8" customHeight="1">
      <c r="A272" s="12"/>
      <c r="B272" s="203"/>
      <c r="C272" s="204"/>
      <c r="D272" s="205" t="s">
        <v>80</v>
      </c>
      <c r="E272" s="217" t="s">
        <v>140</v>
      </c>
      <c r="F272" s="217" t="s">
        <v>258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SUM(P273:P285)</f>
        <v>0</v>
      </c>
      <c r="Q272" s="211"/>
      <c r="R272" s="212">
        <f>SUM(R273:R285)</f>
        <v>0</v>
      </c>
      <c r="S272" s="211"/>
      <c r="T272" s="213">
        <f>SUM(T273:T285)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89</v>
      </c>
      <c r="AT272" s="215" t="s">
        <v>80</v>
      </c>
      <c r="AU272" s="215" t="s">
        <v>89</v>
      </c>
      <c r="AY272" s="214" t="s">
        <v>134</v>
      </c>
      <c r="BK272" s="216">
        <f>SUM(BK273:BK285)</f>
        <v>0</v>
      </c>
    </row>
    <row r="273" s="2" customFormat="1" ht="24.15" customHeight="1">
      <c r="A273" s="39"/>
      <c r="B273" s="40"/>
      <c r="C273" s="219" t="s">
        <v>290</v>
      </c>
      <c r="D273" s="219" t="s">
        <v>136</v>
      </c>
      <c r="E273" s="220" t="s">
        <v>478</v>
      </c>
      <c r="F273" s="221" t="s">
        <v>479</v>
      </c>
      <c r="G273" s="222" t="s">
        <v>169</v>
      </c>
      <c r="H273" s="223">
        <v>3</v>
      </c>
      <c r="I273" s="224"/>
      <c r="J273" s="225">
        <f>ROUND(I273*H273,2)</f>
        <v>0</v>
      </c>
      <c r="K273" s="221" t="s">
        <v>147</v>
      </c>
      <c r="L273" s="45"/>
      <c r="M273" s="226" t="s">
        <v>1</v>
      </c>
      <c r="N273" s="227" t="s">
        <v>46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140</v>
      </c>
      <c r="AT273" s="230" t="s">
        <v>136</v>
      </c>
      <c r="AU273" s="230" t="s">
        <v>91</v>
      </c>
      <c r="AY273" s="18" t="s">
        <v>134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89</v>
      </c>
      <c r="BK273" s="231">
        <f>ROUND(I273*H273,2)</f>
        <v>0</v>
      </c>
      <c r="BL273" s="18" t="s">
        <v>140</v>
      </c>
      <c r="BM273" s="230" t="s">
        <v>1243</v>
      </c>
    </row>
    <row r="274" s="14" customFormat="1">
      <c r="A274" s="14"/>
      <c r="B274" s="244"/>
      <c r="C274" s="245"/>
      <c r="D274" s="234" t="s">
        <v>142</v>
      </c>
      <c r="E274" s="246" t="s">
        <v>1</v>
      </c>
      <c r="F274" s="247" t="s">
        <v>481</v>
      </c>
      <c r="G274" s="245"/>
      <c r="H274" s="246" t="s">
        <v>1</v>
      </c>
      <c r="I274" s="248"/>
      <c r="J274" s="245"/>
      <c r="K274" s="245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142</v>
      </c>
      <c r="AU274" s="253" t="s">
        <v>91</v>
      </c>
      <c r="AV274" s="14" t="s">
        <v>89</v>
      </c>
      <c r="AW274" s="14" t="s">
        <v>36</v>
      </c>
      <c r="AX274" s="14" t="s">
        <v>81</v>
      </c>
      <c r="AY274" s="253" t="s">
        <v>134</v>
      </c>
    </row>
    <row r="275" s="13" customFormat="1">
      <c r="A275" s="13"/>
      <c r="B275" s="232"/>
      <c r="C275" s="233"/>
      <c r="D275" s="234" t="s">
        <v>142</v>
      </c>
      <c r="E275" s="235" t="s">
        <v>1</v>
      </c>
      <c r="F275" s="236" t="s">
        <v>1244</v>
      </c>
      <c r="G275" s="233"/>
      <c r="H275" s="237">
        <v>3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142</v>
      </c>
      <c r="AU275" s="243" t="s">
        <v>91</v>
      </c>
      <c r="AV275" s="13" t="s">
        <v>91</v>
      </c>
      <c r="AW275" s="13" t="s">
        <v>36</v>
      </c>
      <c r="AX275" s="13" t="s">
        <v>89</v>
      </c>
      <c r="AY275" s="243" t="s">
        <v>134</v>
      </c>
    </row>
    <row r="276" s="2" customFormat="1" ht="33" customHeight="1">
      <c r="A276" s="39"/>
      <c r="B276" s="40"/>
      <c r="C276" s="219" t="s">
        <v>295</v>
      </c>
      <c r="D276" s="219" t="s">
        <v>136</v>
      </c>
      <c r="E276" s="220" t="s">
        <v>260</v>
      </c>
      <c r="F276" s="221" t="s">
        <v>261</v>
      </c>
      <c r="G276" s="222" t="s">
        <v>169</v>
      </c>
      <c r="H276" s="223">
        <v>67.650000000000006</v>
      </c>
      <c r="I276" s="224"/>
      <c r="J276" s="225">
        <f>ROUND(I276*H276,2)</f>
        <v>0</v>
      </c>
      <c r="K276" s="221" t="s">
        <v>147</v>
      </c>
      <c r="L276" s="45"/>
      <c r="M276" s="226" t="s">
        <v>1</v>
      </c>
      <c r="N276" s="227" t="s">
        <v>46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140</v>
      </c>
      <c r="AT276" s="230" t="s">
        <v>136</v>
      </c>
      <c r="AU276" s="230" t="s">
        <v>91</v>
      </c>
      <c r="AY276" s="18" t="s">
        <v>134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89</v>
      </c>
      <c r="BK276" s="231">
        <f>ROUND(I276*H276,2)</f>
        <v>0</v>
      </c>
      <c r="BL276" s="18" t="s">
        <v>140</v>
      </c>
      <c r="BM276" s="230" t="s">
        <v>1245</v>
      </c>
    </row>
    <row r="277" s="14" customFormat="1">
      <c r="A277" s="14"/>
      <c r="B277" s="244"/>
      <c r="C277" s="245"/>
      <c r="D277" s="234" t="s">
        <v>142</v>
      </c>
      <c r="E277" s="246" t="s">
        <v>1</v>
      </c>
      <c r="F277" s="247" t="s">
        <v>159</v>
      </c>
      <c r="G277" s="245"/>
      <c r="H277" s="246" t="s">
        <v>1</v>
      </c>
      <c r="I277" s="248"/>
      <c r="J277" s="245"/>
      <c r="K277" s="245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142</v>
      </c>
      <c r="AU277" s="253" t="s">
        <v>91</v>
      </c>
      <c r="AV277" s="14" t="s">
        <v>89</v>
      </c>
      <c r="AW277" s="14" t="s">
        <v>36</v>
      </c>
      <c r="AX277" s="14" t="s">
        <v>81</v>
      </c>
      <c r="AY277" s="253" t="s">
        <v>134</v>
      </c>
    </row>
    <row r="278" s="14" customFormat="1">
      <c r="A278" s="14"/>
      <c r="B278" s="244"/>
      <c r="C278" s="245"/>
      <c r="D278" s="234" t="s">
        <v>142</v>
      </c>
      <c r="E278" s="246" t="s">
        <v>1</v>
      </c>
      <c r="F278" s="247" t="s">
        <v>171</v>
      </c>
      <c r="G278" s="245"/>
      <c r="H278" s="246" t="s">
        <v>1</v>
      </c>
      <c r="I278" s="248"/>
      <c r="J278" s="245"/>
      <c r="K278" s="245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142</v>
      </c>
      <c r="AU278" s="253" t="s">
        <v>91</v>
      </c>
      <c r="AV278" s="14" t="s">
        <v>89</v>
      </c>
      <c r="AW278" s="14" t="s">
        <v>36</v>
      </c>
      <c r="AX278" s="14" t="s">
        <v>81</v>
      </c>
      <c r="AY278" s="253" t="s">
        <v>134</v>
      </c>
    </row>
    <row r="279" s="13" customFormat="1">
      <c r="A279" s="13"/>
      <c r="B279" s="232"/>
      <c r="C279" s="233"/>
      <c r="D279" s="234" t="s">
        <v>142</v>
      </c>
      <c r="E279" s="235" t="s">
        <v>1</v>
      </c>
      <c r="F279" s="236" t="s">
        <v>1246</v>
      </c>
      <c r="G279" s="233"/>
      <c r="H279" s="237">
        <v>66.989999999999995</v>
      </c>
      <c r="I279" s="238"/>
      <c r="J279" s="233"/>
      <c r="K279" s="233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142</v>
      </c>
      <c r="AU279" s="243" t="s">
        <v>91</v>
      </c>
      <c r="AV279" s="13" t="s">
        <v>91</v>
      </c>
      <c r="AW279" s="13" t="s">
        <v>36</v>
      </c>
      <c r="AX279" s="13" t="s">
        <v>81</v>
      </c>
      <c r="AY279" s="243" t="s">
        <v>134</v>
      </c>
    </row>
    <row r="280" s="13" customFormat="1">
      <c r="A280" s="13"/>
      <c r="B280" s="232"/>
      <c r="C280" s="233"/>
      <c r="D280" s="234" t="s">
        <v>142</v>
      </c>
      <c r="E280" s="235" t="s">
        <v>1</v>
      </c>
      <c r="F280" s="236" t="s">
        <v>972</v>
      </c>
      <c r="G280" s="233"/>
      <c r="H280" s="237">
        <v>0.66000000000000003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142</v>
      </c>
      <c r="AU280" s="243" t="s">
        <v>91</v>
      </c>
      <c r="AV280" s="13" t="s">
        <v>91</v>
      </c>
      <c r="AW280" s="13" t="s">
        <v>36</v>
      </c>
      <c r="AX280" s="13" t="s">
        <v>81</v>
      </c>
      <c r="AY280" s="243" t="s">
        <v>134</v>
      </c>
    </row>
    <row r="281" s="15" customFormat="1">
      <c r="A281" s="15"/>
      <c r="B281" s="254"/>
      <c r="C281" s="255"/>
      <c r="D281" s="234" t="s">
        <v>142</v>
      </c>
      <c r="E281" s="256" t="s">
        <v>1</v>
      </c>
      <c r="F281" s="257" t="s">
        <v>175</v>
      </c>
      <c r="G281" s="255"/>
      <c r="H281" s="258">
        <v>67.650000000000006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4" t="s">
        <v>142</v>
      </c>
      <c r="AU281" s="264" t="s">
        <v>91</v>
      </c>
      <c r="AV281" s="15" t="s">
        <v>140</v>
      </c>
      <c r="AW281" s="15" t="s">
        <v>36</v>
      </c>
      <c r="AX281" s="15" t="s">
        <v>89</v>
      </c>
      <c r="AY281" s="264" t="s">
        <v>134</v>
      </c>
    </row>
    <row r="282" s="2" customFormat="1" ht="44.25" customHeight="1">
      <c r="A282" s="39"/>
      <c r="B282" s="40"/>
      <c r="C282" s="219" t="s">
        <v>300</v>
      </c>
      <c r="D282" s="219" t="s">
        <v>136</v>
      </c>
      <c r="E282" s="220" t="s">
        <v>506</v>
      </c>
      <c r="F282" s="221" t="s">
        <v>507</v>
      </c>
      <c r="G282" s="222" t="s">
        <v>169</v>
      </c>
      <c r="H282" s="223">
        <v>0.39900000000000002</v>
      </c>
      <c r="I282" s="224"/>
      <c r="J282" s="225">
        <f>ROUND(I282*H282,2)</f>
        <v>0</v>
      </c>
      <c r="K282" s="221" t="s">
        <v>147</v>
      </c>
      <c r="L282" s="45"/>
      <c r="M282" s="226" t="s">
        <v>1</v>
      </c>
      <c r="N282" s="227" t="s">
        <v>46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140</v>
      </c>
      <c r="AT282" s="230" t="s">
        <v>136</v>
      </c>
      <c r="AU282" s="230" t="s">
        <v>91</v>
      </c>
      <c r="AY282" s="18" t="s">
        <v>134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89</v>
      </c>
      <c r="BK282" s="231">
        <f>ROUND(I282*H282,2)</f>
        <v>0</v>
      </c>
      <c r="BL282" s="18" t="s">
        <v>140</v>
      </c>
      <c r="BM282" s="230" t="s">
        <v>1247</v>
      </c>
    </row>
    <row r="283" s="13" customFormat="1">
      <c r="A283" s="13"/>
      <c r="B283" s="232"/>
      <c r="C283" s="233"/>
      <c r="D283" s="234" t="s">
        <v>142</v>
      </c>
      <c r="E283" s="235" t="s">
        <v>1</v>
      </c>
      <c r="F283" s="236" t="s">
        <v>1248</v>
      </c>
      <c r="G283" s="233"/>
      <c r="H283" s="237">
        <v>0.26400000000000001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142</v>
      </c>
      <c r="AU283" s="243" t="s">
        <v>91</v>
      </c>
      <c r="AV283" s="13" t="s">
        <v>91</v>
      </c>
      <c r="AW283" s="13" t="s">
        <v>36</v>
      </c>
      <c r="AX283" s="13" t="s">
        <v>81</v>
      </c>
      <c r="AY283" s="243" t="s">
        <v>134</v>
      </c>
    </row>
    <row r="284" s="13" customFormat="1">
      <c r="A284" s="13"/>
      <c r="B284" s="232"/>
      <c r="C284" s="233"/>
      <c r="D284" s="234" t="s">
        <v>142</v>
      </c>
      <c r="E284" s="235" t="s">
        <v>1</v>
      </c>
      <c r="F284" s="236" t="s">
        <v>1249</v>
      </c>
      <c r="G284" s="233"/>
      <c r="H284" s="237">
        <v>0.13500000000000001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142</v>
      </c>
      <c r="AU284" s="243" t="s">
        <v>91</v>
      </c>
      <c r="AV284" s="13" t="s">
        <v>91</v>
      </c>
      <c r="AW284" s="13" t="s">
        <v>36</v>
      </c>
      <c r="AX284" s="13" t="s">
        <v>81</v>
      </c>
      <c r="AY284" s="243" t="s">
        <v>134</v>
      </c>
    </row>
    <row r="285" s="15" customFormat="1">
      <c r="A285" s="15"/>
      <c r="B285" s="254"/>
      <c r="C285" s="255"/>
      <c r="D285" s="234" t="s">
        <v>142</v>
      </c>
      <c r="E285" s="256" t="s">
        <v>1</v>
      </c>
      <c r="F285" s="257" t="s">
        <v>175</v>
      </c>
      <c r="G285" s="255"/>
      <c r="H285" s="258">
        <v>0.39900000000000002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4" t="s">
        <v>142</v>
      </c>
      <c r="AU285" s="264" t="s">
        <v>91</v>
      </c>
      <c r="AV285" s="15" t="s">
        <v>140</v>
      </c>
      <c r="AW285" s="15" t="s">
        <v>36</v>
      </c>
      <c r="AX285" s="15" t="s">
        <v>89</v>
      </c>
      <c r="AY285" s="264" t="s">
        <v>134</v>
      </c>
    </row>
    <row r="286" s="12" customFormat="1" ht="22.8" customHeight="1">
      <c r="A286" s="12"/>
      <c r="B286" s="203"/>
      <c r="C286" s="204"/>
      <c r="D286" s="205" t="s">
        <v>80</v>
      </c>
      <c r="E286" s="217" t="s">
        <v>161</v>
      </c>
      <c r="F286" s="217" t="s">
        <v>517</v>
      </c>
      <c r="G286" s="204"/>
      <c r="H286" s="204"/>
      <c r="I286" s="207"/>
      <c r="J286" s="218">
        <f>BK286</f>
        <v>0</v>
      </c>
      <c r="K286" s="204"/>
      <c r="L286" s="209"/>
      <c r="M286" s="210"/>
      <c r="N286" s="211"/>
      <c r="O286" s="211"/>
      <c r="P286" s="212">
        <f>SUM(P287:P334)</f>
        <v>0</v>
      </c>
      <c r="Q286" s="211"/>
      <c r="R286" s="212">
        <f>SUM(R287:R334)</f>
        <v>0</v>
      </c>
      <c r="S286" s="211"/>
      <c r="T286" s="213">
        <f>SUM(T287:T334)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89</v>
      </c>
      <c r="AT286" s="215" t="s">
        <v>80</v>
      </c>
      <c r="AU286" s="215" t="s">
        <v>89</v>
      </c>
      <c r="AY286" s="214" t="s">
        <v>134</v>
      </c>
      <c r="BK286" s="216">
        <f>SUM(BK287:BK334)</f>
        <v>0</v>
      </c>
    </row>
    <row r="287" s="2" customFormat="1" ht="33" customHeight="1">
      <c r="A287" s="39"/>
      <c r="B287" s="40"/>
      <c r="C287" s="219" t="s">
        <v>304</v>
      </c>
      <c r="D287" s="219" t="s">
        <v>136</v>
      </c>
      <c r="E287" s="220" t="s">
        <v>519</v>
      </c>
      <c r="F287" s="221" t="s">
        <v>520</v>
      </c>
      <c r="G287" s="222" t="s">
        <v>139</v>
      </c>
      <c r="H287" s="223">
        <v>656.48000000000002</v>
      </c>
      <c r="I287" s="224"/>
      <c r="J287" s="225">
        <f>ROUND(I287*H287,2)</f>
        <v>0</v>
      </c>
      <c r="K287" s="221" t="s">
        <v>147</v>
      </c>
      <c r="L287" s="45"/>
      <c r="M287" s="226" t="s">
        <v>1</v>
      </c>
      <c r="N287" s="227" t="s">
        <v>46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140</v>
      </c>
      <c r="AT287" s="230" t="s">
        <v>136</v>
      </c>
      <c r="AU287" s="230" t="s">
        <v>91</v>
      </c>
      <c r="AY287" s="18" t="s">
        <v>134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89</v>
      </c>
      <c r="BK287" s="231">
        <f>ROUND(I287*H287,2)</f>
        <v>0</v>
      </c>
      <c r="BL287" s="18" t="s">
        <v>140</v>
      </c>
      <c r="BM287" s="230" t="s">
        <v>1250</v>
      </c>
    </row>
    <row r="288" s="14" customFormat="1">
      <c r="A288" s="14"/>
      <c r="B288" s="244"/>
      <c r="C288" s="245"/>
      <c r="D288" s="234" t="s">
        <v>142</v>
      </c>
      <c r="E288" s="246" t="s">
        <v>1</v>
      </c>
      <c r="F288" s="247" t="s">
        <v>159</v>
      </c>
      <c r="G288" s="245"/>
      <c r="H288" s="246" t="s">
        <v>1</v>
      </c>
      <c r="I288" s="248"/>
      <c r="J288" s="245"/>
      <c r="K288" s="245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142</v>
      </c>
      <c r="AU288" s="253" t="s">
        <v>91</v>
      </c>
      <c r="AV288" s="14" t="s">
        <v>89</v>
      </c>
      <c r="AW288" s="14" t="s">
        <v>36</v>
      </c>
      <c r="AX288" s="14" t="s">
        <v>81</v>
      </c>
      <c r="AY288" s="253" t="s">
        <v>134</v>
      </c>
    </row>
    <row r="289" s="14" customFormat="1">
      <c r="A289" s="14"/>
      <c r="B289" s="244"/>
      <c r="C289" s="245"/>
      <c r="D289" s="234" t="s">
        <v>142</v>
      </c>
      <c r="E289" s="246" t="s">
        <v>1</v>
      </c>
      <c r="F289" s="247" t="s">
        <v>359</v>
      </c>
      <c r="G289" s="245"/>
      <c r="H289" s="246" t="s">
        <v>1</v>
      </c>
      <c r="I289" s="248"/>
      <c r="J289" s="245"/>
      <c r="K289" s="245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142</v>
      </c>
      <c r="AU289" s="253" t="s">
        <v>91</v>
      </c>
      <c r="AV289" s="14" t="s">
        <v>89</v>
      </c>
      <c r="AW289" s="14" t="s">
        <v>36</v>
      </c>
      <c r="AX289" s="14" t="s">
        <v>81</v>
      </c>
      <c r="AY289" s="253" t="s">
        <v>134</v>
      </c>
    </row>
    <row r="290" s="13" customFormat="1">
      <c r="A290" s="13"/>
      <c r="B290" s="232"/>
      <c r="C290" s="233"/>
      <c r="D290" s="234" t="s">
        <v>142</v>
      </c>
      <c r="E290" s="235" t="s">
        <v>1</v>
      </c>
      <c r="F290" s="236" t="s">
        <v>1174</v>
      </c>
      <c r="G290" s="233"/>
      <c r="H290" s="237">
        <v>609.17999999999995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142</v>
      </c>
      <c r="AU290" s="243" t="s">
        <v>91</v>
      </c>
      <c r="AV290" s="13" t="s">
        <v>91</v>
      </c>
      <c r="AW290" s="13" t="s">
        <v>36</v>
      </c>
      <c r="AX290" s="13" t="s">
        <v>81</v>
      </c>
      <c r="AY290" s="243" t="s">
        <v>134</v>
      </c>
    </row>
    <row r="291" s="14" customFormat="1">
      <c r="A291" s="14"/>
      <c r="B291" s="244"/>
      <c r="C291" s="245"/>
      <c r="D291" s="234" t="s">
        <v>142</v>
      </c>
      <c r="E291" s="246" t="s">
        <v>1</v>
      </c>
      <c r="F291" s="247" t="s">
        <v>1175</v>
      </c>
      <c r="G291" s="245"/>
      <c r="H291" s="246" t="s">
        <v>1</v>
      </c>
      <c r="I291" s="248"/>
      <c r="J291" s="245"/>
      <c r="K291" s="245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142</v>
      </c>
      <c r="AU291" s="253" t="s">
        <v>91</v>
      </c>
      <c r="AV291" s="14" t="s">
        <v>89</v>
      </c>
      <c r="AW291" s="14" t="s">
        <v>36</v>
      </c>
      <c r="AX291" s="14" t="s">
        <v>81</v>
      </c>
      <c r="AY291" s="253" t="s">
        <v>134</v>
      </c>
    </row>
    <row r="292" s="13" customFormat="1">
      <c r="A292" s="13"/>
      <c r="B292" s="232"/>
      <c r="C292" s="233"/>
      <c r="D292" s="234" t="s">
        <v>142</v>
      </c>
      <c r="E292" s="235" t="s">
        <v>1</v>
      </c>
      <c r="F292" s="236" t="s">
        <v>1176</v>
      </c>
      <c r="G292" s="233"/>
      <c r="H292" s="237">
        <v>47.299999999999997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142</v>
      </c>
      <c r="AU292" s="243" t="s">
        <v>91</v>
      </c>
      <c r="AV292" s="13" t="s">
        <v>91</v>
      </c>
      <c r="AW292" s="13" t="s">
        <v>36</v>
      </c>
      <c r="AX292" s="13" t="s">
        <v>81</v>
      </c>
      <c r="AY292" s="243" t="s">
        <v>134</v>
      </c>
    </row>
    <row r="293" s="15" customFormat="1">
      <c r="A293" s="15"/>
      <c r="B293" s="254"/>
      <c r="C293" s="255"/>
      <c r="D293" s="234" t="s">
        <v>142</v>
      </c>
      <c r="E293" s="256" t="s">
        <v>1</v>
      </c>
      <c r="F293" s="257" t="s">
        <v>175</v>
      </c>
      <c r="G293" s="255"/>
      <c r="H293" s="258">
        <v>656.48000000000002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4" t="s">
        <v>142</v>
      </c>
      <c r="AU293" s="264" t="s">
        <v>91</v>
      </c>
      <c r="AV293" s="15" t="s">
        <v>140</v>
      </c>
      <c r="AW293" s="15" t="s">
        <v>36</v>
      </c>
      <c r="AX293" s="15" t="s">
        <v>89</v>
      </c>
      <c r="AY293" s="264" t="s">
        <v>134</v>
      </c>
    </row>
    <row r="294" s="2" customFormat="1" ht="33" customHeight="1">
      <c r="A294" s="39"/>
      <c r="B294" s="40"/>
      <c r="C294" s="219" t="s">
        <v>308</v>
      </c>
      <c r="D294" s="219" t="s">
        <v>136</v>
      </c>
      <c r="E294" s="220" t="s">
        <v>527</v>
      </c>
      <c r="F294" s="221" t="s">
        <v>528</v>
      </c>
      <c r="G294" s="222" t="s">
        <v>139</v>
      </c>
      <c r="H294" s="223">
        <v>656.48000000000002</v>
      </c>
      <c r="I294" s="224"/>
      <c r="J294" s="225">
        <f>ROUND(I294*H294,2)</f>
        <v>0</v>
      </c>
      <c r="K294" s="221" t="s">
        <v>147</v>
      </c>
      <c r="L294" s="45"/>
      <c r="M294" s="226" t="s">
        <v>1</v>
      </c>
      <c r="N294" s="227" t="s">
        <v>46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140</v>
      </c>
      <c r="AT294" s="230" t="s">
        <v>136</v>
      </c>
      <c r="AU294" s="230" t="s">
        <v>91</v>
      </c>
      <c r="AY294" s="18" t="s">
        <v>134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89</v>
      </c>
      <c r="BK294" s="231">
        <f>ROUND(I294*H294,2)</f>
        <v>0</v>
      </c>
      <c r="BL294" s="18" t="s">
        <v>140</v>
      </c>
      <c r="BM294" s="230" t="s">
        <v>1251</v>
      </c>
    </row>
    <row r="295" s="14" customFormat="1">
      <c r="A295" s="14"/>
      <c r="B295" s="244"/>
      <c r="C295" s="245"/>
      <c r="D295" s="234" t="s">
        <v>142</v>
      </c>
      <c r="E295" s="246" t="s">
        <v>1</v>
      </c>
      <c r="F295" s="247" t="s">
        <v>364</v>
      </c>
      <c r="G295" s="245"/>
      <c r="H295" s="246" t="s">
        <v>1</v>
      </c>
      <c r="I295" s="248"/>
      <c r="J295" s="245"/>
      <c r="K295" s="245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142</v>
      </c>
      <c r="AU295" s="253" t="s">
        <v>91</v>
      </c>
      <c r="AV295" s="14" t="s">
        <v>89</v>
      </c>
      <c r="AW295" s="14" t="s">
        <v>36</v>
      </c>
      <c r="AX295" s="14" t="s">
        <v>81</v>
      </c>
      <c r="AY295" s="253" t="s">
        <v>134</v>
      </c>
    </row>
    <row r="296" s="13" customFormat="1">
      <c r="A296" s="13"/>
      <c r="B296" s="232"/>
      <c r="C296" s="233"/>
      <c r="D296" s="234" t="s">
        <v>142</v>
      </c>
      <c r="E296" s="235" t="s">
        <v>1</v>
      </c>
      <c r="F296" s="236" t="s">
        <v>1174</v>
      </c>
      <c r="G296" s="233"/>
      <c r="H296" s="237">
        <v>609.17999999999995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142</v>
      </c>
      <c r="AU296" s="243" t="s">
        <v>91</v>
      </c>
      <c r="AV296" s="13" t="s">
        <v>91</v>
      </c>
      <c r="AW296" s="13" t="s">
        <v>36</v>
      </c>
      <c r="AX296" s="13" t="s">
        <v>81</v>
      </c>
      <c r="AY296" s="243" t="s">
        <v>134</v>
      </c>
    </row>
    <row r="297" s="14" customFormat="1">
      <c r="A297" s="14"/>
      <c r="B297" s="244"/>
      <c r="C297" s="245"/>
      <c r="D297" s="234" t="s">
        <v>142</v>
      </c>
      <c r="E297" s="246" t="s">
        <v>1</v>
      </c>
      <c r="F297" s="247" t="s">
        <v>1175</v>
      </c>
      <c r="G297" s="245"/>
      <c r="H297" s="246" t="s">
        <v>1</v>
      </c>
      <c r="I297" s="248"/>
      <c r="J297" s="245"/>
      <c r="K297" s="245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142</v>
      </c>
      <c r="AU297" s="253" t="s">
        <v>91</v>
      </c>
      <c r="AV297" s="14" t="s">
        <v>89</v>
      </c>
      <c r="AW297" s="14" t="s">
        <v>36</v>
      </c>
      <c r="AX297" s="14" t="s">
        <v>81</v>
      </c>
      <c r="AY297" s="253" t="s">
        <v>134</v>
      </c>
    </row>
    <row r="298" s="13" customFormat="1">
      <c r="A298" s="13"/>
      <c r="B298" s="232"/>
      <c r="C298" s="233"/>
      <c r="D298" s="234" t="s">
        <v>142</v>
      </c>
      <c r="E298" s="235" t="s">
        <v>1</v>
      </c>
      <c r="F298" s="236" t="s">
        <v>1176</v>
      </c>
      <c r="G298" s="233"/>
      <c r="H298" s="237">
        <v>47.299999999999997</v>
      </c>
      <c r="I298" s="238"/>
      <c r="J298" s="233"/>
      <c r="K298" s="233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142</v>
      </c>
      <c r="AU298" s="243" t="s">
        <v>91</v>
      </c>
      <c r="AV298" s="13" t="s">
        <v>91</v>
      </c>
      <c r="AW298" s="13" t="s">
        <v>36</v>
      </c>
      <c r="AX298" s="13" t="s">
        <v>81</v>
      </c>
      <c r="AY298" s="243" t="s">
        <v>134</v>
      </c>
    </row>
    <row r="299" s="15" customFormat="1">
      <c r="A299" s="15"/>
      <c r="B299" s="254"/>
      <c r="C299" s="255"/>
      <c r="D299" s="234" t="s">
        <v>142</v>
      </c>
      <c r="E299" s="256" t="s">
        <v>1</v>
      </c>
      <c r="F299" s="257" t="s">
        <v>175</v>
      </c>
      <c r="G299" s="255"/>
      <c r="H299" s="258">
        <v>656.48000000000002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4" t="s">
        <v>142</v>
      </c>
      <c r="AU299" s="264" t="s">
        <v>91</v>
      </c>
      <c r="AV299" s="15" t="s">
        <v>140</v>
      </c>
      <c r="AW299" s="15" t="s">
        <v>36</v>
      </c>
      <c r="AX299" s="15" t="s">
        <v>89</v>
      </c>
      <c r="AY299" s="264" t="s">
        <v>134</v>
      </c>
    </row>
    <row r="300" s="2" customFormat="1" ht="49.05" customHeight="1">
      <c r="A300" s="39"/>
      <c r="B300" s="40"/>
      <c r="C300" s="219" t="s">
        <v>312</v>
      </c>
      <c r="D300" s="219" t="s">
        <v>136</v>
      </c>
      <c r="E300" s="220" t="s">
        <v>535</v>
      </c>
      <c r="F300" s="221" t="s">
        <v>536</v>
      </c>
      <c r="G300" s="222" t="s">
        <v>139</v>
      </c>
      <c r="H300" s="223">
        <v>656.48000000000002</v>
      </c>
      <c r="I300" s="224"/>
      <c r="J300" s="225">
        <f>ROUND(I300*H300,2)</f>
        <v>0</v>
      </c>
      <c r="K300" s="221" t="s">
        <v>147</v>
      </c>
      <c r="L300" s="45"/>
      <c r="M300" s="226" t="s">
        <v>1</v>
      </c>
      <c r="N300" s="227" t="s">
        <v>46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140</v>
      </c>
      <c r="AT300" s="230" t="s">
        <v>136</v>
      </c>
      <c r="AU300" s="230" t="s">
        <v>91</v>
      </c>
      <c r="AY300" s="18" t="s">
        <v>134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89</v>
      </c>
      <c r="BK300" s="231">
        <f>ROUND(I300*H300,2)</f>
        <v>0</v>
      </c>
      <c r="BL300" s="18" t="s">
        <v>140</v>
      </c>
      <c r="BM300" s="230" t="s">
        <v>1252</v>
      </c>
    </row>
    <row r="301" s="14" customFormat="1">
      <c r="A301" s="14"/>
      <c r="B301" s="244"/>
      <c r="C301" s="245"/>
      <c r="D301" s="234" t="s">
        <v>142</v>
      </c>
      <c r="E301" s="246" t="s">
        <v>1</v>
      </c>
      <c r="F301" s="247" t="s">
        <v>159</v>
      </c>
      <c r="G301" s="245"/>
      <c r="H301" s="246" t="s">
        <v>1</v>
      </c>
      <c r="I301" s="248"/>
      <c r="J301" s="245"/>
      <c r="K301" s="245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142</v>
      </c>
      <c r="AU301" s="253" t="s">
        <v>91</v>
      </c>
      <c r="AV301" s="14" t="s">
        <v>89</v>
      </c>
      <c r="AW301" s="14" t="s">
        <v>36</v>
      </c>
      <c r="AX301" s="14" t="s">
        <v>81</v>
      </c>
      <c r="AY301" s="253" t="s">
        <v>134</v>
      </c>
    </row>
    <row r="302" s="14" customFormat="1">
      <c r="A302" s="14"/>
      <c r="B302" s="244"/>
      <c r="C302" s="245"/>
      <c r="D302" s="234" t="s">
        <v>142</v>
      </c>
      <c r="E302" s="246" t="s">
        <v>1</v>
      </c>
      <c r="F302" s="247" t="s">
        <v>359</v>
      </c>
      <c r="G302" s="245"/>
      <c r="H302" s="246" t="s">
        <v>1</v>
      </c>
      <c r="I302" s="248"/>
      <c r="J302" s="245"/>
      <c r="K302" s="245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142</v>
      </c>
      <c r="AU302" s="253" t="s">
        <v>91</v>
      </c>
      <c r="AV302" s="14" t="s">
        <v>89</v>
      </c>
      <c r="AW302" s="14" t="s">
        <v>36</v>
      </c>
      <c r="AX302" s="14" t="s">
        <v>81</v>
      </c>
      <c r="AY302" s="253" t="s">
        <v>134</v>
      </c>
    </row>
    <row r="303" s="13" customFormat="1">
      <c r="A303" s="13"/>
      <c r="B303" s="232"/>
      <c r="C303" s="233"/>
      <c r="D303" s="234" t="s">
        <v>142</v>
      </c>
      <c r="E303" s="235" t="s">
        <v>1</v>
      </c>
      <c r="F303" s="236" t="s">
        <v>1174</v>
      </c>
      <c r="G303" s="233"/>
      <c r="H303" s="237">
        <v>609.17999999999995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142</v>
      </c>
      <c r="AU303" s="243" t="s">
        <v>91</v>
      </c>
      <c r="AV303" s="13" t="s">
        <v>91</v>
      </c>
      <c r="AW303" s="13" t="s">
        <v>36</v>
      </c>
      <c r="AX303" s="13" t="s">
        <v>81</v>
      </c>
      <c r="AY303" s="243" t="s">
        <v>134</v>
      </c>
    </row>
    <row r="304" s="14" customFormat="1">
      <c r="A304" s="14"/>
      <c r="B304" s="244"/>
      <c r="C304" s="245"/>
      <c r="D304" s="234" t="s">
        <v>142</v>
      </c>
      <c r="E304" s="246" t="s">
        <v>1</v>
      </c>
      <c r="F304" s="247" t="s">
        <v>1175</v>
      </c>
      <c r="G304" s="245"/>
      <c r="H304" s="246" t="s">
        <v>1</v>
      </c>
      <c r="I304" s="248"/>
      <c r="J304" s="245"/>
      <c r="K304" s="245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142</v>
      </c>
      <c r="AU304" s="253" t="s">
        <v>91</v>
      </c>
      <c r="AV304" s="14" t="s">
        <v>89</v>
      </c>
      <c r="AW304" s="14" t="s">
        <v>36</v>
      </c>
      <c r="AX304" s="14" t="s">
        <v>81</v>
      </c>
      <c r="AY304" s="253" t="s">
        <v>134</v>
      </c>
    </row>
    <row r="305" s="13" customFormat="1">
      <c r="A305" s="13"/>
      <c r="B305" s="232"/>
      <c r="C305" s="233"/>
      <c r="D305" s="234" t="s">
        <v>142</v>
      </c>
      <c r="E305" s="235" t="s">
        <v>1</v>
      </c>
      <c r="F305" s="236" t="s">
        <v>1176</v>
      </c>
      <c r="G305" s="233"/>
      <c r="H305" s="237">
        <v>47.299999999999997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142</v>
      </c>
      <c r="AU305" s="243" t="s">
        <v>91</v>
      </c>
      <c r="AV305" s="13" t="s">
        <v>91</v>
      </c>
      <c r="AW305" s="13" t="s">
        <v>36</v>
      </c>
      <c r="AX305" s="13" t="s">
        <v>81</v>
      </c>
      <c r="AY305" s="243" t="s">
        <v>134</v>
      </c>
    </row>
    <row r="306" s="15" customFormat="1">
      <c r="A306" s="15"/>
      <c r="B306" s="254"/>
      <c r="C306" s="255"/>
      <c r="D306" s="234" t="s">
        <v>142</v>
      </c>
      <c r="E306" s="256" t="s">
        <v>1</v>
      </c>
      <c r="F306" s="257" t="s">
        <v>175</v>
      </c>
      <c r="G306" s="255"/>
      <c r="H306" s="258">
        <v>656.48000000000002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4" t="s">
        <v>142</v>
      </c>
      <c r="AU306" s="264" t="s">
        <v>91</v>
      </c>
      <c r="AV306" s="15" t="s">
        <v>140</v>
      </c>
      <c r="AW306" s="15" t="s">
        <v>36</v>
      </c>
      <c r="AX306" s="15" t="s">
        <v>89</v>
      </c>
      <c r="AY306" s="264" t="s">
        <v>134</v>
      </c>
    </row>
    <row r="307" s="2" customFormat="1" ht="37.8" customHeight="1">
      <c r="A307" s="39"/>
      <c r="B307" s="40"/>
      <c r="C307" s="219" t="s">
        <v>316</v>
      </c>
      <c r="D307" s="219" t="s">
        <v>136</v>
      </c>
      <c r="E307" s="220" t="s">
        <v>539</v>
      </c>
      <c r="F307" s="221" t="s">
        <v>540</v>
      </c>
      <c r="G307" s="222" t="s">
        <v>139</v>
      </c>
      <c r="H307" s="223">
        <v>656.48000000000002</v>
      </c>
      <c r="I307" s="224"/>
      <c r="J307" s="225">
        <f>ROUND(I307*H307,2)</f>
        <v>0</v>
      </c>
      <c r="K307" s="221" t="s">
        <v>147</v>
      </c>
      <c r="L307" s="45"/>
      <c r="M307" s="226" t="s">
        <v>1</v>
      </c>
      <c r="N307" s="227" t="s">
        <v>46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140</v>
      </c>
      <c r="AT307" s="230" t="s">
        <v>136</v>
      </c>
      <c r="AU307" s="230" t="s">
        <v>91</v>
      </c>
      <c r="AY307" s="18" t="s">
        <v>134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89</v>
      </c>
      <c r="BK307" s="231">
        <f>ROUND(I307*H307,2)</f>
        <v>0</v>
      </c>
      <c r="BL307" s="18" t="s">
        <v>140</v>
      </c>
      <c r="BM307" s="230" t="s">
        <v>1253</v>
      </c>
    </row>
    <row r="308" s="14" customFormat="1">
      <c r="A308" s="14"/>
      <c r="B308" s="244"/>
      <c r="C308" s="245"/>
      <c r="D308" s="234" t="s">
        <v>142</v>
      </c>
      <c r="E308" s="246" t="s">
        <v>1</v>
      </c>
      <c r="F308" s="247" t="s">
        <v>159</v>
      </c>
      <c r="G308" s="245"/>
      <c r="H308" s="246" t="s">
        <v>1</v>
      </c>
      <c r="I308" s="248"/>
      <c r="J308" s="245"/>
      <c r="K308" s="245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142</v>
      </c>
      <c r="AU308" s="253" t="s">
        <v>91</v>
      </c>
      <c r="AV308" s="14" t="s">
        <v>89</v>
      </c>
      <c r="AW308" s="14" t="s">
        <v>36</v>
      </c>
      <c r="AX308" s="14" t="s">
        <v>81</v>
      </c>
      <c r="AY308" s="253" t="s">
        <v>134</v>
      </c>
    </row>
    <row r="309" s="14" customFormat="1">
      <c r="A309" s="14"/>
      <c r="B309" s="244"/>
      <c r="C309" s="245"/>
      <c r="D309" s="234" t="s">
        <v>142</v>
      </c>
      <c r="E309" s="246" t="s">
        <v>1</v>
      </c>
      <c r="F309" s="247" t="s">
        <v>359</v>
      </c>
      <c r="G309" s="245"/>
      <c r="H309" s="246" t="s">
        <v>1</v>
      </c>
      <c r="I309" s="248"/>
      <c r="J309" s="245"/>
      <c r="K309" s="245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142</v>
      </c>
      <c r="AU309" s="253" t="s">
        <v>91</v>
      </c>
      <c r="AV309" s="14" t="s">
        <v>89</v>
      </c>
      <c r="AW309" s="14" t="s">
        <v>36</v>
      </c>
      <c r="AX309" s="14" t="s">
        <v>81</v>
      </c>
      <c r="AY309" s="253" t="s">
        <v>134</v>
      </c>
    </row>
    <row r="310" s="13" customFormat="1">
      <c r="A310" s="13"/>
      <c r="B310" s="232"/>
      <c r="C310" s="233"/>
      <c r="D310" s="234" t="s">
        <v>142</v>
      </c>
      <c r="E310" s="235" t="s">
        <v>1</v>
      </c>
      <c r="F310" s="236" t="s">
        <v>1174</v>
      </c>
      <c r="G310" s="233"/>
      <c r="H310" s="237">
        <v>609.17999999999995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142</v>
      </c>
      <c r="AU310" s="243" t="s">
        <v>91</v>
      </c>
      <c r="AV310" s="13" t="s">
        <v>91</v>
      </c>
      <c r="AW310" s="13" t="s">
        <v>36</v>
      </c>
      <c r="AX310" s="13" t="s">
        <v>81</v>
      </c>
      <c r="AY310" s="243" t="s">
        <v>134</v>
      </c>
    </row>
    <row r="311" s="14" customFormat="1">
      <c r="A311" s="14"/>
      <c r="B311" s="244"/>
      <c r="C311" s="245"/>
      <c r="D311" s="234" t="s">
        <v>142</v>
      </c>
      <c r="E311" s="246" t="s">
        <v>1</v>
      </c>
      <c r="F311" s="247" t="s">
        <v>1175</v>
      </c>
      <c r="G311" s="245"/>
      <c r="H311" s="246" t="s">
        <v>1</v>
      </c>
      <c r="I311" s="248"/>
      <c r="J311" s="245"/>
      <c r="K311" s="245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142</v>
      </c>
      <c r="AU311" s="253" t="s">
        <v>91</v>
      </c>
      <c r="AV311" s="14" t="s">
        <v>89</v>
      </c>
      <c r="AW311" s="14" t="s">
        <v>36</v>
      </c>
      <c r="AX311" s="14" t="s">
        <v>81</v>
      </c>
      <c r="AY311" s="253" t="s">
        <v>134</v>
      </c>
    </row>
    <row r="312" s="13" customFormat="1">
      <c r="A312" s="13"/>
      <c r="B312" s="232"/>
      <c r="C312" s="233"/>
      <c r="D312" s="234" t="s">
        <v>142</v>
      </c>
      <c r="E312" s="235" t="s">
        <v>1</v>
      </c>
      <c r="F312" s="236" t="s">
        <v>1176</v>
      </c>
      <c r="G312" s="233"/>
      <c r="H312" s="237">
        <v>47.299999999999997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142</v>
      </c>
      <c r="AU312" s="243" t="s">
        <v>91</v>
      </c>
      <c r="AV312" s="13" t="s">
        <v>91</v>
      </c>
      <c r="AW312" s="13" t="s">
        <v>36</v>
      </c>
      <c r="AX312" s="13" t="s">
        <v>81</v>
      </c>
      <c r="AY312" s="243" t="s">
        <v>134</v>
      </c>
    </row>
    <row r="313" s="15" customFormat="1">
      <c r="A313" s="15"/>
      <c r="B313" s="254"/>
      <c r="C313" s="255"/>
      <c r="D313" s="234" t="s">
        <v>142</v>
      </c>
      <c r="E313" s="256" t="s">
        <v>1</v>
      </c>
      <c r="F313" s="257" t="s">
        <v>175</v>
      </c>
      <c r="G313" s="255"/>
      <c r="H313" s="258">
        <v>656.48000000000002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142</v>
      </c>
      <c r="AU313" s="264" t="s">
        <v>91</v>
      </c>
      <c r="AV313" s="15" t="s">
        <v>140</v>
      </c>
      <c r="AW313" s="15" t="s">
        <v>36</v>
      </c>
      <c r="AX313" s="15" t="s">
        <v>89</v>
      </c>
      <c r="AY313" s="264" t="s">
        <v>134</v>
      </c>
    </row>
    <row r="314" s="2" customFormat="1" ht="24.15" customHeight="1">
      <c r="A314" s="39"/>
      <c r="B314" s="40"/>
      <c r="C314" s="219" t="s">
        <v>320</v>
      </c>
      <c r="D314" s="219" t="s">
        <v>136</v>
      </c>
      <c r="E314" s="220" t="s">
        <v>543</v>
      </c>
      <c r="F314" s="221" t="s">
        <v>544</v>
      </c>
      <c r="G314" s="222" t="s">
        <v>139</v>
      </c>
      <c r="H314" s="223">
        <v>656.48000000000002</v>
      </c>
      <c r="I314" s="224"/>
      <c r="J314" s="225">
        <f>ROUND(I314*H314,2)</f>
        <v>0</v>
      </c>
      <c r="K314" s="221" t="s">
        <v>147</v>
      </c>
      <c r="L314" s="45"/>
      <c r="M314" s="226" t="s">
        <v>1</v>
      </c>
      <c r="N314" s="227" t="s">
        <v>46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140</v>
      </c>
      <c r="AT314" s="230" t="s">
        <v>136</v>
      </c>
      <c r="AU314" s="230" t="s">
        <v>91</v>
      </c>
      <c r="AY314" s="18" t="s">
        <v>134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89</v>
      </c>
      <c r="BK314" s="231">
        <f>ROUND(I314*H314,2)</f>
        <v>0</v>
      </c>
      <c r="BL314" s="18" t="s">
        <v>140</v>
      </c>
      <c r="BM314" s="230" t="s">
        <v>1254</v>
      </c>
    </row>
    <row r="315" s="14" customFormat="1">
      <c r="A315" s="14"/>
      <c r="B315" s="244"/>
      <c r="C315" s="245"/>
      <c r="D315" s="234" t="s">
        <v>142</v>
      </c>
      <c r="E315" s="246" t="s">
        <v>1</v>
      </c>
      <c r="F315" s="247" t="s">
        <v>159</v>
      </c>
      <c r="G315" s="245"/>
      <c r="H315" s="246" t="s">
        <v>1</v>
      </c>
      <c r="I315" s="248"/>
      <c r="J315" s="245"/>
      <c r="K315" s="245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142</v>
      </c>
      <c r="AU315" s="253" t="s">
        <v>91</v>
      </c>
      <c r="AV315" s="14" t="s">
        <v>89</v>
      </c>
      <c r="AW315" s="14" t="s">
        <v>36</v>
      </c>
      <c r="AX315" s="14" t="s">
        <v>81</v>
      </c>
      <c r="AY315" s="253" t="s">
        <v>134</v>
      </c>
    </row>
    <row r="316" s="14" customFormat="1">
      <c r="A316" s="14"/>
      <c r="B316" s="244"/>
      <c r="C316" s="245"/>
      <c r="D316" s="234" t="s">
        <v>142</v>
      </c>
      <c r="E316" s="246" t="s">
        <v>1</v>
      </c>
      <c r="F316" s="247" t="s">
        <v>359</v>
      </c>
      <c r="G316" s="245"/>
      <c r="H316" s="246" t="s">
        <v>1</v>
      </c>
      <c r="I316" s="248"/>
      <c r="J316" s="245"/>
      <c r="K316" s="245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142</v>
      </c>
      <c r="AU316" s="253" t="s">
        <v>91</v>
      </c>
      <c r="AV316" s="14" t="s">
        <v>89</v>
      </c>
      <c r="AW316" s="14" t="s">
        <v>36</v>
      </c>
      <c r="AX316" s="14" t="s">
        <v>81</v>
      </c>
      <c r="AY316" s="253" t="s">
        <v>134</v>
      </c>
    </row>
    <row r="317" s="13" customFormat="1">
      <c r="A317" s="13"/>
      <c r="B317" s="232"/>
      <c r="C317" s="233"/>
      <c r="D317" s="234" t="s">
        <v>142</v>
      </c>
      <c r="E317" s="235" t="s">
        <v>1</v>
      </c>
      <c r="F317" s="236" t="s">
        <v>1174</v>
      </c>
      <c r="G317" s="233"/>
      <c r="H317" s="237">
        <v>609.17999999999995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142</v>
      </c>
      <c r="AU317" s="243" t="s">
        <v>91</v>
      </c>
      <c r="AV317" s="13" t="s">
        <v>91</v>
      </c>
      <c r="AW317" s="13" t="s">
        <v>36</v>
      </c>
      <c r="AX317" s="13" t="s">
        <v>81</v>
      </c>
      <c r="AY317" s="243" t="s">
        <v>134</v>
      </c>
    </row>
    <row r="318" s="14" customFormat="1">
      <c r="A318" s="14"/>
      <c r="B318" s="244"/>
      <c r="C318" s="245"/>
      <c r="D318" s="234" t="s">
        <v>142</v>
      </c>
      <c r="E318" s="246" t="s">
        <v>1</v>
      </c>
      <c r="F318" s="247" t="s">
        <v>1175</v>
      </c>
      <c r="G318" s="245"/>
      <c r="H318" s="246" t="s">
        <v>1</v>
      </c>
      <c r="I318" s="248"/>
      <c r="J318" s="245"/>
      <c r="K318" s="245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142</v>
      </c>
      <c r="AU318" s="253" t="s">
        <v>91</v>
      </c>
      <c r="AV318" s="14" t="s">
        <v>89</v>
      </c>
      <c r="AW318" s="14" t="s">
        <v>36</v>
      </c>
      <c r="AX318" s="14" t="s">
        <v>81</v>
      </c>
      <c r="AY318" s="253" t="s">
        <v>134</v>
      </c>
    </row>
    <row r="319" s="13" customFormat="1">
      <c r="A319" s="13"/>
      <c r="B319" s="232"/>
      <c r="C319" s="233"/>
      <c r="D319" s="234" t="s">
        <v>142</v>
      </c>
      <c r="E319" s="235" t="s">
        <v>1</v>
      </c>
      <c r="F319" s="236" t="s">
        <v>1176</v>
      </c>
      <c r="G319" s="233"/>
      <c r="H319" s="237">
        <v>47.299999999999997</v>
      </c>
      <c r="I319" s="238"/>
      <c r="J319" s="233"/>
      <c r="K319" s="233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142</v>
      </c>
      <c r="AU319" s="243" t="s">
        <v>91</v>
      </c>
      <c r="AV319" s="13" t="s">
        <v>91</v>
      </c>
      <c r="AW319" s="13" t="s">
        <v>36</v>
      </c>
      <c r="AX319" s="13" t="s">
        <v>81</v>
      </c>
      <c r="AY319" s="243" t="s">
        <v>134</v>
      </c>
    </row>
    <row r="320" s="15" customFormat="1">
      <c r="A320" s="15"/>
      <c r="B320" s="254"/>
      <c r="C320" s="255"/>
      <c r="D320" s="234" t="s">
        <v>142</v>
      </c>
      <c r="E320" s="256" t="s">
        <v>1</v>
      </c>
      <c r="F320" s="257" t="s">
        <v>175</v>
      </c>
      <c r="G320" s="255"/>
      <c r="H320" s="258">
        <v>656.48000000000002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4" t="s">
        <v>142</v>
      </c>
      <c r="AU320" s="264" t="s">
        <v>91</v>
      </c>
      <c r="AV320" s="15" t="s">
        <v>140</v>
      </c>
      <c r="AW320" s="15" t="s">
        <v>36</v>
      </c>
      <c r="AX320" s="15" t="s">
        <v>89</v>
      </c>
      <c r="AY320" s="264" t="s">
        <v>134</v>
      </c>
    </row>
    <row r="321" s="2" customFormat="1" ht="24.15" customHeight="1">
      <c r="A321" s="39"/>
      <c r="B321" s="40"/>
      <c r="C321" s="219" t="s">
        <v>324</v>
      </c>
      <c r="D321" s="219" t="s">
        <v>136</v>
      </c>
      <c r="E321" s="220" t="s">
        <v>547</v>
      </c>
      <c r="F321" s="221" t="s">
        <v>548</v>
      </c>
      <c r="G321" s="222" t="s">
        <v>139</v>
      </c>
      <c r="H321" s="223">
        <v>895.20000000000005</v>
      </c>
      <c r="I321" s="224"/>
      <c r="J321" s="225">
        <f>ROUND(I321*H321,2)</f>
        <v>0</v>
      </c>
      <c r="K321" s="221" t="s">
        <v>147</v>
      </c>
      <c r="L321" s="45"/>
      <c r="M321" s="226" t="s">
        <v>1</v>
      </c>
      <c r="N321" s="227" t="s">
        <v>46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140</v>
      </c>
      <c r="AT321" s="230" t="s">
        <v>136</v>
      </c>
      <c r="AU321" s="230" t="s">
        <v>91</v>
      </c>
      <c r="AY321" s="18" t="s">
        <v>134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89</v>
      </c>
      <c r="BK321" s="231">
        <f>ROUND(I321*H321,2)</f>
        <v>0</v>
      </c>
      <c r="BL321" s="18" t="s">
        <v>140</v>
      </c>
      <c r="BM321" s="230" t="s">
        <v>1255</v>
      </c>
    </row>
    <row r="322" s="14" customFormat="1">
      <c r="A322" s="14"/>
      <c r="B322" s="244"/>
      <c r="C322" s="245"/>
      <c r="D322" s="234" t="s">
        <v>142</v>
      </c>
      <c r="E322" s="246" t="s">
        <v>1</v>
      </c>
      <c r="F322" s="247" t="s">
        <v>159</v>
      </c>
      <c r="G322" s="245"/>
      <c r="H322" s="246" t="s">
        <v>1</v>
      </c>
      <c r="I322" s="248"/>
      <c r="J322" s="245"/>
      <c r="K322" s="245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142</v>
      </c>
      <c r="AU322" s="253" t="s">
        <v>91</v>
      </c>
      <c r="AV322" s="14" t="s">
        <v>89</v>
      </c>
      <c r="AW322" s="14" t="s">
        <v>36</v>
      </c>
      <c r="AX322" s="14" t="s">
        <v>81</v>
      </c>
      <c r="AY322" s="253" t="s">
        <v>134</v>
      </c>
    </row>
    <row r="323" s="14" customFormat="1">
      <c r="A323" s="14"/>
      <c r="B323" s="244"/>
      <c r="C323" s="245"/>
      <c r="D323" s="234" t="s">
        <v>142</v>
      </c>
      <c r="E323" s="246" t="s">
        <v>1</v>
      </c>
      <c r="F323" s="247" t="s">
        <v>359</v>
      </c>
      <c r="G323" s="245"/>
      <c r="H323" s="246" t="s">
        <v>1</v>
      </c>
      <c r="I323" s="248"/>
      <c r="J323" s="245"/>
      <c r="K323" s="245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142</v>
      </c>
      <c r="AU323" s="253" t="s">
        <v>91</v>
      </c>
      <c r="AV323" s="14" t="s">
        <v>89</v>
      </c>
      <c r="AW323" s="14" t="s">
        <v>36</v>
      </c>
      <c r="AX323" s="14" t="s">
        <v>81</v>
      </c>
      <c r="AY323" s="253" t="s">
        <v>134</v>
      </c>
    </row>
    <row r="324" s="13" customFormat="1">
      <c r="A324" s="13"/>
      <c r="B324" s="232"/>
      <c r="C324" s="233"/>
      <c r="D324" s="234" t="s">
        <v>142</v>
      </c>
      <c r="E324" s="235" t="s">
        <v>1</v>
      </c>
      <c r="F324" s="236" t="s">
        <v>1256</v>
      </c>
      <c r="G324" s="233"/>
      <c r="H324" s="237">
        <v>830.70000000000005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142</v>
      </c>
      <c r="AU324" s="243" t="s">
        <v>91</v>
      </c>
      <c r="AV324" s="13" t="s">
        <v>91</v>
      </c>
      <c r="AW324" s="13" t="s">
        <v>36</v>
      </c>
      <c r="AX324" s="13" t="s">
        <v>81</v>
      </c>
      <c r="AY324" s="243" t="s">
        <v>134</v>
      </c>
    </row>
    <row r="325" s="14" customFormat="1">
      <c r="A325" s="14"/>
      <c r="B325" s="244"/>
      <c r="C325" s="245"/>
      <c r="D325" s="234" t="s">
        <v>142</v>
      </c>
      <c r="E325" s="246" t="s">
        <v>1</v>
      </c>
      <c r="F325" s="247" t="s">
        <v>1175</v>
      </c>
      <c r="G325" s="245"/>
      <c r="H325" s="246" t="s">
        <v>1</v>
      </c>
      <c r="I325" s="248"/>
      <c r="J325" s="245"/>
      <c r="K325" s="245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142</v>
      </c>
      <c r="AU325" s="253" t="s">
        <v>91</v>
      </c>
      <c r="AV325" s="14" t="s">
        <v>89</v>
      </c>
      <c r="AW325" s="14" t="s">
        <v>36</v>
      </c>
      <c r="AX325" s="14" t="s">
        <v>81</v>
      </c>
      <c r="AY325" s="253" t="s">
        <v>134</v>
      </c>
    </row>
    <row r="326" s="13" customFormat="1">
      <c r="A326" s="13"/>
      <c r="B326" s="232"/>
      <c r="C326" s="233"/>
      <c r="D326" s="234" t="s">
        <v>142</v>
      </c>
      <c r="E326" s="235" t="s">
        <v>1</v>
      </c>
      <c r="F326" s="236" t="s">
        <v>1181</v>
      </c>
      <c r="G326" s="233"/>
      <c r="H326" s="237">
        <v>64.5</v>
      </c>
      <c r="I326" s="238"/>
      <c r="J326" s="233"/>
      <c r="K326" s="233"/>
      <c r="L326" s="239"/>
      <c r="M326" s="240"/>
      <c r="N326" s="241"/>
      <c r="O326" s="241"/>
      <c r="P326" s="241"/>
      <c r="Q326" s="241"/>
      <c r="R326" s="241"/>
      <c r="S326" s="241"/>
      <c r="T326" s="24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3" t="s">
        <v>142</v>
      </c>
      <c r="AU326" s="243" t="s">
        <v>91</v>
      </c>
      <c r="AV326" s="13" t="s">
        <v>91</v>
      </c>
      <c r="AW326" s="13" t="s">
        <v>36</v>
      </c>
      <c r="AX326" s="13" t="s">
        <v>81</v>
      </c>
      <c r="AY326" s="243" t="s">
        <v>134</v>
      </c>
    </row>
    <row r="327" s="15" customFormat="1">
      <c r="A327" s="15"/>
      <c r="B327" s="254"/>
      <c r="C327" s="255"/>
      <c r="D327" s="234" t="s">
        <v>142</v>
      </c>
      <c r="E327" s="256" t="s">
        <v>1</v>
      </c>
      <c r="F327" s="257" t="s">
        <v>175</v>
      </c>
      <c r="G327" s="255"/>
      <c r="H327" s="258">
        <v>895.20000000000005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4" t="s">
        <v>142</v>
      </c>
      <c r="AU327" s="264" t="s">
        <v>91</v>
      </c>
      <c r="AV327" s="15" t="s">
        <v>140</v>
      </c>
      <c r="AW327" s="15" t="s">
        <v>36</v>
      </c>
      <c r="AX327" s="15" t="s">
        <v>89</v>
      </c>
      <c r="AY327" s="264" t="s">
        <v>134</v>
      </c>
    </row>
    <row r="328" s="2" customFormat="1" ht="49.05" customHeight="1">
      <c r="A328" s="39"/>
      <c r="B328" s="40"/>
      <c r="C328" s="219" t="s">
        <v>328</v>
      </c>
      <c r="D328" s="219" t="s">
        <v>136</v>
      </c>
      <c r="E328" s="220" t="s">
        <v>552</v>
      </c>
      <c r="F328" s="221" t="s">
        <v>553</v>
      </c>
      <c r="G328" s="222" t="s">
        <v>139</v>
      </c>
      <c r="H328" s="223">
        <v>895.20000000000005</v>
      </c>
      <c r="I328" s="224"/>
      <c r="J328" s="225">
        <f>ROUND(I328*H328,2)</f>
        <v>0</v>
      </c>
      <c r="K328" s="221" t="s">
        <v>147</v>
      </c>
      <c r="L328" s="45"/>
      <c r="M328" s="226" t="s">
        <v>1</v>
      </c>
      <c r="N328" s="227" t="s">
        <v>46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140</v>
      </c>
      <c r="AT328" s="230" t="s">
        <v>136</v>
      </c>
      <c r="AU328" s="230" t="s">
        <v>91</v>
      </c>
      <c r="AY328" s="18" t="s">
        <v>134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89</v>
      </c>
      <c r="BK328" s="231">
        <f>ROUND(I328*H328,2)</f>
        <v>0</v>
      </c>
      <c r="BL328" s="18" t="s">
        <v>140</v>
      </c>
      <c r="BM328" s="230" t="s">
        <v>1257</v>
      </c>
    </row>
    <row r="329" s="14" customFormat="1">
      <c r="A329" s="14"/>
      <c r="B329" s="244"/>
      <c r="C329" s="245"/>
      <c r="D329" s="234" t="s">
        <v>142</v>
      </c>
      <c r="E329" s="246" t="s">
        <v>1</v>
      </c>
      <c r="F329" s="247" t="s">
        <v>159</v>
      </c>
      <c r="G329" s="245"/>
      <c r="H329" s="246" t="s">
        <v>1</v>
      </c>
      <c r="I329" s="248"/>
      <c r="J329" s="245"/>
      <c r="K329" s="245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142</v>
      </c>
      <c r="AU329" s="253" t="s">
        <v>91</v>
      </c>
      <c r="AV329" s="14" t="s">
        <v>89</v>
      </c>
      <c r="AW329" s="14" t="s">
        <v>36</v>
      </c>
      <c r="AX329" s="14" t="s">
        <v>81</v>
      </c>
      <c r="AY329" s="253" t="s">
        <v>134</v>
      </c>
    </row>
    <row r="330" s="14" customFormat="1">
      <c r="A330" s="14"/>
      <c r="B330" s="244"/>
      <c r="C330" s="245"/>
      <c r="D330" s="234" t="s">
        <v>142</v>
      </c>
      <c r="E330" s="246" t="s">
        <v>1</v>
      </c>
      <c r="F330" s="247" t="s">
        <v>359</v>
      </c>
      <c r="G330" s="245"/>
      <c r="H330" s="246" t="s">
        <v>1</v>
      </c>
      <c r="I330" s="248"/>
      <c r="J330" s="245"/>
      <c r="K330" s="245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142</v>
      </c>
      <c r="AU330" s="253" t="s">
        <v>91</v>
      </c>
      <c r="AV330" s="14" t="s">
        <v>89</v>
      </c>
      <c r="AW330" s="14" t="s">
        <v>36</v>
      </c>
      <c r="AX330" s="14" t="s">
        <v>81</v>
      </c>
      <c r="AY330" s="253" t="s">
        <v>134</v>
      </c>
    </row>
    <row r="331" s="13" customFormat="1">
      <c r="A331" s="13"/>
      <c r="B331" s="232"/>
      <c r="C331" s="233"/>
      <c r="D331" s="234" t="s">
        <v>142</v>
      </c>
      <c r="E331" s="235" t="s">
        <v>1</v>
      </c>
      <c r="F331" s="236" t="s">
        <v>1256</v>
      </c>
      <c r="G331" s="233"/>
      <c r="H331" s="237">
        <v>830.70000000000005</v>
      </c>
      <c r="I331" s="238"/>
      <c r="J331" s="233"/>
      <c r="K331" s="233"/>
      <c r="L331" s="239"/>
      <c r="M331" s="240"/>
      <c r="N331" s="241"/>
      <c r="O331" s="241"/>
      <c r="P331" s="241"/>
      <c r="Q331" s="241"/>
      <c r="R331" s="241"/>
      <c r="S331" s="241"/>
      <c r="T331" s="24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3" t="s">
        <v>142</v>
      </c>
      <c r="AU331" s="243" t="s">
        <v>91</v>
      </c>
      <c r="AV331" s="13" t="s">
        <v>91</v>
      </c>
      <c r="AW331" s="13" t="s">
        <v>36</v>
      </c>
      <c r="AX331" s="13" t="s">
        <v>81</v>
      </c>
      <c r="AY331" s="243" t="s">
        <v>134</v>
      </c>
    </row>
    <row r="332" s="14" customFormat="1">
      <c r="A332" s="14"/>
      <c r="B332" s="244"/>
      <c r="C332" s="245"/>
      <c r="D332" s="234" t="s">
        <v>142</v>
      </c>
      <c r="E332" s="246" t="s">
        <v>1</v>
      </c>
      <c r="F332" s="247" t="s">
        <v>1175</v>
      </c>
      <c r="G332" s="245"/>
      <c r="H332" s="246" t="s">
        <v>1</v>
      </c>
      <c r="I332" s="248"/>
      <c r="J332" s="245"/>
      <c r="K332" s="245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142</v>
      </c>
      <c r="AU332" s="253" t="s">
        <v>91</v>
      </c>
      <c r="AV332" s="14" t="s">
        <v>89</v>
      </c>
      <c r="AW332" s="14" t="s">
        <v>36</v>
      </c>
      <c r="AX332" s="14" t="s">
        <v>81</v>
      </c>
      <c r="AY332" s="253" t="s">
        <v>134</v>
      </c>
    </row>
    <row r="333" s="13" customFormat="1">
      <c r="A333" s="13"/>
      <c r="B333" s="232"/>
      <c r="C333" s="233"/>
      <c r="D333" s="234" t="s">
        <v>142</v>
      </c>
      <c r="E333" s="235" t="s">
        <v>1</v>
      </c>
      <c r="F333" s="236" t="s">
        <v>1181</v>
      </c>
      <c r="G333" s="233"/>
      <c r="H333" s="237">
        <v>64.5</v>
      </c>
      <c r="I333" s="238"/>
      <c r="J333" s="233"/>
      <c r="K333" s="233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142</v>
      </c>
      <c r="AU333" s="243" t="s">
        <v>91</v>
      </c>
      <c r="AV333" s="13" t="s">
        <v>91</v>
      </c>
      <c r="AW333" s="13" t="s">
        <v>36</v>
      </c>
      <c r="AX333" s="13" t="s">
        <v>81</v>
      </c>
      <c r="AY333" s="243" t="s">
        <v>134</v>
      </c>
    </row>
    <row r="334" s="15" customFormat="1">
      <c r="A334" s="15"/>
      <c r="B334" s="254"/>
      <c r="C334" s="255"/>
      <c r="D334" s="234" t="s">
        <v>142</v>
      </c>
      <c r="E334" s="256" t="s">
        <v>1</v>
      </c>
      <c r="F334" s="257" t="s">
        <v>175</v>
      </c>
      <c r="G334" s="255"/>
      <c r="H334" s="258">
        <v>895.20000000000005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4" t="s">
        <v>142</v>
      </c>
      <c r="AU334" s="264" t="s">
        <v>91</v>
      </c>
      <c r="AV334" s="15" t="s">
        <v>140</v>
      </c>
      <c r="AW334" s="15" t="s">
        <v>36</v>
      </c>
      <c r="AX334" s="15" t="s">
        <v>89</v>
      </c>
      <c r="AY334" s="264" t="s">
        <v>134</v>
      </c>
    </row>
    <row r="335" s="12" customFormat="1" ht="22.8" customHeight="1">
      <c r="A335" s="12"/>
      <c r="B335" s="203"/>
      <c r="C335" s="204"/>
      <c r="D335" s="205" t="s">
        <v>80</v>
      </c>
      <c r="E335" s="217" t="s">
        <v>180</v>
      </c>
      <c r="F335" s="217" t="s">
        <v>264</v>
      </c>
      <c r="G335" s="204"/>
      <c r="H335" s="204"/>
      <c r="I335" s="207"/>
      <c r="J335" s="218">
        <f>BK335</f>
        <v>0</v>
      </c>
      <c r="K335" s="204"/>
      <c r="L335" s="209"/>
      <c r="M335" s="210"/>
      <c r="N335" s="211"/>
      <c r="O335" s="211"/>
      <c r="P335" s="212">
        <f>SUM(P336:P422)</f>
        <v>0</v>
      </c>
      <c r="Q335" s="211"/>
      <c r="R335" s="212">
        <f>SUM(R336:R422)</f>
        <v>15.803656239999999</v>
      </c>
      <c r="S335" s="211"/>
      <c r="T335" s="213">
        <f>SUM(T336:T422)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4" t="s">
        <v>89</v>
      </c>
      <c r="AT335" s="215" t="s">
        <v>80</v>
      </c>
      <c r="AU335" s="215" t="s">
        <v>89</v>
      </c>
      <c r="AY335" s="214" t="s">
        <v>134</v>
      </c>
      <c r="BK335" s="216">
        <f>SUM(BK336:BK422)</f>
        <v>0</v>
      </c>
    </row>
    <row r="336" s="2" customFormat="1" ht="44.25" customHeight="1">
      <c r="A336" s="39"/>
      <c r="B336" s="40"/>
      <c r="C336" s="219" t="s">
        <v>335</v>
      </c>
      <c r="D336" s="219" t="s">
        <v>136</v>
      </c>
      <c r="E336" s="220" t="s">
        <v>560</v>
      </c>
      <c r="F336" s="221" t="s">
        <v>561</v>
      </c>
      <c r="G336" s="222" t="s">
        <v>279</v>
      </c>
      <c r="H336" s="223">
        <v>6</v>
      </c>
      <c r="I336" s="224"/>
      <c r="J336" s="225">
        <f>ROUND(I336*H336,2)</f>
        <v>0</v>
      </c>
      <c r="K336" s="221" t="s">
        <v>147</v>
      </c>
      <c r="L336" s="45"/>
      <c r="M336" s="226" t="s">
        <v>1</v>
      </c>
      <c r="N336" s="227" t="s">
        <v>46</v>
      </c>
      <c r="O336" s="92"/>
      <c r="P336" s="228">
        <f>O336*H336</f>
        <v>0</v>
      </c>
      <c r="Q336" s="228">
        <v>0.0016692</v>
      </c>
      <c r="R336" s="228">
        <f>Q336*H336</f>
        <v>0.0100152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140</v>
      </c>
      <c r="AT336" s="230" t="s">
        <v>136</v>
      </c>
      <c r="AU336" s="230" t="s">
        <v>91</v>
      </c>
      <c r="AY336" s="18" t="s">
        <v>134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89</v>
      </c>
      <c r="BK336" s="231">
        <f>ROUND(I336*H336,2)</f>
        <v>0</v>
      </c>
      <c r="BL336" s="18" t="s">
        <v>140</v>
      </c>
      <c r="BM336" s="230" t="s">
        <v>1258</v>
      </c>
    </row>
    <row r="337" s="2" customFormat="1" ht="24.15" customHeight="1">
      <c r="A337" s="39"/>
      <c r="B337" s="40"/>
      <c r="C337" s="266" t="s">
        <v>341</v>
      </c>
      <c r="D337" s="266" t="s">
        <v>219</v>
      </c>
      <c r="E337" s="267" t="s">
        <v>564</v>
      </c>
      <c r="F337" s="268" t="s">
        <v>565</v>
      </c>
      <c r="G337" s="269" t="s">
        <v>279</v>
      </c>
      <c r="H337" s="270">
        <v>6</v>
      </c>
      <c r="I337" s="271"/>
      <c r="J337" s="272">
        <f>ROUND(I337*H337,2)</f>
        <v>0</v>
      </c>
      <c r="K337" s="268" t="s">
        <v>1</v>
      </c>
      <c r="L337" s="273"/>
      <c r="M337" s="274" t="s">
        <v>1</v>
      </c>
      <c r="N337" s="275" t="s">
        <v>46</v>
      </c>
      <c r="O337" s="92"/>
      <c r="P337" s="228">
        <f>O337*H337</f>
        <v>0</v>
      </c>
      <c r="Q337" s="228">
        <v>0.016</v>
      </c>
      <c r="R337" s="228">
        <f>Q337*H337</f>
        <v>0.096000000000000002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180</v>
      </c>
      <c r="AT337" s="230" t="s">
        <v>219</v>
      </c>
      <c r="AU337" s="230" t="s">
        <v>91</v>
      </c>
      <c r="AY337" s="18" t="s">
        <v>134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89</v>
      </c>
      <c r="BK337" s="231">
        <f>ROUND(I337*H337,2)</f>
        <v>0</v>
      </c>
      <c r="BL337" s="18" t="s">
        <v>140</v>
      </c>
      <c r="BM337" s="230" t="s">
        <v>1259</v>
      </c>
    </row>
    <row r="338" s="2" customFormat="1" ht="55.5" customHeight="1">
      <c r="A338" s="39"/>
      <c r="B338" s="40"/>
      <c r="C338" s="219" t="s">
        <v>495</v>
      </c>
      <c r="D338" s="219" t="s">
        <v>136</v>
      </c>
      <c r="E338" s="220" t="s">
        <v>572</v>
      </c>
      <c r="F338" s="221" t="s">
        <v>573</v>
      </c>
      <c r="G338" s="222" t="s">
        <v>279</v>
      </c>
      <c r="H338" s="223">
        <v>1</v>
      </c>
      <c r="I338" s="224"/>
      <c r="J338" s="225">
        <f>ROUND(I338*H338,2)</f>
        <v>0</v>
      </c>
      <c r="K338" s="221" t="s">
        <v>147</v>
      </c>
      <c r="L338" s="45"/>
      <c r="M338" s="226" t="s">
        <v>1</v>
      </c>
      <c r="N338" s="227" t="s">
        <v>46</v>
      </c>
      <c r="O338" s="92"/>
      <c r="P338" s="228">
        <f>O338*H338</f>
        <v>0</v>
      </c>
      <c r="Q338" s="228">
        <v>0.00020594999999999999</v>
      </c>
      <c r="R338" s="228">
        <f>Q338*H338</f>
        <v>0.00020594999999999999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140</v>
      </c>
      <c r="AT338" s="230" t="s">
        <v>136</v>
      </c>
      <c r="AU338" s="230" t="s">
        <v>91</v>
      </c>
      <c r="AY338" s="18" t="s">
        <v>134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89</v>
      </c>
      <c r="BK338" s="231">
        <f>ROUND(I338*H338,2)</f>
        <v>0</v>
      </c>
      <c r="BL338" s="18" t="s">
        <v>140</v>
      </c>
      <c r="BM338" s="230" t="s">
        <v>1260</v>
      </c>
    </row>
    <row r="339" s="2" customFormat="1" ht="24.15" customHeight="1">
      <c r="A339" s="39"/>
      <c r="B339" s="40"/>
      <c r="C339" s="266" t="s">
        <v>499</v>
      </c>
      <c r="D339" s="266" t="s">
        <v>219</v>
      </c>
      <c r="E339" s="267" t="s">
        <v>576</v>
      </c>
      <c r="F339" s="268" t="s">
        <v>577</v>
      </c>
      <c r="G339" s="269" t="s">
        <v>279</v>
      </c>
      <c r="H339" s="270">
        <v>1</v>
      </c>
      <c r="I339" s="271"/>
      <c r="J339" s="272">
        <f>ROUND(I339*H339,2)</f>
        <v>0</v>
      </c>
      <c r="K339" s="268" t="s">
        <v>1</v>
      </c>
      <c r="L339" s="273"/>
      <c r="M339" s="274" t="s">
        <v>1</v>
      </c>
      <c r="N339" s="275" t="s">
        <v>46</v>
      </c>
      <c r="O339" s="92"/>
      <c r="P339" s="228">
        <f>O339*H339</f>
        <v>0</v>
      </c>
      <c r="Q339" s="228">
        <v>0.012500000000000001</v>
      </c>
      <c r="R339" s="228">
        <f>Q339*H339</f>
        <v>0.012500000000000001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180</v>
      </c>
      <c r="AT339" s="230" t="s">
        <v>219</v>
      </c>
      <c r="AU339" s="230" t="s">
        <v>91</v>
      </c>
      <c r="AY339" s="18" t="s">
        <v>134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89</v>
      </c>
      <c r="BK339" s="231">
        <f>ROUND(I339*H339,2)</f>
        <v>0</v>
      </c>
      <c r="BL339" s="18" t="s">
        <v>140</v>
      </c>
      <c r="BM339" s="230" t="s">
        <v>1261</v>
      </c>
    </row>
    <row r="340" s="2" customFormat="1" ht="55.5" customHeight="1">
      <c r="A340" s="39"/>
      <c r="B340" s="40"/>
      <c r="C340" s="219" t="s">
        <v>505</v>
      </c>
      <c r="D340" s="219" t="s">
        <v>136</v>
      </c>
      <c r="E340" s="220" t="s">
        <v>1262</v>
      </c>
      <c r="F340" s="221" t="s">
        <v>1263</v>
      </c>
      <c r="G340" s="222" t="s">
        <v>279</v>
      </c>
      <c r="H340" s="223">
        <v>1</v>
      </c>
      <c r="I340" s="224"/>
      <c r="J340" s="225">
        <f>ROUND(I340*H340,2)</f>
        <v>0</v>
      </c>
      <c r="K340" s="221" t="s">
        <v>147</v>
      </c>
      <c r="L340" s="45"/>
      <c r="M340" s="226" t="s">
        <v>1</v>
      </c>
      <c r="N340" s="227" t="s">
        <v>46</v>
      </c>
      <c r="O340" s="92"/>
      <c r="P340" s="228">
        <f>O340*H340</f>
        <v>0</v>
      </c>
      <c r="Q340" s="228">
        <v>0.00010340000000000001</v>
      </c>
      <c r="R340" s="228">
        <f>Q340*H340</f>
        <v>0.00010340000000000001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140</v>
      </c>
      <c r="AT340" s="230" t="s">
        <v>136</v>
      </c>
      <c r="AU340" s="230" t="s">
        <v>91</v>
      </c>
      <c r="AY340" s="18" t="s">
        <v>134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89</v>
      </c>
      <c r="BK340" s="231">
        <f>ROUND(I340*H340,2)</f>
        <v>0</v>
      </c>
      <c r="BL340" s="18" t="s">
        <v>140</v>
      </c>
      <c r="BM340" s="230" t="s">
        <v>1264</v>
      </c>
    </row>
    <row r="341" s="2" customFormat="1" ht="24.15" customHeight="1">
      <c r="A341" s="39"/>
      <c r="B341" s="40"/>
      <c r="C341" s="266" t="s">
        <v>512</v>
      </c>
      <c r="D341" s="266" t="s">
        <v>219</v>
      </c>
      <c r="E341" s="267" t="s">
        <v>1265</v>
      </c>
      <c r="F341" s="268" t="s">
        <v>1266</v>
      </c>
      <c r="G341" s="269" t="s">
        <v>279</v>
      </c>
      <c r="H341" s="270">
        <v>1</v>
      </c>
      <c r="I341" s="271"/>
      <c r="J341" s="272">
        <f>ROUND(I341*H341,2)</f>
        <v>0</v>
      </c>
      <c r="K341" s="268" t="s">
        <v>1</v>
      </c>
      <c r="L341" s="273"/>
      <c r="M341" s="274" t="s">
        <v>1</v>
      </c>
      <c r="N341" s="275" t="s">
        <v>46</v>
      </c>
      <c r="O341" s="92"/>
      <c r="P341" s="228">
        <f>O341*H341</f>
        <v>0</v>
      </c>
      <c r="Q341" s="228">
        <v>0.010800000000000001</v>
      </c>
      <c r="R341" s="228">
        <f>Q341*H341</f>
        <v>0.010800000000000001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180</v>
      </c>
      <c r="AT341" s="230" t="s">
        <v>219</v>
      </c>
      <c r="AU341" s="230" t="s">
        <v>91</v>
      </c>
      <c r="AY341" s="18" t="s">
        <v>134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89</v>
      </c>
      <c r="BK341" s="231">
        <f>ROUND(I341*H341,2)</f>
        <v>0</v>
      </c>
      <c r="BL341" s="18" t="s">
        <v>140</v>
      </c>
      <c r="BM341" s="230" t="s">
        <v>1267</v>
      </c>
    </row>
    <row r="342" s="2" customFormat="1" ht="55.5" customHeight="1">
      <c r="A342" s="39"/>
      <c r="B342" s="40"/>
      <c r="C342" s="219" t="s">
        <v>518</v>
      </c>
      <c r="D342" s="219" t="s">
        <v>136</v>
      </c>
      <c r="E342" s="220" t="s">
        <v>1268</v>
      </c>
      <c r="F342" s="221" t="s">
        <v>1269</v>
      </c>
      <c r="G342" s="222" t="s">
        <v>279</v>
      </c>
      <c r="H342" s="223">
        <v>4</v>
      </c>
      <c r="I342" s="224"/>
      <c r="J342" s="225">
        <f>ROUND(I342*H342,2)</f>
        <v>0</v>
      </c>
      <c r="K342" s="221" t="s">
        <v>147</v>
      </c>
      <c r="L342" s="45"/>
      <c r="M342" s="226" t="s">
        <v>1</v>
      </c>
      <c r="N342" s="227" t="s">
        <v>46</v>
      </c>
      <c r="O342" s="92"/>
      <c r="P342" s="228">
        <f>O342*H342</f>
        <v>0</v>
      </c>
      <c r="Q342" s="228">
        <v>0.00010425</v>
      </c>
      <c r="R342" s="228">
        <f>Q342*H342</f>
        <v>0.000417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140</v>
      </c>
      <c r="AT342" s="230" t="s">
        <v>136</v>
      </c>
      <c r="AU342" s="230" t="s">
        <v>91</v>
      </c>
      <c r="AY342" s="18" t="s">
        <v>134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89</v>
      </c>
      <c r="BK342" s="231">
        <f>ROUND(I342*H342,2)</f>
        <v>0</v>
      </c>
      <c r="BL342" s="18" t="s">
        <v>140</v>
      </c>
      <c r="BM342" s="230" t="s">
        <v>1270</v>
      </c>
    </row>
    <row r="343" s="2" customFormat="1" ht="24.15" customHeight="1">
      <c r="A343" s="39"/>
      <c r="B343" s="40"/>
      <c r="C343" s="266" t="s">
        <v>522</v>
      </c>
      <c r="D343" s="266" t="s">
        <v>219</v>
      </c>
      <c r="E343" s="267" t="s">
        <v>1271</v>
      </c>
      <c r="F343" s="268" t="s">
        <v>1272</v>
      </c>
      <c r="G343" s="269" t="s">
        <v>279</v>
      </c>
      <c r="H343" s="270">
        <v>4</v>
      </c>
      <c r="I343" s="271"/>
      <c r="J343" s="272">
        <f>ROUND(I343*H343,2)</f>
        <v>0</v>
      </c>
      <c r="K343" s="268" t="s">
        <v>1</v>
      </c>
      <c r="L343" s="273"/>
      <c r="M343" s="274" t="s">
        <v>1</v>
      </c>
      <c r="N343" s="275" t="s">
        <v>46</v>
      </c>
      <c r="O343" s="92"/>
      <c r="P343" s="228">
        <f>O343*H343</f>
        <v>0</v>
      </c>
      <c r="Q343" s="228">
        <v>0.016639999999999999</v>
      </c>
      <c r="R343" s="228">
        <f>Q343*H343</f>
        <v>0.066559999999999994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180</v>
      </c>
      <c r="AT343" s="230" t="s">
        <v>219</v>
      </c>
      <c r="AU343" s="230" t="s">
        <v>91</v>
      </c>
      <c r="AY343" s="18" t="s">
        <v>134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89</v>
      </c>
      <c r="BK343" s="231">
        <f>ROUND(I343*H343,2)</f>
        <v>0</v>
      </c>
      <c r="BL343" s="18" t="s">
        <v>140</v>
      </c>
      <c r="BM343" s="230" t="s">
        <v>1273</v>
      </c>
    </row>
    <row r="344" s="2" customFormat="1" ht="44.25" customHeight="1">
      <c r="A344" s="39"/>
      <c r="B344" s="40"/>
      <c r="C344" s="219" t="s">
        <v>526</v>
      </c>
      <c r="D344" s="219" t="s">
        <v>136</v>
      </c>
      <c r="E344" s="220" t="s">
        <v>1004</v>
      </c>
      <c r="F344" s="221" t="s">
        <v>1005</v>
      </c>
      <c r="G344" s="222" t="s">
        <v>279</v>
      </c>
      <c r="H344" s="223">
        <v>1</v>
      </c>
      <c r="I344" s="224"/>
      <c r="J344" s="225">
        <f>ROUND(I344*H344,2)</f>
        <v>0</v>
      </c>
      <c r="K344" s="221" t="s">
        <v>147</v>
      </c>
      <c r="L344" s="45"/>
      <c r="M344" s="226" t="s">
        <v>1</v>
      </c>
      <c r="N344" s="227" t="s">
        <v>46</v>
      </c>
      <c r="O344" s="92"/>
      <c r="P344" s="228">
        <f>O344*H344</f>
        <v>0</v>
      </c>
      <c r="Q344" s="228">
        <v>0.0028243999999999999</v>
      </c>
      <c r="R344" s="228">
        <f>Q344*H344</f>
        <v>0.0028243999999999999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140</v>
      </c>
      <c r="AT344" s="230" t="s">
        <v>136</v>
      </c>
      <c r="AU344" s="230" t="s">
        <v>91</v>
      </c>
      <c r="AY344" s="18" t="s">
        <v>134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89</v>
      </c>
      <c r="BK344" s="231">
        <f>ROUND(I344*H344,2)</f>
        <v>0</v>
      </c>
      <c r="BL344" s="18" t="s">
        <v>140</v>
      </c>
      <c r="BM344" s="230" t="s">
        <v>1274</v>
      </c>
    </row>
    <row r="345" s="2" customFormat="1" ht="24.15" customHeight="1">
      <c r="A345" s="39"/>
      <c r="B345" s="40"/>
      <c r="C345" s="266" t="s">
        <v>530</v>
      </c>
      <c r="D345" s="266" t="s">
        <v>219</v>
      </c>
      <c r="E345" s="267" t="s">
        <v>1007</v>
      </c>
      <c r="F345" s="268" t="s">
        <v>1008</v>
      </c>
      <c r="G345" s="269" t="s">
        <v>279</v>
      </c>
      <c r="H345" s="270">
        <v>1</v>
      </c>
      <c r="I345" s="271"/>
      <c r="J345" s="272">
        <f>ROUND(I345*H345,2)</f>
        <v>0</v>
      </c>
      <c r="K345" s="268" t="s">
        <v>147</v>
      </c>
      <c r="L345" s="273"/>
      <c r="M345" s="274" t="s">
        <v>1</v>
      </c>
      <c r="N345" s="275" t="s">
        <v>46</v>
      </c>
      <c r="O345" s="92"/>
      <c r="P345" s="228">
        <f>O345*H345</f>
        <v>0</v>
      </c>
      <c r="Q345" s="228">
        <v>0.013899999999999999</v>
      </c>
      <c r="R345" s="228">
        <f>Q345*H345</f>
        <v>0.013899999999999999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180</v>
      </c>
      <c r="AT345" s="230" t="s">
        <v>219</v>
      </c>
      <c r="AU345" s="230" t="s">
        <v>91</v>
      </c>
      <c r="AY345" s="18" t="s">
        <v>134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89</v>
      </c>
      <c r="BK345" s="231">
        <f>ROUND(I345*H345,2)</f>
        <v>0</v>
      </c>
      <c r="BL345" s="18" t="s">
        <v>140</v>
      </c>
      <c r="BM345" s="230" t="s">
        <v>1275</v>
      </c>
    </row>
    <row r="346" s="2" customFormat="1" ht="44.25" customHeight="1">
      <c r="A346" s="39"/>
      <c r="B346" s="40"/>
      <c r="C346" s="219" t="s">
        <v>534</v>
      </c>
      <c r="D346" s="219" t="s">
        <v>136</v>
      </c>
      <c r="E346" s="220" t="s">
        <v>1010</v>
      </c>
      <c r="F346" s="221" t="s">
        <v>1011</v>
      </c>
      <c r="G346" s="222" t="s">
        <v>279</v>
      </c>
      <c r="H346" s="223">
        <v>4</v>
      </c>
      <c r="I346" s="224"/>
      <c r="J346" s="225">
        <f>ROUND(I346*H346,2)</f>
        <v>0</v>
      </c>
      <c r="K346" s="221" t="s">
        <v>147</v>
      </c>
      <c r="L346" s="45"/>
      <c r="M346" s="226" t="s">
        <v>1</v>
      </c>
      <c r="N346" s="227" t="s">
        <v>46</v>
      </c>
      <c r="O346" s="92"/>
      <c r="P346" s="228">
        <f>O346*H346</f>
        <v>0</v>
      </c>
      <c r="Q346" s="228">
        <v>0.0036625</v>
      </c>
      <c r="R346" s="228">
        <f>Q346*H346</f>
        <v>0.01465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140</v>
      </c>
      <c r="AT346" s="230" t="s">
        <v>136</v>
      </c>
      <c r="AU346" s="230" t="s">
        <v>91</v>
      </c>
      <c r="AY346" s="18" t="s">
        <v>134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89</v>
      </c>
      <c r="BK346" s="231">
        <f>ROUND(I346*H346,2)</f>
        <v>0</v>
      </c>
      <c r="BL346" s="18" t="s">
        <v>140</v>
      </c>
      <c r="BM346" s="230" t="s">
        <v>1276</v>
      </c>
    </row>
    <row r="347" s="2" customFormat="1" ht="24.15" customHeight="1">
      <c r="A347" s="39"/>
      <c r="B347" s="40"/>
      <c r="C347" s="266" t="s">
        <v>538</v>
      </c>
      <c r="D347" s="266" t="s">
        <v>219</v>
      </c>
      <c r="E347" s="267" t="s">
        <v>1013</v>
      </c>
      <c r="F347" s="268" t="s">
        <v>1014</v>
      </c>
      <c r="G347" s="269" t="s">
        <v>279</v>
      </c>
      <c r="H347" s="270">
        <v>3</v>
      </c>
      <c r="I347" s="271"/>
      <c r="J347" s="272">
        <f>ROUND(I347*H347,2)</f>
        <v>0</v>
      </c>
      <c r="K347" s="268" t="s">
        <v>147</v>
      </c>
      <c r="L347" s="273"/>
      <c r="M347" s="274" t="s">
        <v>1</v>
      </c>
      <c r="N347" s="275" t="s">
        <v>46</v>
      </c>
      <c r="O347" s="92"/>
      <c r="P347" s="228">
        <f>O347*H347</f>
        <v>0</v>
      </c>
      <c r="Q347" s="228">
        <v>0.029899999999999999</v>
      </c>
      <c r="R347" s="228">
        <f>Q347*H347</f>
        <v>0.089700000000000002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180</v>
      </c>
      <c r="AT347" s="230" t="s">
        <v>219</v>
      </c>
      <c r="AU347" s="230" t="s">
        <v>91</v>
      </c>
      <c r="AY347" s="18" t="s">
        <v>134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89</v>
      </c>
      <c r="BK347" s="231">
        <f>ROUND(I347*H347,2)</f>
        <v>0</v>
      </c>
      <c r="BL347" s="18" t="s">
        <v>140</v>
      </c>
      <c r="BM347" s="230" t="s">
        <v>1277</v>
      </c>
    </row>
    <row r="348" s="2" customFormat="1" ht="33" customHeight="1">
      <c r="A348" s="39"/>
      <c r="B348" s="40"/>
      <c r="C348" s="266" t="s">
        <v>542</v>
      </c>
      <c r="D348" s="266" t="s">
        <v>219</v>
      </c>
      <c r="E348" s="267" t="s">
        <v>1278</v>
      </c>
      <c r="F348" s="268" t="s">
        <v>1279</v>
      </c>
      <c r="G348" s="269" t="s">
        <v>279</v>
      </c>
      <c r="H348" s="270">
        <v>1</v>
      </c>
      <c r="I348" s="271"/>
      <c r="J348" s="272">
        <f>ROUND(I348*H348,2)</f>
        <v>0</v>
      </c>
      <c r="K348" s="268" t="s">
        <v>147</v>
      </c>
      <c r="L348" s="273"/>
      <c r="M348" s="274" t="s">
        <v>1</v>
      </c>
      <c r="N348" s="275" t="s">
        <v>46</v>
      </c>
      <c r="O348" s="92"/>
      <c r="P348" s="228">
        <f>O348*H348</f>
        <v>0</v>
      </c>
      <c r="Q348" s="228">
        <v>0.028400000000000002</v>
      </c>
      <c r="R348" s="228">
        <f>Q348*H348</f>
        <v>0.028400000000000002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180</v>
      </c>
      <c r="AT348" s="230" t="s">
        <v>219</v>
      </c>
      <c r="AU348" s="230" t="s">
        <v>91</v>
      </c>
      <c r="AY348" s="18" t="s">
        <v>134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89</v>
      </c>
      <c r="BK348" s="231">
        <f>ROUND(I348*H348,2)</f>
        <v>0</v>
      </c>
      <c r="BL348" s="18" t="s">
        <v>140</v>
      </c>
      <c r="BM348" s="230" t="s">
        <v>1280</v>
      </c>
    </row>
    <row r="349" s="2" customFormat="1" ht="37.8" customHeight="1">
      <c r="A349" s="39"/>
      <c r="B349" s="40"/>
      <c r="C349" s="219" t="s">
        <v>546</v>
      </c>
      <c r="D349" s="219" t="s">
        <v>136</v>
      </c>
      <c r="E349" s="220" t="s">
        <v>1024</v>
      </c>
      <c r="F349" s="221" t="s">
        <v>1025</v>
      </c>
      <c r="G349" s="222" t="s">
        <v>256</v>
      </c>
      <c r="H349" s="223">
        <v>50</v>
      </c>
      <c r="I349" s="224"/>
      <c r="J349" s="225">
        <f>ROUND(I349*H349,2)</f>
        <v>0</v>
      </c>
      <c r="K349" s="221" t="s">
        <v>147</v>
      </c>
      <c r="L349" s="45"/>
      <c r="M349" s="226" t="s">
        <v>1</v>
      </c>
      <c r="N349" s="227" t="s">
        <v>46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140</v>
      </c>
      <c r="AT349" s="230" t="s">
        <v>136</v>
      </c>
      <c r="AU349" s="230" t="s">
        <v>91</v>
      </c>
      <c r="AY349" s="18" t="s">
        <v>134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89</v>
      </c>
      <c r="BK349" s="231">
        <f>ROUND(I349*H349,2)</f>
        <v>0</v>
      </c>
      <c r="BL349" s="18" t="s">
        <v>140</v>
      </c>
      <c r="BM349" s="230" t="s">
        <v>1281</v>
      </c>
    </row>
    <row r="350" s="2" customFormat="1" ht="24.15" customHeight="1">
      <c r="A350" s="39"/>
      <c r="B350" s="40"/>
      <c r="C350" s="266" t="s">
        <v>551</v>
      </c>
      <c r="D350" s="266" t="s">
        <v>219</v>
      </c>
      <c r="E350" s="267" t="s">
        <v>1027</v>
      </c>
      <c r="F350" s="268" t="s">
        <v>1028</v>
      </c>
      <c r="G350" s="269" t="s">
        <v>256</v>
      </c>
      <c r="H350" s="270">
        <v>50.75</v>
      </c>
      <c r="I350" s="271"/>
      <c r="J350" s="272">
        <f>ROUND(I350*H350,2)</f>
        <v>0</v>
      </c>
      <c r="K350" s="268" t="s">
        <v>1</v>
      </c>
      <c r="L350" s="273"/>
      <c r="M350" s="274" t="s">
        <v>1</v>
      </c>
      <c r="N350" s="275" t="s">
        <v>46</v>
      </c>
      <c r="O350" s="92"/>
      <c r="P350" s="228">
        <f>O350*H350</f>
        <v>0</v>
      </c>
      <c r="Q350" s="228">
        <v>0.00027999999999999998</v>
      </c>
      <c r="R350" s="228">
        <f>Q350*H350</f>
        <v>0.014209999999999999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180</v>
      </c>
      <c r="AT350" s="230" t="s">
        <v>219</v>
      </c>
      <c r="AU350" s="230" t="s">
        <v>91</v>
      </c>
      <c r="AY350" s="18" t="s">
        <v>134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89</v>
      </c>
      <c r="BK350" s="231">
        <f>ROUND(I350*H350,2)</f>
        <v>0</v>
      </c>
      <c r="BL350" s="18" t="s">
        <v>140</v>
      </c>
      <c r="BM350" s="230" t="s">
        <v>1282</v>
      </c>
    </row>
    <row r="351" s="2" customFormat="1">
      <c r="A351" s="39"/>
      <c r="B351" s="40"/>
      <c r="C351" s="41"/>
      <c r="D351" s="234" t="s">
        <v>273</v>
      </c>
      <c r="E351" s="41"/>
      <c r="F351" s="276" t="s">
        <v>274</v>
      </c>
      <c r="G351" s="41"/>
      <c r="H351" s="41"/>
      <c r="I351" s="277"/>
      <c r="J351" s="41"/>
      <c r="K351" s="41"/>
      <c r="L351" s="45"/>
      <c r="M351" s="278"/>
      <c r="N351" s="279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273</v>
      </c>
      <c r="AU351" s="18" t="s">
        <v>91</v>
      </c>
    </row>
    <row r="352" s="13" customFormat="1">
      <c r="A352" s="13"/>
      <c r="B352" s="232"/>
      <c r="C352" s="233"/>
      <c r="D352" s="234" t="s">
        <v>142</v>
      </c>
      <c r="E352" s="233"/>
      <c r="F352" s="236" t="s">
        <v>424</v>
      </c>
      <c r="G352" s="233"/>
      <c r="H352" s="237">
        <v>50.75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142</v>
      </c>
      <c r="AU352" s="243" t="s">
        <v>91</v>
      </c>
      <c r="AV352" s="13" t="s">
        <v>91</v>
      </c>
      <c r="AW352" s="13" t="s">
        <v>4</v>
      </c>
      <c r="AX352" s="13" t="s">
        <v>89</v>
      </c>
      <c r="AY352" s="243" t="s">
        <v>134</v>
      </c>
    </row>
    <row r="353" s="2" customFormat="1" ht="37.8" customHeight="1">
      <c r="A353" s="39"/>
      <c r="B353" s="40"/>
      <c r="C353" s="219" t="s">
        <v>555</v>
      </c>
      <c r="D353" s="219" t="s">
        <v>136</v>
      </c>
      <c r="E353" s="220" t="s">
        <v>1283</v>
      </c>
      <c r="F353" s="221" t="s">
        <v>1284</v>
      </c>
      <c r="G353" s="222" t="s">
        <v>256</v>
      </c>
      <c r="H353" s="223">
        <v>1</v>
      </c>
      <c r="I353" s="224"/>
      <c r="J353" s="225">
        <f>ROUND(I353*H353,2)</f>
        <v>0</v>
      </c>
      <c r="K353" s="221" t="s">
        <v>147</v>
      </c>
      <c r="L353" s="45"/>
      <c r="M353" s="226" t="s">
        <v>1</v>
      </c>
      <c r="N353" s="227" t="s">
        <v>46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140</v>
      </c>
      <c r="AT353" s="230" t="s">
        <v>136</v>
      </c>
      <c r="AU353" s="230" t="s">
        <v>91</v>
      </c>
      <c r="AY353" s="18" t="s">
        <v>134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89</v>
      </c>
      <c r="BK353" s="231">
        <f>ROUND(I353*H353,2)</f>
        <v>0</v>
      </c>
      <c r="BL353" s="18" t="s">
        <v>140</v>
      </c>
      <c r="BM353" s="230" t="s">
        <v>1285</v>
      </c>
    </row>
    <row r="354" s="2" customFormat="1" ht="16.5" customHeight="1">
      <c r="A354" s="39"/>
      <c r="B354" s="40"/>
      <c r="C354" s="266" t="s">
        <v>559</v>
      </c>
      <c r="D354" s="266" t="s">
        <v>219</v>
      </c>
      <c r="E354" s="267" t="s">
        <v>1286</v>
      </c>
      <c r="F354" s="268" t="s">
        <v>1287</v>
      </c>
      <c r="G354" s="269" t="s">
        <v>256</v>
      </c>
      <c r="H354" s="270">
        <v>1.0149999999999999</v>
      </c>
      <c r="I354" s="271"/>
      <c r="J354" s="272">
        <f>ROUND(I354*H354,2)</f>
        <v>0</v>
      </c>
      <c r="K354" s="268" t="s">
        <v>1</v>
      </c>
      <c r="L354" s="273"/>
      <c r="M354" s="274" t="s">
        <v>1</v>
      </c>
      <c r="N354" s="275" t="s">
        <v>46</v>
      </c>
      <c r="O354" s="92"/>
      <c r="P354" s="228">
        <f>O354*H354</f>
        <v>0</v>
      </c>
      <c r="Q354" s="228">
        <v>0.00042999999999999999</v>
      </c>
      <c r="R354" s="228">
        <f>Q354*H354</f>
        <v>0.00043644999999999996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180</v>
      </c>
      <c r="AT354" s="230" t="s">
        <v>219</v>
      </c>
      <c r="AU354" s="230" t="s">
        <v>91</v>
      </c>
      <c r="AY354" s="18" t="s">
        <v>134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89</v>
      </c>
      <c r="BK354" s="231">
        <f>ROUND(I354*H354,2)</f>
        <v>0</v>
      </c>
      <c r="BL354" s="18" t="s">
        <v>140</v>
      </c>
      <c r="BM354" s="230" t="s">
        <v>1288</v>
      </c>
    </row>
    <row r="355" s="2" customFormat="1">
      <c r="A355" s="39"/>
      <c r="B355" s="40"/>
      <c r="C355" s="41"/>
      <c r="D355" s="234" t="s">
        <v>273</v>
      </c>
      <c r="E355" s="41"/>
      <c r="F355" s="276" t="s">
        <v>274</v>
      </c>
      <c r="G355" s="41"/>
      <c r="H355" s="41"/>
      <c r="I355" s="277"/>
      <c r="J355" s="41"/>
      <c r="K355" s="41"/>
      <c r="L355" s="45"/>
      <c r="M355" s="278"/>
      <c r="N355" s="279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273</v>
      </c>
      <c r="AU355" s="18" t="s">
        <v>91</v>
      </c>
    </row>
    <row r="356" s="13" customFormat="1">
      <c r="A356" s="13"/>
      <c r="B356" s="232"/>
      <c r="C356" s="233"/>
      <c r="D356" s="234" t="s">
        <v>142</v>
      </c>
      <c r="E356" s="233"/>
      <c r="F356" s="236" t="s">
        <v>1033</v>
      </c>
      <c r="G356" s="233"/>
      <c r="H356" s="237">
        <v>1.0149999999999999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142</v>
      </c>
      <c r="AU356" s="243" t="s">
        <v>91</v>
      </c>
      <c r="AV356" s="13" t="s">
        <v>91</v>
      </c>
      <c r="AW356" s="13" t="s">
        <v>4</v>
      </c>
      <c r="AX356" s="13" t="s">
        <v>89</v>
      </c>
      <c r="AY356" s="243" t="s">
        <v>134</v>
      </c>
    </row>
    <row r="357" s="2" customFormat="1" ht="44.25" customHeight="1">
      <c r="A357" s="39"/>
      <c r="B357" s="40"/>
      <c r="C357" s="219" t="s">
        <v>563</v>
      </c>
      <c r="D357" s="219" t="s">
        <v>136</v>
      </c>
      <c r="E357" s="220" t="s">
        <v>588</v>
      </c>
      <c r="F357" s="221" t="s">
        <v>589</v>
      </c>
      <c r="G357" s="222" t="s">
        <v>256</v>
      </c>
      <c r="H357" s="223">
        <v>2</v>
      </c>
      <c r="I357" s="224"/>
      <c r="J357" s="225">
        <f>ROUND(I357*H357,2)</f>
        <v>0</v>
      </c>
      <c r="K357" s="221" t="s">
        <v>147</v>
      </c>
      <c r="L357" s="45"/>
      <c r="M357" s="226" t="s">
        <v>1</v>
      </c>
      <c r="N357" s="227" t="s">
        <v>46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140</v>
      </c>
      <c r="AT357" s="230" t="s">
        <v>136</v>
      </c>
      <c r="AU357" s="230" t="s">
        <v>91</v>
      </c>
      <c r="AY357" s="18" t="s">
        <v>134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89</v>
      </c>
      <c r="BK357" s="231">
        <f>ROUND(I357*H357,2)</f>
        <v>0</v>
      </c>
      <c r="BL357" s="18" t="s">
        <v>140</v>
      </c>
      <c r="BM357" s="230" t="s">
        <v>1289</v>
      </c>
    </row>
    <row r="358" s="2" customFormat="1" ht="16.5" customHeight="1">
      <c r="A358" s="39"/>
      <c r="B358" s="40"/>
      <c r="C358" s="266" t="s">
        <v>567</v>
      </c>
      <c r="D358" s="266" t="s">
        <v>219</v>
      </c>
      <c r="E358" s="267" t="s">
        <v>592</v>
      </c>
      <c r="F358" s="268" t="s">
        <v>593</v>
      </c>
      <c r="G358" s="269" t="s">
        <v>256</v>
      </c>
      <c r="H358" s="270">
        <v>2.0299999999999998</v>
      </c>
      <c r="I358" s="271"/>
      <c r="J358" s="272">
        <f>ROUND(I358*H358,2)</f>
        <v>0</v>
      </c>
      <c r="K358" s="268" t="s">
        <v>1</v>
      </c>
      <c r="L358" s="273"/>
      <c r="M358" s="274" t="s">
        <v>1</v>
      </c>
      <c r="N358" s="275" t="s">
        <v>46</v>
      </c>
      <c r="O358" s="92"/>
      <c r="P358" s="228">
        <f>O358*H358</f>
        <v>0</v>
      </c>
      <c r="Q358" s="228">
        <v>0.0031800000000000001</v>
      </c>
      <c r="R358" s="228">
        <f>Q358*H358</f>
        <v>0.0064553999999999992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180</v>
      </c>
      <c r="AT358" s="230" t="s">
        <v>219</v>
      </c>
      <c r="AU358" s="230" t="s">
        <v>91</v>
      </c>
      <c r="AY358" s="18" t="s">
        <v>134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89</v>
      </c>
      <c r="BK358" s="231">
        <f>ROUND(I358*H358,2)</f>
        <v>0</v>
      </c>
      <c r="BL358" s="18" t="s">
        <v>140</v>
      </c>
      <c r="BM358" s="230" t="s">
        <v>1290</v>
      </c>
    </row>
    <row r="359" s="2" customFormat="1">
      <c r="A359" s="39"/>
      <c r="B359" s="40"/>
      <c r="C359" s="41"/>
      <c r="D359" s="234" t="s">
        <v>273</v>
      </c>
      <c r="E359" s="41"/>
      <c r="F359" s="276" t="s">
        <v>274</v>
      </c>
      <c r="G359" s="41"/>
      <c r="H359" s="41"/>
      <c r="I359" s="277"/>
      <c r="J359" s="41"/>
      <c r="K359" s="41"/>
      <c r="L359" s="45"/>
      <c r="M359" s="278"/>
      <c r="N359" s="279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273</v>
      </c>
      <c r="AU359" s="18" t="s">
        <v>91</v>
      </c>
    </row>
    <row r="360" s="13" customFormat="1">
      <c r="A360" s="13"/>
      <c r="B360" s="232"/>
      <c r="C360" s="233"/>
      <c r="D360" s="234" t="s">
        <v>142</v>
      </c>
      <c r="E360" s="233"/>
      <c r="F360" s="236" t="s">
        <v>1291</v>
      </c>
      <c r="G360" s="233"/>
      <c r="H360" s="237">
        <v>2.0299999999999998</v>
      </c>
      <c r="I360" s="238"/>
      <c r="J360" s="233"/>
      <c r="K360" s="233"/>
      <c r="L360" s="239"/>
      <c r="M360" s="240"/>
      <c r="N360" s="241"/>
      <c r="O360" s="241"/>
      <c r="P360" s="241"/>
      <c r="Q360" s="241"/>
      <c r="R360" s="241"/>
      <c r="S360" s="241"/>
      <c r="T360" s="24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3" t="s">
        <v>142</v>
      </c>
      <c r="AU360" s="243" t="s">
        <v>91</v>
      </c>
      <c r="AV360" s="13" t="s">
        <v>91</v>
      </c>
      <c r="AW360" s="13" t="s">
        <v>4</v>
      </c>
      <c r="AX360" s="13" t="s">
        <v>89</v>
      </c>
      <c r="AY360" s="243" t="s">
        <v>134</v>
      </c>
    </row>
    <row r="361" s="2" customFormat="1" ht="44.25" customHeight="1">
      <c r="A361" s="39"/>
      <c r="B361" s="40"/>
      <c r="C361" s="219" t="s">
        <v>571</v>
      </c>
      <c r="D361" s="219" t="s">
        <v>136</v>
      </c>
      <c r="E361" s="220" t="s">
        <v>1292</v>
      </c>
      <c r="F361" s="221" t="s">
        <v>1293</v>
      </c>
      <c r="G361" s="222" t="s">
        <v>256</v>
      </c>
      <c r="H361" s="223">
        <v>609</v>
      </c>
      <c r="I361" s="224"/>
      <c r="J361" s="225">
        <f>ROUND(I361*H361,2)</f>
        <v>0</v>
      </c>
      <c r="K361" s="221" t="s">
        <v>147</v>
      </c>
      <c r="L361" s="45"/>
      <c r="M361" s="226" t="s">
        <v>1</v>
      </c>
      <c r="N361" s="227" t="s">
        <v>46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140</v>
      </c>
      <c r="AT361" s="230" t="s">
        <v>136</v>
      </c>
      <c r="AU361" s="230" t="s">
        <v>91</v>
      </c>
      <c r="AY361" s="18" t="s">
        <v>134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89</v>
      </c>
      <c r="BK361" s="231">
        <f>ROUND(I361*H361,2)</f>
        <v>0</v>
      </c>
      <c r="BL361" s="18" t="s">
        <v>140</v>
      </c>
      <c r="BM361" s="230" t="s">
        <v>1294</v>
      </c>
    </row>
    <row r="362" s="2" customFormat="1" ht="16.5" customHeight="1">
      <c r="A362" s="39"/>
      <c r="B362" s="40"/>
      <c r="C362" s="266" t="s">
        <v>575</v>
      </c>
      <c r="D362" s="266" t="s">
        <v>219</v>
      </c>
      <c r="E362" s="267" t="s">
        <v>1295</v>
      </c>
      <c r="F362" s="268" t="s">
        <v>1296</v>
      </c>
      <c r="G362" s="269" t="s">
        <v>256</v>
      </c>
      <c r="H362" s="270">
        <v>618.13499999999999</v>
      </c>
      <c r="I362" s="271"/>
      <c r="J362" s="272">
        <f>ROUND(I362*H362,2)</f>
        <v>0</v>
      </c>
      <c r="K362" s="268" t="s">
        <v>1</v>
      </c>
      <c r="L362" s="273"/>
      <c r="M362" s="274" t="s">
        <v>1</v>
      </c>
      <c r="N362" s="275" t="s">
        <v>46</v>
      </c>
      <c r="O362" s="92"/>
      <c r="P362" s="228">
        <f>O362*H362</f>
        <v>0</v>
      </c>
      <c r="Q362" s="228">
        <v>0.0067400000000000003</v>
      </c>
      <c r="R362" s="228">
        <f>Q362*H362</f>
        <v>4.1662299000000003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180</v>
      </c>
      <c r="AT362" s="230" t="s">
        <v>219</v>
      </c>
      <c r="AU362" s="230" t="s">
        <v>91</v>
      </c>
      <c r="AY362" s="18" t="s">
        <v>134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89</v>
      </c>
      <c r="BK362" s="231">
        <f>ROUND(I362*H362,2)</f>
        <v>0</v>
      </c>
      <c r="BL362" s="18" t="s">
        <v>140</v>
      </c>
      <c r="BM362" s="230" t="s">
        <v>1297</v>
      </c>
    </row>
    <row r="363" s="2" customFormat="1">
      <c r="A363" s="39"/>
      <c r="B363" s="40"/>
      <c r="C363" s="41"/>
      <c r="D363" s="234" t="s">
        <v>273</v>
      </c>
      <c r="E363" s="41"/>
      <c r="F363" s="276" t="s">
        <v>274</v>
      </c>
      <c r="G363" s="41"/>
      <c r="H363" s="41"/>
      <c r="I363" s="277"/>
      <c r="J363" s="41"/>
      <c r="K363" s="41"/>
      <c r="L363" s="45"/>
      <c r="M363" s="278"/>
      <c r="N363" s="279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273</v>
      </c>
      <c r="AU363" s="18" t="s">
        <v>91</v>
      </c>
    </row>
    <row r="364" s="13" customFormat="1">
      <c r="A364" s="13"/>
      <c r="B364" s="232"/>
      <c r="C364" s="233"/>
      <c r="D364" s="234" t="s">
        <v>142</v>
      </c>
      <c r="E364" s="233"/>
      <c r="F364" s="236" t="s">
        <v>1298</v>
      </c>
      <c r="G364" s="233"/>
      <c r="H364" s="237">
        <v>618.13499999999999</v>
      </c>
      <c r="I364" s="238"/>
      <c r="J364" s="233"/>
      <c r="K364" s="233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142</v>
      </c>
      <c r="AU364" s="243" t="s">
        <v>91</v>
      </c>
      <c r="AV364" s="13" t="s">
        <v>91</v>
      </c>
      <c r="AW364" s="13" t="s">
        <v>4</v>
      </c>
      <c r="AX364" s="13" t="s">
        <v>89</v>
      </c>
      <c r="AY364" s="243" t="s">
        <v>134</v>
      </c>
    </row>
    <row r="365" s="2" customFormat="1" ht="44.25" customHeight="1">
      <c r="A365" s="39"/>
      <c r="B365" s="40"/>
      <c r="C365" s="219" t="s">
        <v>579</v>
      </c>
      <c r="D365" s="219" t="s">
        <v>136</v>
      </c>
      <c r="E365" s="220" t="s">
        <v>1038</v>
      </c>
      <c r="F365" s="221" t="s">
        <v>1039</v>
      </c>
      <c r="G365" s="222" t="s">
        <v>279</v>
      </c>
      <c r="H365" s="223">
        <v>26</v>
      </c>
      <c r="I365" s="224"/>
      <c r="J365" s="225">
        <f>ROUND(I365*H365,2)</f>
        <v>0</v>
      </c>
      <c r="K365" s="221" t="s">
        <v>147</v>
      </c>
      <c r="L365" s="45"/>
      <c r="M365" s="226" t="s">
        <v>1</v>
      </c>
      <c r="N365" s="227" t="s">
        <v>46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140</v>
      </c>
      <c r="AT365" s="230" t="s">
        <v>136</v>
      </c>
      <c r="AU365" s="230" t="s">
        <v>91</v>
      </c>
      <c r="AY365" s="18" t="s">
        <v>134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89</v>
      </c>
      <c r="BK365" s="231">
        <f>ROUND(I365*H365,2)</f>
        <v>0</v>
      </c>
      <c r="BL365" s="18" t="s">
        <v>140</v>
      </c>
      <c r="BM365" s="230" t="s">
        <v>1299</v>
      </c>
    </row>
    <row r="366" s="2" customFormat="1" ht="16.5" customHeight="1">
      <c r="A366" s="39"/>
      <c r="B366" s="40"/>
      <c r="C366" s="266" t="s">
        <v>583</v>
      </c>
      <c r="D366" s="266" t="s">
        <v>219</v>
      </c>
      <c r="E366" s="267" t="s">
        <v>1041</v>
      </c>
      <c r="F366" s="268" t="s">
        <v>1042</v>
      </c>
      <c r="G366" s="269" t="s">
        <v>279</v>
      </c>
      <c r="H366" s="270">
        <v>25</v>
      </c>
      <c r="I366" s="271"/>
      <c r="J366" s="272">
        <f>ROUND(I366*H366,2)</f>
        <v>0</v>
      </c>
      <c r="K366" s="268" t="s">
        <v>147</v>
      </c>
      <c r="L366" s="273"/>
      <c r="M366" s="274" t="s">
        <v>1</v>
      </c>
      <c r="N366" s="275" t="s">
        <v>46</v>
      </c>
      <c r="O366" s="92"/>
      <c r="P366" s="228">
        <f>O366*H366</f>
        <v>0</v>
      </c>
      <c r="Q366" s="228">
        <v>0.00017000000000000001</v>
      </c>
      <c r="R366" s="228">
        <f>Q366*H366</f>
        <v>0.0042500000000000003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180</v>
      </c>
      <c r="AT366" s="230" t="s">
        <v>219</v>
      </c>
      <c r="AU366" s="230" t="s">
        <v>91</v>
      </c>
      <c r="AY366" s="18" t="s">
        <v>134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89</v>
      </c>
      <c r="BK366" s="231">
        <f>ROUND(I366*H366,2)</f>
        <v>0</v>
      </c>
      <c r="BL366" s="18" t="s">
        <v>140</v>
      </c>
      <c r="BM366" s="230" t="s">
        <v>1300</v>
      </c>
    </row>
    <row r="367" s="2" customFormat="1" ht="16.5" customHeight="1">
      <c r="A367" s="39"/>
      <c r="B367" s="40"/>
      <c r="C367" s="266" t="s">
        <v>587</v>
      </c>
      <c r="D367" s="266" t="s">
        <v>219</v>
      </c>
      <c r="E367" s="267" t="s">
        <v>1301</v>
      </c>
      <c r="F367" s="268" t="s">
        <v>1302</v>
      </c>
      <c r="G367" s="269" t="s">
        <v>279</v>
      </c>
      <c r="H367" s="270">
        <v>1</v>
      </c>
      <c r="I367" s="271"/>
      <c r="J367" s="272">
        <f>ROUND(I367*H367,2)</f>
        <v>0</v>
      </c>
      <c r="K367" s="268" t="s">
        <v>147</v>
      </c>
      <c r="L367" s="273"/>
      <c r="M367" s="274" t="s">
        <v>1</v>
      </c>
      <c r="N367" s="275" t="s">
        <v>46</v>
      </c>
      <c r="O367" s="92"/>
      <c r="P367" s="228">
        <f>O367*H367</f>
        <v>0</v>
      </c>
      <c r="Q367" s="228">
        <v>0.00018000000000000001</v>
      </c>
      <c r="R367" s="228">
        <f>Q367*H367</f>
        <v>0.00018000000000000001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180</v>
      </c>
      <c r="AT367" s="230" t="s">
        <v>219</v>
      </c>
      <c r="AU367" s="230" t="s">
        <v>91</v>
      </c>
      <c r="AY367" s="18" t="s">
        <v>134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89</v>
      </c>
      <c r="BK367" s="231">
        <f>ROUND(I367*H367,2)</f>
        <v>0</v>
      </c>
      <c r="BL367" s="18" t="s">
        <v>140</v>
      </c>
      <c r="BM367" s="230" t="s">
        <v>1303</v>
      </c>
    </row>
    <row r="368" s="2" customFormat="1" ht="44.25" customHeight="1">
      <c r="A368" s="39"/>
      <c r="B368" s="40"/>
      <c r="C368" s="219" t="s">
        <v>591</v>
      </c>
      <c r="D368" s="219" t="s">
        <v>136</v>
      </c>
      <c r="E368" s="220" t="s">
        <v>603</v>
      </c>
      <c r="F368" s="221" t="s">
        <v>604</v>
      </c>
      <c r="G368" s="222" t="s">
        <v>279</v>
      </c>
      <c r="H368" s="223">
        <v>5</v>
      </c>
      <c r="I368" s="224"/>
      <c r="J368" s="225">
        <f>ROUND(I368*H368,2)</f>
        <v>0</v>
      </c>
      <c r="K368" s="221" t="s">
        <v>147</v>
      </c>
      <c r="L368" s="45"/>
      <c r="M368" s="226" t="s">
        <v>1</v>
      </c>
      <c r="N368" s="227" t="s">
        <v>46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140</v>
      </c>
      <c r="AT368" s="230" t="s">
        <v>136</v>
      </c>
      <c r="AU368" s="230" t="s">
        <v>91</v>
      </c>
      <c r="AY368" s="18" t="s">
        <v>134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89</v>
      </c>
      <c r="BK368" s="231">
        <f>ROUND(I368*H368,2)</f>
        <v>0</v>
      </c>
      <c r="BL368" s="18" t="s">
        <v>140</v>
      </c>
      <c r="BM368" s="230" t="s">
        <v>1304</v>
      </c>
    </row>
    <row r="369" s="2" customFormat="1" ht="24.15" customHeight="1">
      <c r="A369" s="39"/>
      <c r="B369" s="40"/>
      <c r="C369" s="266" t="s">
        <v>596</v>
      </c>
      <c r="D369" s="266" t="s">
        <v>219</v>
      </c>
      <c r="E369" s="267" t="s">
        <v>607</v>
      </c>
      <c r="F369" s="268" t="s">
        <v>608</v>
      </c>
      <c r="G369" s="269" t="s">
        <v>279</v>
      </c>
      <c r="H369" s="270">
        <v>5</v>
      </c>
      <c r="I369" s="271"/>
      <c r="J369" s="272">
        <f>ROUND(I369*H369,2)</f>
        <v>0</v>
      </c>
      <c r="K369" s="268" t="s">
        <v>1</v>
      </c>
      <c r="L369" s="273"/>
      <c r="M369" s="274" t="s">
        <v>1</v>
      </c>
      <c r="N369" s="275" t="s">
        <v>46</v>
      </c>
      <c r="O369" s="92"/>
      <c r="P369" s="228">
        <f>O369*H369</f>
        <v>0</v>
      </c>
      <c r="Q369" s="228">
        <v>0.0045999999999999999</v>
      </c>
      <c r="R369" s="228">
        <f>Q369*H369</f>
        <v>0.023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180</v>
      </c>
      <c r="AT369" s="230" t="s">
        <v>219</v>
      </c>
      <c r="AU369" s="230" t="s">
        <v>91</v>
      </c>
      <c r="AY369" s="18" t="s">
        <v>134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89</v>
      </c>
      <c r="BK369" s="231">
        <f>ROUND(I369*H369,2)</f>
        <v>0</v>
      </c>
      <c r="BL369" s="18" t="s">
        <v>140</v>
      </c>
      <c r="BM369" s="230" t="s">
        <v>1305</v>
      </c>
    </row>
    <row r="370" s="2" customFormat="1" ht="44.25" customHeight="1">
      <c r="A370" s="39"/>
      <c r="B370" s="40"/>
      <c r="C370" s="219" t="s">
        <v>599</v>
      </c>
      <c r="D370" s="219" t="s">
        <v>136</v>
      </c>
      <c r="E370" s="220" t="s">
        <v>611</v>
      </c>
      <c r="F370" s="221" t="s">
        <v>612</v>
      </c>
      <c r="G370" s="222" t="s">
        <v>279</v>
      </c>
      <c r="H370" s="223">
        <v>2</v>
      </c>
      <c r="I370" s="224"/>
      <c r="J370" s="225">
        <f>ROUND(I370*H370,2)</f>
        <v>0</v>
      </c>
      <c r="K370" s="221" t="s">
        <v>147</v>
      </c>
      <c r="L370" s="45"/>
      <c r="M370" s="226" t="s">
        <v>1</v>
      </c>
      <c r="N370" s="227" t="s">
        <v>46</v>
      </c>
      <c r="O370" s="92"/>
      <c r="P370" s="228">
        <f>O370*H370</f>
        <v>0</v>
      </c>
      <c r="Q370" s="228">
        <v>0</v>
      </c>
      <c r="R370" s="228">
        <f>Q370*H370</f>
        <v>0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140</v>
      </c>
      <c r="AT370" s="230" t="s">
        <v>136</v>
      </c>
      <c r="AU370" s="230" t="s">
        <v>91</v>
      </c>
      <c r="AY370" s="18" t="s">
        <v>134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89</v>
      </c>
      <c r="BK370" s="231">
        <f>ROUND(I370*H370,2)</f>
        <v>0</v>
      </c>
      <c r="BL370" s="18" t="s">
        <v>140</v>
      </c>
      <c r="BM370" s="230" t="s">
        <v>1306</v>
      </c>
    </row>
    <row r="371" s="2" customFormat="1" ht="16.5" customHeight="1">
      <c r="A371" s="39"/>
      <c r="B371" s="40"/>
      <c r="C371" s="266" t="s">
        <v>602</v>
      </c>
      <c r="D371" s="266" t="s">
        <v>219</v>
      </c>
      <c r="E371" s="267" t="s">
        <v>615</v>
      </c>
      <c r="F371" s="268" t="s">
        <v>616</v>
      </c>
      <c r="G371" s="269" t="s">
        <v>279</v>
      </c>
      <c r="H371" s="270">
        <v>1</v>
      </c>
      <c r="I371" s="271"/>
      <c r="J371" s="272">
        <f>ROUND(I371*H371,2)</f>
        <v>0</v>
      </c>
      <c r="K371" s="268" t="s">
        <v>147</v>
      </c>
      <c r="L371" s="273"/>
      <c r="M371" s="274" t="s">
        <v>1</v>
      </c>
      <c r="N371" s="275" t="s">
        <v>46</v>
      </c>
      <c r="O371" s="92"/>
      <c r="P371" s="228">
        <f>O371*H371</f>
        <v>0</v>
      </c>
      <c r="Q371" s="228">
        <v>0.00072000000000000005</v>
      </c>
      <c r="R371" s="228">
        <f>Q371*H371</f>
        <v>0.00072000000000000005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180</v>
      </c>
      <c r="AT371" s="230" t="s">
        <v>219</v>
      </c>
      <c r="AU371" s="230" t="s">
        <v>91</v>
      </c>
      <c r="AY371" s="18" t="s">
        <v>134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89</v>
      </c>
      <c r="BK371" s="231">
        <f>ROUND(I371*H371,2)</f>
        <v>0</v>
      </c>
      <c r="BL371" s="18" t="s">
        <v>140</v>
      </c>
      <c r="BM371" s="230" t="s">
        <v>1307</v>
      </c>
    </row>
    <row r="372" s="2" customFormat="1" ht="24.15" customHeight="1">
      <c r="A372" s="39"/>
      <c r="B372" s="40"/>
      <c r="C372" s="266" t="s">
        <v>606</v>
      </c>
      <c r="D372" s="266" t="s">
        <v>219</v>
      </c>
      <c r="E372" s="267" t="s">
        <v>623</v>
      </c>
      <c r="F372" s="268" t="s">
        <v>624</v>
      </c>
      <c r="G372" s="269" t="s">
        <v>279</v>
      </c>
      <c r="H372" s="270">
        <v>1</v>
      </c>
      <c r="I372" s="271"/>
      <c r="J372" s="272">
        <f>ROUND(I372*H372,2)</f>
        <v>0</v>
      </c>
      <c r="K372" s="268" t="s">
        <v>1</v>
      </c>
      <c r="L372" s="273"/>
      <c r="M372" s="274" t="s">
        <v>1</v>
      </c>
      <c r="N372" s="275" t="s">
        <v>46</v>
      </c>
      <c r="O372" s="92"/>
      <c r="P372" s="228">
        <f>O372*H372</f>
        <v>0</v>
      </c>
      <c r="Q372" s="228">
        <v>0.0051000000000000004</v>
      </c>
      <c r="R372" s="228">
        <f>Q372*H372</f>
        <v>0.0051000000000000004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180</v>
      </c>
      <c r="AT372" s="230" t="s">
        <v>219</v>
      </c>
      <c r="AU372" s="230" t="s">
        <v>91</v>
      </c>
      <c r="AY372" s="18" t="s">
        <v>134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89</v>
      </c>
      <c r="BK372" s="231">
        <f>ROUND(I372*H372,2)</f>
        <v>0</v>
      </c>
      <c r="BL372" s="18" t="s">
        <v>140</v>
      </c>
      <c r="BM372" s="230" t="s">
        <v>1308</v>
      </c>
    </row>
    <row r="373" s="2" customFormat="1" ht="44.25" customHeight="1">
      <c r="A373" s="39"/>
      <c r="B373" s="40"/>
      <c r="C373" s="219" t="s">
        <v>610</v>
      </c>
      <c r="D373" s="219" t="s">
        <v>136</v>
      </c>
      <c r="E373" s="220" t="s">
        <v>1309</v>
      </c>
      <c r="F373" s="221" t="s">
        <v>1310</v>
      </c>
      <c r="G373" s="222" t="s">
        <v>279</v>
      </c>
      <c r="H373" s="223">
        <v>117</v>
      </c>
      <c r="I373" s="224"/>
      <c r="J373" s="225">
        <f>ROUND(I373*H373,2)</f>
        <v>0</v>
      </c>
      <c r="K373" s="221" t="s">
        <v>147</v>
      </c>
      <c r="L373" s="45"/>
      <c r="M373" s="226" t="s">
        <v>1</v>
      </c>
      <c r="N373" s="227" t="s">
        <v>46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140</v>
      </c>
      <c r="AT373" s="230" t="s">
        <v>136</v>
      </c>
      <c r="AU373" s="230" t="s">
        <v>91</v>
      </c>
      <c r="AY373" s="18" t="s">
        <v>134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89</v>
      </c>
      <c r="BK373" s="231">
        <f>ROUND(I373*H373,2)</f>
        <v>0</v>
      </c>
      <c r="BL373" s="18" t="s">
        <v>140</v>
      </c>
      <c r="BM373" s="230" t="s">
        <v>1311</v>
      </c>
    </row>
    <row r="374" s="13" customFormat="1">
      <c r="A374" s="13"/>
      <c r="B374" s="232"/>
      <c r="C374" s="233"/>
      <c r="D374" s="234" t="s">
        <v>142</v>
      </c>
      <c r="E374" s="235" t="s">
        <v>1</v>
      </c>
      <c r="F374" s="236" t="s">
        <v>1312</v>
      </c>
      <c r="G374" s="233"/>
      <c r="H374" s="237">
        <v>117</v>
      </c>
      <c r="I374" s="238"/>
      <c r="J374" s="233"/>
      <c r="K374" s="233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142</v>
      </c>
      <c r="AU374" s="243" t="s">
        <v>91</v>
      </c>
      <c r="AV374" s="13" t="s">
        <v>91</v>
      </c>
      <c r="AW374" s="13" t="s">
        <v>36</v>
      </c>
      <c r="AX374" s="13" t="s">
        <v>89</v>
      </c>
      <c r="AY374" s="243" t="s">
        <v>134</v>
      </c>
    </row>
    <row r="375" s="2" customFormat="1" ht="16.5" customHeight="1">
      <c r="A375" s="39"/>
      <c r="B375" s="40"/>
      <c r="C375" s="266" t="s">
        <v>614</v>
      </c>
      <c r="D375" s="266" t="s">
        <v>219</v>
      </c>
      <c r="E375" s="267" t="s">
        <v>1313</v>
      </c>
      <c r="F375" s="268" t="s">
        <v>1314</v>
      </c>
      <c r="G375" s="269" t="s">
        <v>279</v>
      </c>
      <c r="H375" s="270">
        <v>112</v>
      </c>
      <c r="I375" s="271"/>
      <c r="J375" s="272">
        <f>ROUND(I375*H375,2)</f>
        <v>0</v>
      </c>
      <c r="K375" s="268" t="s">
        <v>147</v>
      </c>
      <c r="L375" s="273"/>
      <c r="M375" s="274" t="s">
        <v>1</v>
      </c>
      <c r="N375" s="275" t="s">
        <v>46</v>
      </c>
      <c r="O375" s="92"/>
      <c r="P375" s="228">
        <f>O375*H375</f>
        <v>0</v>
      </c>
      <c r="Q375" s="228">
        <v>0.0017700000000000001</v>
      </c>
      <c r="R375" s="228">
        <f>Q375*H375</f>
        <v>0.19824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180</v>
      </c>
      <c r="AT375" s="230" t="s">
        <v>219</v>
      </c>
      <c r="AU375" s="230" t="s">
        <v>91</v>
      </c>
      <c r="AY375" s="18" t="s">
        <v>134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89</v>
      </c>
      <c r="BK375" s="231">
        <f>ROUND(I375*H375,2)</f>
        <v>0</v>
      </c>
      <c r="BL375" s="18" t="s">
        <v>140</v>
      </c>
      <c r="BM375" s="230" t="s">
        <v>1315</v>
      </c>
    </row>
    <row r="376" s="2" customFormat="1" ht="24.15" customHeight="1">
      <c r="A376" s="39"/>
      <c r="B376" s="40"/>
      <c r="C376" s="266" t="s">
        <v>618</v>
      </c>
      <c r="D376" s="266" t="s">
        <v>219</v>
      </c>
      <c r="E376" s="267" t="s">
        <v>1316</v>
      </c>
      <c r="F376" s="268" t="s">
        <v>1317</v>
      </c>
      <c r="G376" s="269" t="s">
        <v>279</v>
      </c>
      <c r="H376" s="270">
        <v>5</v>
      </c>
      <c r="I376" s="271"/>
      <c r="J376" s="272">
        <f>ROUND(I376*H376,2)</f>
        <v>0</v>
      </c>
      <c r="K376" s="268" t="s">
        <v>1</v>
      </c>
      <c r="L376" s="273"/>
      <c r="M376" s="274" t="s">
        <v>1</v>
      </c>
      <c r="N376" s="275" t="s">
        <v>46</v>
      </c>
      <c r="O376" s="92"/>
      <c r="P376" s="228">
        <f>O376*H376</f>
        <v>0</v>
      </c>
      <c r="Q376" s="228">
        <v>0.0088999999999999999</v>
      </c>
      <c r="R376" s="228">
        <f>Q376*H376</f>
        <v>0.044499999999999998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180</v>
      </c>
      <c r="AT376" s="230" t="s">
        <v>219</v>
      </c>
      <c r="AU376" s="230" t="s">
        <v>91</v>
      </c>
      <c r="AY376" s="18" t="s">
        <v>134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89</v>
      </c>
      <c r="BK376" s="231">
        <f>ROUND(I376*H376,2)</f>
        <v>0</v>
      </c>
      <c r="BL376" s="18" t="s">
        <v>140</v>
      </c>
      <c r="BM376" s="230" t="s">
        <v>1318</v>
      </c>
    </row>
    <row r="377" s="2" customFormat="1" ht="37.8" customHeight="1">
      <c r="A377" s="39"/>
      <c r="B377" s="40"/>
      <c r="C377" s="219" t="s">
        <v>622</v>
      </c>
      <c r="D377" s="219" t="s">
        <v>136</v>
      </c>
      <c r="E377" s="220" t="s">
        <v>1319</v>
      </c>
      <c r="F377" s="221" t="s">
        <v>1320</v>
      </c>
      <c r="G377" s="222" t="s">
        <v>279</v>
      </c>
      <c r="H377" s="223">
        <v>13</v>
      </c>
      <c r="I377" s="224"/>
      <c r="J377" s="225">
        <f>ROUND(I377*H377,2)</f>
        <v>0</v>
      </c>
      <c r="K377" s="221" t="s">
        <v>147</v>
      </c>
      <c r="L377" s="45"/>
      <c r="M377" s="226" t="s">
        <v>1</v>
      </c>
      <c r="N377" s="227" t="s">
        <v>46</v>
      </c>
      <c r="O377" s="92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140</v>
      </c>
      <c r="AT377" s="230" t="s">
        <v>136</v>
      </c>
      <c r="AU377" s="230" t="s">
        <v>91</v>
      </c>
      <c r="AY377" s="18" t="s">
        <v>134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89</v>
      </c>
      <c r="BK377" s="231">
        <f>ROUND(I377*H377,2)</f>
        <v>0</v>
      </c>
      <c r="BL377" s="18" t="s">
        <v>140</v>
      </c>
      <c r="BM377" s="230" t="s">
        <v>1321</v>
      </c>
    </row>
    <row r="378" s="2" customFormat="1" ht="16.5" customHeight="1">
      <c r="A378" s="39"/>
      <c r="B378" s="40"/>
      <c r="C378" s="266" t="s">
        <v>626</v>
      </c>
      <c r="D378" s="266" t="s">
        <v>219</v>
      </c>
      <c r="E378" s="267" t="s">
        <v>1322</v>
      </c>
      <c r="F378" s="268" t="s">
        <v>1323</v>
      </c>
      <c r="G378" s="269" t="s">
        <v>279</v>
      </c>
      <c r="H378" s="270">
        <v>1</v>
      </c>
      <c r="I378" s="271"/>
      <c r="J378" s="272">
        <f>ROUND(I378*H378,2)</f>
        <v>0</v>
      </c>
      <c r="K378" s="268" t="s">
        <v>147</v>
      </c>
      <c r="L378" s="273"/>
      <c r="M378" s="274" t="s">
        <v>1</v>
      </c>
      <c r="N378" s="275" t="s">
        <v>46</v>
      </c>
      <c r="O378" s="92"/>
      <c r="P378" s="228">
        <f>O378*H378</f>
        <v>0</v>
      </c>
      <c r="Q378" s="228">
        <v>0.0038</v>
      </c>
      <c r="R378" s="228">
        <f>Q378*H378</f>
        <v>0.0038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180</v>
      </c>
      <c r="AT378" s="230" t="s">
        <v>219</v>
      </c>
      <c r="AU378" s="230" t="s">
        <v>91</v>
      </c>
      <c r="AY378" s="18" t="s">
        <v>134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89</v>
      </c>
      <c r="BK378" s="231">
        <f>ROUND(I378*H378,2)</f>
        <v>0</v>
      </c>
      <c r="BL378" s="18" t="s">
        <v>140</v>
      </c>
      <c r="BM378" s="230" t="s">
        <v>1324</v>
      </c>
    </row>
    <row r="379" s="2" customFormat="1" ht="16.5" customHeight="1">
      <c r="A379" s="39"/>
      <c r="B379" s="40"/>
      <c r="C379" s="266" t="s">
        <v>630</v>
      </c>
      <c r="D379" s="266" t="s">
        <v>219</v>
      </c>
      <c r="E379" s="267" t="s">
        <v>1325</v>
      </c>
      <c r="F379" s="268" t="s">
        <v>1326</v>
      </c>
      <c r="G379" s="269" t="s">
        <v>279</v>
      </c>
      <c r="H379" s="270">
        <v>6</v>
      </c>
      <c r="I379" s="271"/>
      <c r="J379" s="272">
        <f>ROUND(I379*H379,2)</f>
        <v>0</v>
      </c>
      <c r="K379" s="268" t="s">
        <v>1</v>
      </c>
      <c r="L379" s="273"/>
      <c r="M379" s="274" t="s">
        <v>1</v>
      </c>
      <c r="N379" s="275" t="s">
        <v>46</v>
      </c>
      <c r="O379" s="92"/>
      <c r="P379" s="228">
        <f>O379*H379</f>
        <v>0</v>
      </c>
      <c r="Q379" s="228">
        <v>0.0038</v>
      </c>
      <c r="R379" s="228">
        <f>Q379*H379</f>
        <v>0.022800000000000001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180</v>
      </c>
      <c r="AT379" s="230" t="s">
        <v>219</v>
      </c>
      <c r="AU379" s="230" t="s">
        <v>91</v>
      </c>
      <c r="AY379" s="18" t="s">
        <v>134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89</v>
      </c>
      <c r="BK379" s="231">
        <f>ROUND(I379*H379,2)</f>
        <v>0</v>
      </c>
      <c r="BL379" s="18" t="s">
        <v>140</v>
      </c>
      <c r="BM379" s="230" t="s">
        <v>1327</v>
      </c>
    </row>
    <row r="380" s="2" customFormat="1" ht="16.5" customHeight="1">
      <c r="A380" s="39"/>
      <c r="B380" s="40"/>
      <c r="C380" s="266" t="s">
        <v>634</v>
      </c>
      <c r="D380" s="266" t="s">
        <v>219</v>
      </c>
      <c r="E380" s="267" t="s">
        <v>1328</v>
      </c>
      <c r="F380" s="268" t="s">
        <v>1329</v>
      </c>
      <c r="G380" s="269" t="s">
        <v>279</v>
      </c>
      <c r="H380" s="270">
        <v>3</v>
      </c>
      <c r="I380" s="271"/>
      <c r="J380" s="272">
        <f>ROUND(I380*H380,2)</f>
        <v>0</v>
      </c>
      <c r="K380" s="268" t="s">
        <v>1</v>
      </c>
      <c r="L380" s="273"/>
      <c r="M380" s="274" t="s">
        <v>1</v>
      </c>
      <c r="N380" s="275" t="s">
        <v>46</v>
      </c>
      <c r="O380" s="92"/>
      <c r="P380" s="228">
        <f>O380*H380</f>
        <v>0</v>
      </c>
      <c r="Q380" s="228">
        <v>0.0038</v>
      </c>
      <c r="R380" s="228">
        <f>Q380*H380</f>
        <v>0.0114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180</v>
      </c>
      <c r="AT380" s="230" t="s">
        <v>219</v>
      </c>
      <c r="AU380" s="230" t="s">
        <v>91</v>
      </c>
      <c r="AY380" s="18" t="s">
        <v>134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89</v>
      </c>
      <c r="BK380" s="231">
        <f>ROUND(I380*H380,2)</f>
        <v>0</v>
      </c>
      <c r="BL380" s="18" t="s">
        <v>140</v>
      </c>
      <c r="BM380" s="230" t="s">
        <v>1330</v>
      </c>
    </row>
    <row r="381" s="2" customFormat="1" ht="16.5" customHeight="1">
      <c r="A381" s="39"/>
      <c r="B381" s="40"/>
      <c r="C381" s="266" t="s">
        <v>638</v>
      </c>
      <c r="D381" s="266" t="s">
        <v>219</v>
      </c>
      <c r="E381" s="267" t="s">
        <v>1331</v>
      </c>
      <c r="F381" s="268" t="s">
        <v>1332</v>
      </c>
      <c r="G381" s="269" t="s">
        <v>279</v>
      </c>
      <c r="H381" s="270">
        <v>3</v>
      </c>
      <c r="I381" s="271"/>
      <c r="J381" s="272">
        <f>ROUND(I381*H381,2)</f>
        <v>0</v>
      </c>
      <c r="K381" s="268" t="s">
        <v>1</v>
      </c>
      <c r="L381" s="273"/>
      <c r="M381" s="274" t="s">
        <v>1</v>
      </c>
      <c r="N381" s="275" t="s">
        <v>46</v>
      </c>
      <c r="O381" s="92"/>
      <c r="P381" s="228">
        <f>O381*H381</f>
        <v>0</v>
      </c>
      <c r="Q381" s="228">
        <v>0.0038</v>
      </c>
      <c r="R381" s="228">
        <f>Q381*H381</f>
        <v>0.0114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180</v>
      </c>
      <c r="AT381" s="230" t="s">
        <v>219</v>
      </c>
      <c r="AU381" s="230" t="s">
        <v>91</v>
      </c>
      <c r="AY381" s="18" t="s">
        <v>134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89</v>
      </c>
      <c r="BK381" s="231">
        <f>ROUND(I381*H381,2)</f>
        <v>0</v>
      </c>
      <c r="BL381" s="18" t="s">
        <v>140</v>
      </c>
      <c r="BM381" s="230" t="s">
        <v>1333</v>
      </c>
    </row>
    <row r="382" s="2" customFormat="1" ht="37.8" customHeight="1">
      <c r="A382" s="39"/>
      <c r="B382" s="40"/>
      <c r="C382" s="219" t="s">
        <v>640</v>
      </c>
      <c r="D382" s="219" t="s">
        <v>136</v>
      </c>
      <c r="E382" s="220" t="s">
        <v>1334</v>
      </c>
      <c r="F382" s="221" t="s">
        <v>1335</v>
      </c>
      <c r="G382" s="222" t="s">
        <v>279</v>
      </c>
      <c r="H382" s="223">
        <v>3</v>
      </c>
      <c r="I382" s="224"/>
      <c r="J382" s="225">
        <f>ROUND(I382*H382,2)</f>
        <v>0</v>
      </c>
      <c r="K382" s="221" t="s">
        <v>147</v>
      </c>
      <c r="L382" s="45"/>
      <c r="M382" s="226" t="s">
        <v>1</v>
      </c>
      <c r="N382" s="227" t="s">
        <v>46</v>
      </c>
      <c r="O382" s="92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140</v>
      </c>
      <c r="AT382" s="230" t="s">
        <v>136</v>
      </c>
      <c r="AU382" s="230" t="s">
        <v>91</v>
      </c>
      <c r="AY382" s="18" t="s">
        <v>134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89</v>
      </c>
      <c r="BK382" s="231">
        <f>ROUND(I382*H382,2)</f>
        <v>0</v>
      </c>
      <c r="BL382" s="18" t="s">
        <v>140</v>
      </c>
      <c r="BM382" s="230" t="s">
        <v>1336</v>
      </c>
    </row>
    <row r="383" s="2" customFormat="1" ht="16.5" customHeight="1">
      <c r="A383" s="39"/>
      <c r="B383" s="40"/>
      <c r="C383" s="266" t="s">
        <v>642</v>
      </c>
      <c r="D383" s="266" t="s">
        <v>219</v>
      </c>
      <c r="E383" s="267" t="s">
        <v>1337</v>
      </c>
      <c r="F383" s="268" t="s">
        <v>1338</v>
      </c>
      <c r="G383" s="269" t="s">
        <v>279</v>
      </c>
      <c r="H383" s="270">
        <v>3</v>
      </c>
      <c r="I383" s="271"/>
      <c r="J383" s="272">
        <f>ROUND(I383*H383,2)</f>
        <v>0</v>
      </c>
      <c r="K383" s="268" t="s">
        <v>147</v>
      </c>
      <c r="L383" s="273"/>
      <c r="M383" s="274" t="s">
        <v>1</v>
      </c>
      <c r="N383" s="275" t="s">
        <v>46</v>
      </c>
      <c r="O383" s="92"/>
      <c r="P383" s="228">
        <f>O383*H383</f>
        <v>0</v>
      </c>
      <c r="Q383" s="228">
        <v>0.0041200000000000004</v>
      </c>
      <c r="R383" s="228">
        <f>Q383*H383</f>
        <v>0.012360000000000001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180</v>
      </c>
      <c r="AT383" s="230" t="s">
        <v>219</v>
      </c>
      <c r="AU383" s="230" t="s">
        <v>91</v>
      </c>
      <c r="AY383" s="18" t="s">
        <v>134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89</v>
      </c>
      <c r="BK383" s="231">
        <f>ROUND(I383*H383,2)</f>
        <v>0</v>
      </c>
      <c r="BL383" s="18" t="s">
        <v>140</v>
      </c>
      <c r="BM383" s="230" t="s">
        <v>1339</v>
      </c>
    </row>
    <row r="384" s="2" customFormat="1" ht="37.8" customHeight="1">
      <c r="A384" s="39"/>
      <c r="B384" s="40"/>
      <c r="C384" s="219" t="s">
        <v>644</v>
      </c>
      <c r="D384" s="219" t="s">
        <v>136</v>
      </c>
      <c r="E384" s="220" t="s">
        <v>1340</v>
      </c>
      <c r="F384" s="221" t="s">
        <v>1341</v>
      </c>
      <c r="G384" s="222" t="s">
        <v>279</v>
      </c>
      <c r="H384" s="223">
        <v>5</v>
      </c>
      <c r="I384" s="224"/>
      <c r="J384" s="225">
        <f>ROUND(I384*H384,2)</f>
        <v>0</v>
      </c>
      <c r="K384" s="221" t="s">
        <v>147</v>
      </c>
      <c r="L384" s="45"/>
      <c r="M384" s="226" t="s">
        <v>1</v>
      </c>
      <c r="N384" s="227" t="s">
        <v>46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140</v>
      </c>
      <c r="AT384" s="230" t="s">
        <v>136</v>
      </c>
      <c r="AU384" s="230" t="s">
        <v>91</v>
      </c>
      <c r="AY384" s="18" t="s">
        <v>134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89</v>
      </c>
      <c r="BK384" s="231">
        <f>ROUND(I384*H384,2)</f>
        <v>0</v>
      </c>
      <c r="BL384" s="18" t="s">
        <v>140</v>
      </c>
      <c r="BM384" s="230" t="s">
        <v>1342</v>
      </c>
    </row>
    <row r="385" s="2" customFormat="1" ht="24.15" customHeight="1">
      <c r="A385" s="39"/>
      <c r="B385" s="40"/>
      <c r="C385" s="266" t="s">
        <v>647</v>
      </c>
      <c r="D385" s="266" t="s">
        <v>219</v>
      </c>
      <c r="E385" s="267" t="s">
        <v>1343</v>
      </c>
      <c r="F385" s="268" t="s">
        <v>1344</v>
      </c>
      <c r="G385" s="269" t="s">
        <v>279</v>
      </c>
      <c r="H385" s="270">
        <v>5</v>
      </c>
      <c r="I385" s="271"/>
      <c r="J385" s="272">
        <f>ROUND(I385*H385,2)</f>
        <v>0</v>
      </c>
      <c r="K385" s="268" t="s">
        <v>147</v>
      </c>
      <c r="L385" s="273"/>
      <c r="M385" s="274" t="s">
        <v>1</v>
      </c>
      <c r="N385" s="275" t="s">
        <v>46</v>
      </c>
      <c r="O385" s="92"/>
      <c r="P385" s="228">
        <f>O385*H385</f>
        <v>0</v>
      </c>
      <c r="Q385" s="228">
        <v>0.0045999999999999999</v>
      </c>
      <c r="R385" s="228">
        <f>Q385*H385</f>
        <v>0.023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180</v>
      </c>
      <c r="AT385" s="230" t="s">
        <v>219</v>
      </c>
      <c r="AU385" s="230" t="s">
        <v>91</v>
      </c>
      <c r="AY385" s="18" t="s">
        <v>134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89</v>
      </c>
      <c r="BK385" s="231">
        <f>ROUND(I385*H385,2)</f>
        <v>0</v>
      </c>
      <c r="BL385" s="18" t="s">
        <v>140</v>
      </c>
      <c r="BM385" s="230" t="s">
        <v>1345</v>
      </c>
    </row>
    <row r="386" s="2" customFormat="1" ht="37.8" customHeight="1">
      <c r="A386" s="39"/>
      <c r="B386" s="40"/>
      <c r="C386" s="219" t="s">
        <v>649</v>
      </c>
      <c r="D386" s="219" t="s">
        <v>136</v>
      </c>
      <c r="E386" s="220" t="s">
        <v>1346</v>
      </c>
      <c r="F386" s="221" t="s">
        <v>1347</v>
      </c>
      <c r="G386" s="222" t="s">
        <v>279</v>
      </c>
      <c r="H386" s="223">
        <v>26</v>
      </c>
      <c r="I386" s="224"/>
      <c r="J386" s="225">
        <f>ROUND(I386*H386,2)</f>
        <v>0</v>
      </c>
      <c r="K386" s="221" t="s">
        <v>1</v>
      </c>
      <c r="L386" s="45"/>
      <c r="M386" s="226" t="s">
        <v>1</v>
      </c>
      <c r="N386" s="227" t="s">
        <v>46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140</v>
      </c>
      <c r="AT386" s="230" t="s">
        <v>136</v>
      </c>
      <c r="AU386" s="230" t="s">
        <v>91</v>
      </c>
      <c r="AY386" s="18" t="s">
        <v>134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89</v>
      </c>
      <c r="BK386" s="231">
        <f>ROUND(I386*H386,2)</f>
        <v>0</v>
      </c>
      <c r="BL386" s="18" t="s">
        <v>140</v>
      </c>
      <c r="BM386" s="230" t="s">
        <v>1348</v>
      </c>
    </row>
    <row r="387" s="2" customFormat="1" ht="24.15" customHeight="1">
      <c r="A387" s="39"/>
      <c r="B387" s="40"/>
      <c r="C387" s="266" t="s">
        <v>651</v>
      </c>
      <c r="D387" s="266" t="s">
        <v>219</v>
      </c>
      <c r="E387" s="267" t="s">
        <v>1349</v>
      </c>
      <c r="F387" s="268" t="s">
        <v>1350</v>
      </c>
      <c r="G387" s="269" t="s">
        <v>279</v>
      </c>
      <c r="H387" s="270">
        <v>25</v>
      </c>
      <c r="I387" s="271"/>
      <c r="J387" s="272">
        <f>ROUND(I387*H387,2)</f>
        <v>0</v>
      </c>
      <c r="K387" s="268" t="s">
        <v>1</v>
      </c>
      <c r="L387" s="273"/>
      <c r="M387" s="274" t="s">
        <v>1</v>
      </c>
      <c r="N387" s="275" t="s">
        <v>46</v>
      </c>
      <c r="O387" s="92"/>
      <c r="P387" s="228">
        <f>O387*H387</f>
        <v>0</v>
      </c>
      <c r="Q387" s="228">
        <v>0.00198</v>
      </c>
      <c r="R387" s="228">
        <f>Q387*H387</f>
        <v>0.049500000000000002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180</v>
      </c>
      <c r="AT387" s="230" t="s">
        <v>219</v>
      </c>
      <c r="AU387" s="230" t="s">
        <v>91</v>
      </c>
      <c r="AY387" s="18" t="s">
        <v>134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89</v>
      </c>
      <c r="BK387" s="231">
        <f>ROUND(I387*H387,2)</f>
        <v>0</v>
      </c>
      <c r="BL387" s="18" t="s">
        <v>140</v>
      </c>
      <c r="BM387" s="230" t="s">
        <v>1351</v>
      </c>
    </row>
    <row r="388" s="2" customFormat="1">
      <c r="A388" s="39"/>
      <c r="B388" s="40"/>
      <c r="C388" s="41"/>
      <c r="D388" s="234" t="s">
        <v>273</v>
      </c>
      <c r="E388" s="41"/>
      <c r="F388" s="276" t="s">
        <v>1063</v>
      </c>
      <c r="G388" s="41"/>
      <c r="H388" s="41"/>
      <c r="I388" s="277"/>
      <c r="J388" s="41"/>
      <c r="K388" s="41"/>
      <c r="L388" s="45"/>
      <c r="M388" s="278"/>
      <c r="N388" s="279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273</v>
      </c>
      <c r="AU388" s="18" t="s">
        <v>91</v>
      </c>
    </row>
    <row r="389" s="2" customFormat="1" ht="16.5" customHeight="1">
      <c r="A389" s="39"/>
      <c r="B389" s="40"/>
      <c r="C389" s="266" t="s">
        <v>655</v>
      </c>
      <c r="D389" s="266" t="s">
        <v>219</v>
      </c>
      <c r="E389" s="267" t="s">
        <v>1352</v>
      </c>
      <c r="F389" s="268" t="s">
        <v>1353</v>
      </c>
      <c r="G389" s="269" t="s">
        <v>279</v>
      </c>
      <c r="H389" s="270">
        <v>1</v>
      </c>
      <c r="I389" s="271"/>
      <c r="J389" s="272">
        <f>ROUND(I389*H389,2)</f>
        <v>0</v>
      </c>
      <c r="K389" s="268" t="s">
        <v>1</v>
      </c>
      <c r="L389" s="273"/>
      <c r="M389" s="274" t="s">
        <v>1</v>
      </c>
      <c r="N389" s="275" t="s">
        <v>46</v>
      </c>
      <c r="O389" s="92"/>
      <c r="P389" s="228">
        <f>O389*H389</f>
        <v>0</v>
      </c>
      <c r="Q389" s="228">
        <v>0.0028800000000000002</v>
      </c>
      <c r="R389" s="228">
        <f>Q389*H389</f>
        <v>0.0028800000000000002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180</v>
      </c>
      <c r="AT389" s="230" t="s">
        <v>219</v>
      </c>
      <c r="AU389" s="230" t="s">
        <v>91</v>
      </c>
      <c r="AY389" s="18" t="s">
        <v>134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89</v>
      </c>
      <c r="BK389" s="231">
        <f>ROUND(I389*H389,2)</f>
        <v>0</v>
      </c>
      <c r="BL389" s="18" t="s">
        <v>140</v>
      </c>
      <c r="BM389" s="230" t="s">
        <v>1354</v>
      </c>
    </row>
    <row r="390" s="2" customFormat="1">
      <c r="A390" s="39"/>
      <c r="B390" s="40"/>
      <c r="C390" s="41"/>
      <c r="D390" s="234" t="s">
        <v>273</v>
      </c>
      <c r="E390" s="41"/>
      <c r="F390" s="276" t="s">
        <v>1355</v>
      </c>
      <c r="G390" s="41"/>
      <c r="H390" s="41"/>
      <c r="I390" s="277"/>
      <c r="J390" s="41"/>
      <c r="K390" s="41"/>
      <c r="L390" s="45"/>
      <c r="M390" s="278"/>
      <c r="N390" s="279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273</v>
      </c>
      <c r="AU390" s="18" t="s">
        <v>91</v>
      </c>
    </row>
    <row r="391" s="2" customFormat="1" ht="24.15" customHeight="1">
      <c r="A391" s="39"/>
      <c r="B391" s="40"/>
      <c r="C391" s="266" t="s">
        <v>659</v>
      </c>
      <c r="D391" s="266" t="s">
        <v>219</v>
      </c>
      <c r="E391" s="267" t="s">
        <v>1064</v>
      </c>
      <c r="F391" s="268" t="s">
        <v>1065</v>
      </c>
      <c r="G391" s="269" t="s">
        <v>279</v>
      </c>
      <c r="H391" s="270">
        <v>26</v>
      </c>
      <c r="I391" s="271"/>
      <c r="J391" s="272">
        <f>ROUND(I391*H391,2)</f>
        <v>0</v>
      </c>
      <c r="K391" s="268" t="s">
        <v>1</v>
      </c>
      <c r="L391" s="273"/>
      <c r="M391" s="274" t="s">
        <v>1</v>
      </c>
      <c r="N391" s="275" t="s">
        <v>46</v>
      </c>
      <c r="O391" s="92"/>
      <c r="P391" s="228">
        <f>O391*H391</f>
        <v>0</v>
      </c>
      <c r="Q391" s="228">
        <v>0.0033</v>
      </c>
      <c r="R391" s="228">
        <f>Q391*H391</f>
        <v>0.085800000000000001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180</v>
      </c>
      <c r="AT391" s="230" t="s">
        <v>219</v>
      </c>
      <c r="AU391" s="230" t="s">
        <v>91</v>
      </c>
      <c r="AY391" s="18" t="s">
        <v>134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89</v>
      </c>
      <c r="BK391" s="231">
        <f>ROUND(I391*H391,2)</f>
        <v>0</v>
      </c>
      <c r="BL391" s="18" t="s">
        <v>140</v>
      </c>
      <c r="BM391" s="230" t="s">
        <v>1356</v>
      </c>
    </row>
    <row r="392" s="2" customFormat="1" ht="24.15" customHeight="1">
      <c r="A392" s="39"/>
      <c r="B392" s="40"/>
      <c r="C392" s="219" t="s">
        <v>663</v>
      </c>
      <c r="D392" s="219" t="s">
        <v>136</v>
      </c>
      <c r="E392" s="220" t="s">
        <v>1083</v>
      </c>
      <c r="F392" s="221" t="s">
        <v>1084</v>
      </c>
      <c r="G392" s="222" t="s">
        <v>279</v>
      </c>
      <c r="H392" s="223">
        <v>25</v>
      </c>
      <c r="I392" s="224"/>
      <c r="J392" s="225">
        <f>ROUND(I392*H392,2)</f>
        <v>0</v>
      </c>
      <c r="K392" s="221" t="s">
        <v>1</v>
      </c>
      <c r="L392" s="45"/>
      <c r="M392" s="226" t="s">
        <v>1</v>
      </c>
      <c r="N392" s="227" t="s">
        <v>46</v>
      </c>
      <c r="O392" s="92"/>
      <c r="P392" s="228">
        <f>O392*H392</f>
        <v>0</v>
      </c>
      <c r="Q392" s="228">
        <v>2.0000000000000002E-05</v>
      </c>
      <c r="R392" s="228">
        <f>Q392*H392</f>
        <v>0.00050000000000000001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140</v>
      </c>
      <c r="AT392" s="230" t="s">
        <v>136</v>
      </c>
      <c r="AU392" s="230" t="s">
        <v>91</v>
      </c>
      <c r="AY392" s="18" t="s">
        <v>134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89</v>
      </c>
      <c r="BK392" s="231">
        <f>ROUND(I392*H392,2)</f>
        <v>0</v>
      </c>
      <c r="BL392" s="18" t="s">
        <v>140</v>
      </c>
      <c r="BM392" s="230" t="s">
        <v>1357</v>
      </c>
    </row>
    <row r="393" s="2" customFormat="1" ht="21.75" customHeight="1">
      <c r="A393" s="39"/>
      <c r="B393" s="40"/>
      <c r="C393" s="266" t="s">
        <v>667</v>
      </c>
      <c r="D393" s="266" t="s">
        <v>219</v>
      </c>
      <c r="E393" s="267" t="s">
        <v>1086</v>
      </c>
      <c r="F393" s="268" t="s">
        <v>1087</v>
      </c>
      <c r="G393" s="269" t="s">
        <v>279</v>
      </c>
      <c r="H393" s="270">
        <v>25</v>
      </c>
      <c r="I393" s="271"/>
      <c r="J393" s="272">
        <f>ROUND(I393*H393,2)</f>
        <v>0</v>
      </c>
      <c r="K393" s="268" t="s">
        <v>1</v>
      </c>
      <c r="L393" s="273"/>
      <c r="M393" s="274" t="s">
        <v>1</v>
      </c>
      <c r="N393" s="275" t="s">
        <v>46</v>
      </c>
      <c r="O393" s="92"/>
      <c r="P393" s="228">
        <f>O393*H393</f>
        <v>0</v>
      </c>
      <c r="Q393" s="228">
        <v>0.00055000000000000003</v>
      </c>
      <c r="R393" s="228">
        <f>Q393*H393</f>
        <v>0.01375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180</v>
      </c>
      <c r="AT393" s="230" t="s">
        <v>219</v>
      </c>
      <c r="AU393" s="230" t="s">
        <v>91</v>
      </c>
      <c r="AY393" s="18" t="s">
        <v>134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89</v>
      </c>
      <c r="BK393" s="231">
        <f>ROUND(I393*H393,2)</f>
        <v>0</v>
      </c>
      <c r="BL393" s="18" t="s">
        <v>140</v>
      </c>
      <c r="BM393" s="230" t="s">
        <v>1358</v>
      </c>
    </row>
    <row r="394" s="2" customFormat="1" ht="24.15" customHeight="1">
      <c r="A394" s="39"/>
      <c r="B394" s="40"/>
      <c r="C394" s="219" t="s">
        <v>671</v>
      </c>
      <c r="D394" s="219" t="s">
        <v>136</v>
      </c>
      <c r="E394" s="220" t="s">
        <v>1359</v>
      </c>
      <c r="F394" s="221" t="s">
        <v>1360</v>
      </c>
      <c r="G394" s="222" t="s">
        <v>279</v>
      </c>
      <c r="H394" s="223">
        <v>1</v>
      </c>
      <c r="I394" s="224"/>
      <c r="J394" s="225">
        <f>ROUND(I394*H394,2)</f>
        <v>0</v>
      </c>
      <c r="K394" s="221" t="s">
        <v>1</v>
      </c>
      <c r="L394" s="45"/>
      <c r="M394" s="226" t="s">
        <v>1</v>
      </c>
      <c r="N394" s="227" t="s">
        <v>46</v>
      </c>
      <c r="O394" s="92"/>
      <c r="P394" s="228">
        <f>O394*H394</f>
        <v>0</v>
      </c>
      <c r="Q394" s="228">
        <v>2.0000000000000002E-05</v>
      </c>
      <c r="R394" s="228">
        <f>Q394*H394</f>
        <v>2.0000000000000002E-05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140</v>
      </c>
      <c r="AT394" s="230" t="s">
        <v>136</v>
      </c>
      <c r="AU394" s="230" t="s">
        <v>91</v>
      </c>
      <c r="AY394" s="18" t="s">
        <v>134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89</v>
      </c>
      <c r="BK394" s="231">
        <f>ROUND(I394*H394,2)</f>
        <v>0</v>
      </c>
      <c r="BL394" s="18" t="s">
        <v>140</v>
      </c>
      <c r="BM394" s="230" t="s">
        <v>1361</v>
      </c>
    </row>
    <row r="395" s="2" customFormat="1" ht="21.75" customHeight="1">
      <c r="A395" s="39"/>
      <c r="B395" s="40"/>
      <c r="C395" s="266" t="s">
        <v>675</v>
      </c>
      <c r="D395" s="266" t="s">
        <v>219</v>
      </c>
      <c r="E395" s="267" t="s">
        <v>1362</v>
      </c>
      <c r="F395" s="268" t="s">
        <v>1363</v>
      </c>
      <c r="G395" s="269" t="s">
        <v>279</v>
      </c>
      <c r="H395" s="270">
        <v>1</v>
      </c>
      <c r="I395" s="271"/>
      <c r="J395" s="272">
        <f>ROUND(I395*H395,2)</f>
        <v>0</v>
      </c>
      <c r="K395" s="268" t="s">
        <v>1</v>
      </c>
      <c r="L395" s="273"/>
      <c r="M395" s="274" t="s">
        <v>1</v>
      </c>
      <c r="N395" s="275" t="s">
        <v>46</v>
      </c>
      <c r="O395" s="92"/>
      <c r="P395" s="228">
        <f>O395*H395</f>
        <v>0</v>
      </c>
      <c r="Q395" s="228">
        <v>0.0010300000000000001</v>
      </c>
      <c r="R395" s="228">
        <f>Q395*H395</f>
        <v>0.0010300000000000001</v>
      </c>
      <c r="S395" s="228">
        <v>0</v>
      </c>
      <c r="T395" s="229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0" t="s">
        <v>180</v>
      </c>
      <c r="AT395" s="230" t="s">
        <v>219</v>
      </c>
      <c r="AU395" s="230" t="s">
        <v>91</v>
      </c>
      <c r="AY395" s="18" t="s">
        <v>134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8" t="s">
        <v>89</v>
      </c>
      <c r="BK395" s="231">
        <f>ROUND(I395*H395,2)</f>
        <v>0</v>
      </c>
      <c r="BL395" s="18" t="s">
        <v>140</v>
      </c>
      <c r="BM395" s="230" t="s">
        <v>1364</v>
      </c>
    </row>
    <row r="396" s="2" customFormat="1" ht="49.05" customHeight="1">
      <c r="A396" s="39"/>
      <c r="B396" s="40"/>
      <c r="C396" s="219" t="s">
        <v>679</v>
      </c>
      <c r="D396" s="219" t="s">
        <v>136</v>
      </c>
      <c r="E396" s="220" t="s">
        <v>1089</v>
      </c>
      <c r="F396" s="221" t="s">
        <v>1090</v>
      </c>
      <c r="G396" s="222" t="s">
        <v>279</v>
      </c>
      <c r="H396" s="223">
        <v>6</v>
      </c>
      <c r="I396" s="224"/>
      <c r="J396" s="225">
        <f>ROUND(I396*H396,2)</f>
        <v>0</v>
      </c>
      <c r="K396" s="221" t="s">
        <v>147</v>
      </c>
      <c r="L396" s="45"/>
      <c r="M396" s="226" t="s">
        <v>1</v>
      </c>
      <c r="N396" s="227" t="s">
        <v>46</v>
      </c>
      <c r="O396" s="92"/>
      <c r="P396" s="228">
        <f>O396*H396</f>
        <v>0</v>
      </c>
      <c r="Q396" s="228">
        <v>0.00161652</v>
      </c>
      <c r="R396" s="228">
        <f>Q396*H396</f>
        <v>0.0096991200000000003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140</v>
      </c>
      <c r="AT396" s="230" t="s">
        <v>136</v>
      </c>
      <c r="AU396" s="230" t="s">
        <v>91</v>
      </c>
      <c r="AY396" s="18" t="s">
        <v>134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89</v>
      </c>
      <c r="BK396" s="231">
        <f>ROUND(I396*H396,2)</f>
        <v>0</v>
      </c>
      <c r="BL396" s="18" t="s">
        <v>140</v>
      </c>
      <c r="BM396" s="230" t="s">
        <v>1365</v>
      </c>
    </row>
    <row r="397" s="2" customFormat="1" ht="24.15" customHeight="1">
      <c r="A397" s="39"/>
      <c r="B397" s="40"/>
      <c r="C397" s="266" t="s">
        <v>683</v>
      </c>
      <c r="D397" s="266" t="s">
        <v>219</v>
      </c>
      <c r="E397" s="267" t="s">
        <v>656</v>
      </c>
      <c r="F397" s="268" t="s">
        <v>657</v>
      </c>
      <c r="G397" s="269" t="s">
        <v>279</v>
      </c>
      <c r="H397" s="270">
        <v>6</v>
      </c>
      <c r="I397" s="271"/>
      <c r="J397" s="272">
        <f>ROUND(I397*H397,2)</f>
        <v>0</v>
      </c>
      <c r="K397" s="268" t="s">
        <v>147</v>
      </c>
      <c r="L397" s="273"/>
      <c r="M397" s="274" t="s">
        <v>1</v>
      </c>
      <c r="N397" s="275" t="s">
        <v>46</v>
      </c>
      <c r="O397" s="92"/>
      <c r="P397" s="228">
        <f>O397*H397</f>
        <v>0</v>
      </c>
      <c r="Q397" s="228">
        <v>0.017999999999999999</v>
      </c>
      <c r="R397" s="228">
        <f>Q397*H397</f>
        <v>0.10799999999999999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180</v>
      </c>
      <c r="AT397" s="230" t="s">
        <v>219</v>
      </c>
      <c r="AU397" s="230" t="s">
        <v>91</v>
      </c>
      <c r="AY397" s="18" t="s">
        <v>134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89</v>
      </c>
      <c r="BK397" s="231">
        <f>ROUND(I397*H397,2)</f>
        <v>0</v>
      </c>
      <c r="BL397" s="18" t="s">
        <v>140</v>
      </c>
      <c r="BM397" s="230" t="s">
        <v>1366</v>
      </c>
    </row>
    <row r="398" s="2" customFormat="1" ht="24.15" customHeight="1">
      <c r="A398" s="39"/>
      <c r="B398" s="40"/>
      <c r="C398" s="266" t="s">
        <v>687</v>
      </c>
      <c r="D398" s="266" t="s">
        <v>219</v>
      </c>
      <c r="E398" s="267" t="s">
        <v>1093</v>
      </c>
      <c r="F398" s="268" t="s">
        <v>1094</v>
      </c>
      <c r="G398" s="269" t="s">
        <v>279</v>
      </c>
      <c r="H398" s="270">
        <v>6</v>
      </c>
      <c r="I398" s="271"/>
      <c r="J398" s="272">
        <f>ROUND(I398*H398,2)</f>
        <v>0</v>
      </c>
      <c r="K398" s="268" t="s">
        <v>1</v>
      </c>
      <c r="L398" s="273"/>
      <c r="M398" s="274" t="s">
        <v>1</v>
      </c>
      <c r="N398" s="275" t="s">
        <v>46</v>
      </c>
      <c r="O398" s="92"/>
      <c r="P398" s="228">
        <f>O398*H398</f>
        <v>0</v>
      </c>
      <c r="Q398" s="228">
        <v>0.0065399999999999998</v>
      </c>
      <c r="R398" s="228">
        <f>Q398*H398</f>
        <v>0.039239999999999997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180</v>
      </c>
      <c r="AT398" s="230" t="s">
        <v>219</v>
      </c>
      <c r="AU398" s="230" t="s">
        <v>91</v>
      </c>
      <c r="AY398" s="18" t="s">
        <v>134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89</v>
      </c>
      <c r="BK398" s="231">
        <f>ROUND(I398*H398,2)</f>
        <v>0</v>
      </c>
      <c r="BL398" s="18" t="s">
        <v>140</v>
      </c>
      <c r="BM398" s="230" t="s">
        <v>1367</v>
      </c>
    </row>
    <row r="399" s="2" customFormat="1" ht="24.15" customHeight="1">
      <c r="A399" s="39"/>
      <c r="B399" s="40"/>
      <c r="C399" s="219" t="s">
        <v>691</v>
      </c>
      <c r="D399" s="219" t="s">
        <v>136</v>
      </c>
      <c r="E399" s="220" t="s">
        <v>672</v>
      </c>
      <c r="F399" s="221" t="s">
        <v>673</v>
      </c>
      <c r="G399" s="222" t="s">
        <v>279</v>
      </c>
      <c r="H399" s="223">
        <v>6</v>
      </c>
      <c r="I399" s="224"/>
      <c r="J399" s="225">
        <f>ROUND(I399*H399,2)</f>
        <v>0</v>
      </c>
      <c r="K399" s="221" t="s">
        <v>147</v>
      </c>
      <c r="L399" s="45"/>
      <c r="M399" s="226" t="s">
        <v>1</v>
      </c>
      <c r="N399" s="227" t="s">
        <v>46</v>
      </c>
      <c r="O399" s="92"/>
      <c r="P399" s="228">
        <f>O399*H399</f>
        <v>0</v>
      </c>
      <c r="Q399" s="228">
        <v>0.0013628</v>
      </c>
      <c r="R399" s="228">
        <f>Q399*H399</f>
        <v>0.0081767999999999997</v>
      </c>
      <c r="S399" s="228">
        <v>0</v>
      </c>
      <c r="T399" s="229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0" t="s">
        <v>140</v>
      </c>
      <c r="AT399" s="230" t="s">
        <v>136</v>
      </c>
      <c r="AU399" s="230" t="s">
        <v>91</v>
      </c>
      <c r="AY399" s="18" t="s">
        <v>134</v>
      </c>
      <c r="BE399" s="231">
        <f>IF(N399="základní",J399,0)</f>
        <v>0</v>
      </c>
      <c r="BF399" s="231">
        <f>IF(N399="snížená",J399,0)</f>
        <v>0</v>
      </c>
      <c r="BG399" s="231">
        <f>IF(N399="zákl. přenesená",J399,0)</f>
        <v>0</v>
      </c>
      <c r="BH399" s="231">
        <f>IF(N399="sníž. přenesená",J399,0)</f>
        <v>0</v>
      </c>
      <c r="BI399" s="231">
        <f>IF(N399="nulová",J399,0)</f>
        <v>0</v>
      </c>
      <c r="BJ399" s="18" t="s">
        <v>89</v>
      </c>
      <c r="BK399" s="231">
        <f>ROUND(I399*H399,2)</f>
        <v>0</v>
      </c>
      <c r="BL399" s="18" t="s">
        <v>140</v>
      </c>
      <c r="BM399" s="230" t="s">
        <v>1368</v>
      </c>
    </row>
    <row r="400" s="2" customFormat="1" ht="24.15" customHeight="1">
      <c r="A400" s="39"/>
      <c r="B400" s="40"/>
      <c r="C400" s="266" t="s">
        <v>695</v>
      </c>
      <c r="D400" s="266" t="s">
        <v>219</v>
      </c>
      <c r="E400" s="267" t="s">
        <v>676</v>
      </c>
      <c r="F400" s="268" t="s">
        <v>677</v>
      </c>
      <c r="G400" s="269" t="s">
        <v>279</v>
      </c>
      <c r="H400" s="270">
        <v>6</v>
      </c>
      <c r="I400" s="271"/>
      <c r="J400" s="272">
        <f>ROUND(I400*H400,2)</f>
        <v>0</v>
      </c>
      <c r="K400" s="268" t="s">
        <v>147</v>
      </c>
      <c r="L400" s="273"/>
      <c r="M400" s="274" t="s">
        <v>1</v>
      </c>
      <c r="N400" s="275" t="s">
        <v>46</v>
      </c>
      <c r="O400" s="92"/>
      <c r="P400" s="228">
        <f>O400*H400</f>
        <v>0</v>
      </c>
      <c r="Q400" s="228">
        <v>0.042999999999999997</v>
      </c>
      <c r="R400" s="228">
        <f>Q400*H400</f>
        <v>0.25800000000000001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180</v>
      </c>
      <c r="AT400" s="230" t="s">
        <v>219</v>
      </c>
      <c r="AU400" s="230" t="s">
        <v>91</v>
      </c>
      <c r="AY400" s="18" t="s">
        <v>134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89</v>
      </c>
      <c r="BK400" s="231">
        <f>ROUND(I400*H400,2)</f>
        <v>0</v>
      </c>
      <c r="BL400" s="18" t="s">
        <v>140</v>
      </c>
      <c r="BM400" s="230" t="s">
        <v>1369</v>
      </c>
    </row>
    <row r="401" s="2" customFormat="1" ht="49.05" customHeight="1">
      <c r="A401" s="39"/>
      <c r="B401" s="40"/>
      <c r="C401" s="219" t="s">
        <v>699</v>
      </c>
      <c r="D401" s="219" t="s">
        <v>136</v>
      </c>
      <c r="E401" s="220" t="s">
        <v>680</v>
      </c>
      <c r="F401" s="221" t="s">
        <v>681</v>
      </c>
      <c r="G401" s="222" t="s">
        <v>279</v>
      </c>
      <c r="H401" s="223">
        <v>2</v>
      </c>
      <c r="I401" s="224"/>
      <c r="J401" s="225">
        <f>ROUND(I401*H401,2)</f>
        <v>0</v>
      </c>
      <c r="K401" s="221" t="s">
        <v>147</v>
      </c>
      <c r="L401" s="45"/>
      <c r="M401" s="226" t="s">
        <v>1</v>
      </c>
      <c r="N401" s="227" t="s">
        <v>46</v>
      </c>
      <c r="O401" s="92"/>
      <c r="P401" s="228">
        <f>O401*H401</f>
        <v>0</v>
      </c>
      <c r="Q401" s="228">
        <v>0.00165424</v>
      </c>
      <c r="R401" s="228">
        <f>Q401*H401</f>
        <v>0.0033084799999999999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140</v>
      </c>
      <c r="AT401" s="230" t="s">
        <v>136</v>
      </c>
      <c r="AU401" s="230" t="s">
        <v>91</v>
      </c>
      <c r="AY401" s="18" t="s">
        <v>134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89</v>
      </c>
      <c r="BK401" s="231">
        <f>ROUND(I401*H401,2)</f>
        <v>0</v>
      </c>
      <c r="BL401" s="18" t="s">
        <v>140</v>
      </c>
      <c r="BM401" s="230" t="s">
        <v>1370</v>
      </c>
    </row>
    <row r="402" s="2" customFormat="1" ht="24.15" customHeight="1">
      <c r="A402" s="39"/>
      <c r="B402" s="40"/>
      <c r="C402" s="266" t="s">
        <v>703</v>
      </c>
      <c r="D402" s="266" t="s">
        <v>219</v>
      </c>
      <c r="E402" s="267" t="s">
        <v>684</v>
      </c>
      <c r="F402" s="268" t="s">
        <v>685</v>
      </c>
      <c r="G402" s="269" t="s">
        <v>279</v>
      </c>
      <c r="H402" s="270">
        <v>2</v>
      </c>
      <c r="I402" s="271"/>
      <c r="J402" s="272">
        <f>ROUND(I402*H402,2)</f>
        <v>0</v>
      </c>
      <c r="K402" s="268" t="s">
        <v>147</v>
      </c>
      <c r="L402" s="273"/>
      <c r="M402" s="274" t="s">
        <v>1</v>
      </c>
      <c r="N402" s="275" t="s">
        <v>46</v>
      </c>
      <c r="O402" s="92"/>
      <c r="P402" s="228">
        <f>O402*H402</f>
        <v>0</v>
      </c>
      <c r="Q402" s="228">
        <v>0.023</v>
      </c>
      <c r="R402" s="228">
        <f>Q402*H402</f>
        <v>0.045999999999999999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180</v>
      </c>
      <c r="AT402" s="230" t="s">
        <v>219</v>
      </c>
      <c r="AU402" s="230" t="s">
        <v>91</v>
      </c>
      <c r="AY402" s="18" t="s">
        <v>134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89</v>
      </c>
      <c r="BK402" s="231">
        <f>ROUND(I402*H402,2)</f>
        <v>0</v>
      </c>
      <c r="BL402" s="18" t="s">
        <v>140</v>
      </c>
      <c r="BM402" s="230" t="s">
        <v>1371</v>
      </c>
    </row>
    <row r="403" s="2" customFormat="1" ht="24.15" customHeight="1">
      <c r="A403" s="39"/>
      <c r="B403" s="40"/>
      <c r="C403" s="266" t="s">
        <v>705</v>
      </c>
      <c r="D403" s="266" t="s">
        <v>219</v>
      </c>
      <c r="E403" s="267" t="s">
        <v>688</v>
      </c>
      <c r="F403" s="268" t="s">
        <v>689</v>
      </c>
      <c r="G403" s="269" t="s">
        <v>279</v>
      </c>
      <c r="H403" s="270">
        <v>2</v>
      </c>
      <c r="I403" s="271"/>
      <c r="J403" s="272">
        <f>ROUND(I403*H403,2)</f>
        <v>0</v>
      </c>
      <c r="K403" s="268" t="s">
        <v>1</v>
      </c>
      <c r="L403" s="273"/>
      <c r="M403" s="274" t="s">
        <v>1</v>
      </c>
      <c r="N403" s="275" t="s">
        <v>46</v>
      </c>
      <c r="O403" s="92"/>
      <c r="P403" s="228">
        <f>O403*H403</f>
        <v>0</v>
      </c>
      <c r="Q403" s="228">
        <v>0.0065399999999999998</v>
      </c>
      <c r="R403" s="228">
        <f>Q403*H403</f>
        <v>0.01308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180</v>
      </c>
      <c r="AT403" s="230" t="s">
        <v>219</v>
      </c>
      <c r="AU403" s="230" t="s">
        <v>91</v>
      </c>
      <c r="AY403" s="18" t="s">
        <v>134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89</v>
      </c>
      <c r="BK403" s="231">
        <f>ROUND(I403*H403,2)</f>
        <v>0</v>
      </c>
      <c r="BL403" s="18" t="s">
        <v>140</v>
      </c>
      <c r="BM403" s="230" t="s">
        <v>1372</v>
      </c>
    </row>
    <row r="404" s="2" customFormat="1" ht="49.05" customHeight="1">
      <c r="A404" s="39"/>
      <c r="B404" s="40"/>
      <c r="C404" s="219" t="s">
        <v>707</v>
      </c>
      <c r="D404" s="219" t="s">
        <v>136</v>
      </c>
      <c r="E404" s="220" t="s">
        <v>1106</v>
      </c>
      <c r="F404" s="221" t="s">
        <v>1107</v>
      </c>
      <c r="G404" s="222" t="s">
        <v>279</v>
      </c>
      <c r="H404" s="223">
        <v>8</v>
      </c>
      <c r="I404" s="224"/>
      <c r="J404" s="225">
        <f>ROUND(I404*H404,2)</f>
        <v>0</v>
      </c>
      <c r="K404" s="221" t="s">
        <v>147</v>
      </c>
      <c r="L404" s="45"/>
      <c r="M404" s="226" t="s">
        <v>1</v>
      </c>
      <c r="N404" s="227" t="s">
        <v>46</v>
      </c>
      <c r="O404" s="92"/>
      <c r="P404" s="228">
        <f>O404*H404</f>
        <v>0</v>
      </c>
      <c r="Q404" s="228">
        <v>0.0028146400000000002</v>
      </c>
      <c r="R404" s="228">
        <f>Q404*H404</f>
        <v>0.022517120000000002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140</v>
      </c>
      <c r="AT404" s="230" t="s">
        <v>136</v>
      </c>
      <c r="AU404" s="230" t="s">
        <v>91</v>
      </c>
      <c r="AY404" s="18" t="s">
        <v>134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89</v>
      </c>
      <c r="BK404" s="231">
        <f>ROUND(I404*H404,2)</f>
        <v>0</v>
      </c>
      <c r="BL404" s="18" t="s">
        <v>140</v>
      </c>
      <c r="BM404" s="230" t="s">
        <v>1373</v>
      </c>
    </row>
    <row r="405" s="2" customFormat="1" ht="24.15" customHeight="1">
      <c r="A405" s="39"/>
      <c r="B405" s="40"/>
      <c r="C405" s="266" t="s">
        <v>709</v>
      </c>
      <c r="D405" s="266" t="s">
        <v>219</v>
      </c>
      <c r="E405" s="267" t="s">
        <v>1109</v>
      </c>
      <c r="F405" s="268" t="s">
        <v>1110</v>
      </c>
      <c r="G405" s="269" t="s">
        <v>279</v>
      </c>
      <c r="H405" s="270">
        <v>8</v>
      </c>
      <c r="I405" s="271"/>
      <c r="J405" s="272">
        <f>ROUND(I405*H405,2)</f>
        <v>0</v>
      </c>
      <c r="K405" s="268" t="s">
        <v>147</v>
      </c>
      <c r="L405" s="273"/>
      <c r="M405" s="274" t="s">
        <v>1</v>
      </c>
      <c r="N405" s="275" t="s">
        <v>46</v>
      </c>
      <c r="O405" s="92"/>
      <c r="P405" s="228">
        <f>O405*H405</f>
        <v>0</v>
      </c>
      <c r="Q405" s="228">
        <v>0.045999999999999999</v>
      </c>
      <c r="R405" s="228">
        <f>Q405*H405</f>
        <v>0.36799999999999999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180</v>
      </c>
      <c r="AT405" s="230" t="s">
        <v>219</v>
      </c>
      <c r="AU405" s="230" t="s">
        <v>91</v>
      </c>
      <c r="AY405" s="18" t="s">
        <v>134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89</v>
      </c>
      <c r="BK405" s="231">
        <f>ROUND(I405*H405,2)</f>
        <v>0</v>
      </c>
      <c r="BL405" s="18" t="s">
        <v>140</v>
      </c>
      <c r="BM405" s="230" t="s">
        <v>1374</v>
      </c>
    </row>
    <row r="406" s="2" customFormat="1" ht="24.15" customHeight="1">
      <c r="A406" s="39"/>
      <c r="B406" s="40"/>
      <c r="C406" s="266" t="s">
        <v>713</v>
      </c>
      <c r="D406" s="266" t="s">
        <v>219</v>
      </c>
      <c r="E406" s="267" t="s">
        <v>1112</v>
      </c>
      <c r="F406" s="268" t="s">
        <v>1113</v>
      </c>
      <c r="G406" s="269" t="s">
        <v>279</v>
      </c>
      <c r="H406" s="270">
        <v>8</v>
      </c>
      <c r="I406" s="271"/>
      <c r="J406" s="272">
        <f>ROUND(I406*H406,2)</f>
        <v>0</v>
      </c>
      <c r="K406" s="268" t="s">
        <v>1</v>
      </c>
      <c r="L406" s="273"/>
      <c r="M406" s="274" t="s">
        <v>1</v>
      </c>
      <c r="N406" s="275" t="s">
        <v>46</v>
      </c>
      <c r="O406" s="92"/>
      <c r="P406" s="228">
        <f>O406*H406</f>
        <v>0</v>
      </c>
      <c r="Q406" s="228">
        <v>0.0065399999999999998</v>
      </c>
      <c r="R406" s="228">
        <f>Q406*H406</f>
        <v>0.052319999999999998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180</v>
      </c>
      <c r="AT406" s="230" t="s">
        <v>219</v>
      </c>
      <c r="AU406" s="230" t="s">
        <v>91</v>
      </c>
      <c r="AY406" s="18" t="s">
        <v>134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89</v>
      </c>
      <c r="BK406" s="231">
        <f>ROUND(I406*H406,2)</f>
        <v>0</v>
      </c>
      <c r="BL406" s="18" t="s">
        <v>140</v>
      </c>
      <c r="BM406" s="230" t="s">
        <v>1375</v>
      </c>
    </row>
    <row r="407" s="2" customFormat="1" ht="21.75" customHeight="1">
      <c r="A407" s="39"/>
      <c r="B407" s="40"/>
      <c r="C407" s="219" t="s">
        <v>717</v>
      </c>
      <c r="D407" s="219" t="s">
        <v>136</v>
      </c>
      <c r="E407" s="220" t="s">
        <v>1376</v>
      </c>
      <c r="F407" s="221" t="s">
        <v>1377</v>
      </c>
      <c r="G407" s="222" t="s">
        <v>256</v>
      </c>
      <c r="H407" s="223">
        <v>609</v>
      </c>
      <c r="I407" s="224"/>
      <c r="J407" s="225">
        <f>ROUND(I407*H407,2)</f>
        <v>0</v>
      </c>
      <c r="K407" s="221" t="s">
        <v>147</v>
      </c>
      <c r="L407" s="45"/>
      <c r="M407" s="226" t="s">
        <v>1</v>
      </c>
      <c r="N407" s="227" t="s">
        <v>46</v>
      </c>
      <c r="O407" s="92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140</v>
      </c>
      <c r="AT407" s="230" t="s">
        <v>136</v>
      </c>
      <c r="AU407" s="230" t="s">
        <v>91</v>
      </c>
      <c r="AY407" s="18" t="s">
        <v>134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89</v>
      </c>
      <c r="BK407" s="231">
        <f>ROUND(I407*H407,2)</f>
        <v>0</v>
      </c>
      <c r="BL407" s="18" t="s">
        <v>140</v>
      </c>
      <c r="BM407" s="230" t="s">
        <v>1378</v>
      </c>
    </row>
    <row r="408" s="2" customFormat="1" ht="24.15" customHeight="1">
      <c r="A408" s="39"/>
      <c r="B408" s="40"/>
      <c r="C408" s="219" t="s">
        <v>722</v>
      </c>
      <c r="D408" s="219" t="s">
        <v>136</v>
      </c>
      <c r="E408" s="220" t="s">
        <v>1379</v>
      </c>
      <c r="F408" s="221" t="s">
        <v>1380</v>
      </c>
      <c r="G408" s="222" t="s">
        <v>256</v>
      </c>
      <c r="H408" s="223">
        <v>609</v>
      </c>
      <c r="I408" s="224"/>
      <c r="J408" s="225">
        <f>ROUND(I408*H408,2)</f>
        <v>0</v>
      </c>
      <c r="K408" s="221" t="s">
        <v>147</v>
      </c>
      <c r="L408" s="45"/>
      <c r="M408" s="226" t="s">
        <v>1</v>
      </c>
      <c r="N408" s="227" t="s">
        <v>46</v>
      </c>
      <c r="O408" s="92"/>
      <c r="P408" s="228">
        <f>O408*H408</f>
        <v>0</v>
      </c>
      <c r="Q408" s="228">
        <v>1.4100000000000001E-06</v>
      </c>
      <c r="R408" s="228">
        <f>Q408*H408</f>
        <v>0.00085869000000000006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140</v>
      </c>
      <c r="AT408" s="230" t="s">
        <v>136</v>
      </c>
      <c r="AU408" s="230" t="s">
        <v>91</v>
      </c>
      <c r="AY408" s="18" t="s">
        <v>134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89</v>
      </c>
      <c r="BK408" s="231">
        <f>ROUND(I408*H408,2)</f>
        <v>0</v>
      </c>
      <c r="BL408" s="18" t="s">
        <v>140</v>
      </c>
      <c r="BM408" s="230" t="s">
        <v>1381</v>
      </c>
    </row>
    <row r="409" s="2" customFormat="1" ht="24.15" customHeight="1">
      <c r="A409" s="39"/>
      <c r="B409" s="40"/>
      <c r="C409" s="219" t="s">
        <v>726</v>
      </c>
      <c r="D409" s="219" t="s">
        <v>136</v>
      </c>
      <c r="E409" s="220" t="s">
        <v>309</v>
      </c>
      <c r="F409" s="221" t="s">
        <v>310</v>
      </c>
      <c r="G409" s="222" t="s">
        <v>279</v>
      </c>
      <c r="H409" s="223">
        <v>15</v>
      </c>
      <c r="I409" s="224"/>
      <c r="J409" s="225">
        <f>ROUND(I409*H409,2)</f>
        <v>0</v>
      </c>
      <c r="K409" s="221" t="s">
        <v>147</v>
      </c>
      <c r="L409" s="45"/>
      <c r="M409" s="226" t="s">
        <v>1</v>
      </c>
      <c r="N409" s="227" t="s">
        <v>46</v>
      </c>
      <c r="O409" s="92"/>
      <c r="P409" s="228">
        <f>O409*H409</f>
        <v>0</v>
      </c>
      <c r="Q409" s="228">
        <v>0.45937290600000003</v>
      </c>
      <c r="R409" s="228">
        <f>Q409*H409</f>
        <v>6.8905935899999999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140</v>
      </c>
      <c r="AT409" s="230" t="s">
        <v>136</v>
      </c>
      <c r="AU409" s="230" t="s">
        <v>91</v>
      </c>
      <c r="AY409" s="18" t="s">
        <v>134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89</v>
      </c>
      <c r="BK409" s="231">
        <f>ROUND(I409*H409,2)</f>
        <v>0</v>
      </c>
      <c r="BL409" s="18" t="s">
        <v>140</v>
      </c>
      <c r="BM409" s="230" t="s">
        <v>1382</v>
      </c>
    </row>
    <row r="410" s="2" customFormat="1" ht="24.15" customHeight="1">
      <c r="A410" s="39"/>
      <c r="B410" s="40"/>
      <c r="C410" s="219" t="s">
        <v>730</v>
      </c>
      <c r="D410" s="219" t="s">
        <v>136</v>
      </c>
      <c r="E410" s="220" t="s">
        <v>765</v>
      </c>
      <c r="F410" s="221" t="s">
        <v>766</v>
      </c>
      <c r="G410" s="222" t="s">
        <v>279</v>
      </c>
      <c r="H410" s="223">
        <v>42</v>
      </c>
      <c r="I410" s="224"/>
      <c r="J410" s="225">
        <f>ROUND(I410*H410,2)</f>
        <v>0</v>
      </c>
      <c r="K410" s="221" t="s">
        <v>147</v>
      </c>
      <c r="L410" s="45"/>
      <c r="M410" s="226" t="s">
        <v>1</v>
      </c>
      <c r="N410" s="227" t="s">
        <v>46</v>
      </c>
      <c r="O410" s="92"/>
      <c r="P410" s="228">
        <f>O410*H410</f>
        <v>0</v>
      </c>
      <c r="Q410" s="228">
        <v>0.040000000000000001</v>
      </c>
      <c r="R410" s="228">
        <f>Q410*H410</f>
        <v>1.6799999999999999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140</v>
      </c>
      <c r="AT410" s="230" t="s">
        <v>136</v>
      </c>
      <c r="AU410" s="230" t="s">
        <v>91</v>
      </c>
      <c r="AY410" s="18" t="s">
        <v>134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89</v>
      </c>
      <c r="BK410" s="231">
        <f>ROUND(I410*H410,2)</f>
        <v>0</v>
      </c>
      <c r="BL410" s="18" t="s">
        <v>140</v>
      </c>
      <c r="BM410" s="230" t="s">
        <v>1383</v>
      </c>
    </row>
    <row r="411" s="13" customFormat="1">
      <c r="A411" s="13"/>
      <c r="B411" s="232"/>
      <c r="C411" s="233"/>
      <c r="D411" s="234" t="s">
        <v>142</v>
      </c>
      <c r="E411" s="235" t="s">
        <v>1</v>
      </c>
      <c r="F411" s="236" t="s">
        <v>1384</v>
      </c>
      <c r="G411" s="233"/>
      <c r="H411" s="237">
        <v>42</v>
      </c>
      <c r="I411" s="238"/>
      <c r="J411" s="233"/>
      <c r="K411" s="233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142</v>
      </c>
      <c r="AU411" s="243" t="s">
        <v>91</v>
      </c>
      <c r="AV411" s="13" t="s">
        <v>91</v>
      </c>
      <c r="AW411" s="13" t="s">
        <v>36</v>
      </c>
      <c r="AX411" s="13" t="s">
        <v>89</v>
      </c>
      <c r="AY411" s="243" t="s">
        <v>134</v>
      </c>
    </row>
    <row r="412" s="2" customFormat="1" ht="33" customHeight="1">
      <c r="A412" s="39"/>
      <c r="B412" s="40"/>
      <c r="C412" s="266" t="s">
        <v>734</v>
      </c>
      <c r="D412" s="266" t="s">
        <v>219</v>
      </c>
      <c r="E412" s="267" t="s">
        <v>769</v>
      </c>
      <c r="F412" s="268" t="s">
        <v>770</v>
      </c>
      <c r="G412" s="269" t="s">
        <v>279</v>
      </c>
      <c r="H412" s="270">
        <v>42</v>
      </c>
      <c r="I412" s="271"/>
      <c r="J412" s="272">
        <f>ROUND(I412*H412,2)</f>
        <v>0</v>
      </c>
      <c r="K412" s="268" t="s">
        <v>1</v>
      </c>
      <c r="L412" s="273"/>
      <c r="M412" s="274" t="s">
        <v>1</v>
      </c>
      <c r="N412" s="275" t="s">
        <v>46</v>
      </c>
      <c r="O412" s="92"/>
      <c r="P412" s="228">
        <f>O412*H412</f>
        <v>0</v>
      </c>
      <c r="Q412" s="228">
        <v>0.013299999999999999</v>
      </c>
      <c r="R412" s="228">
        <f>Q412*H412</f>
        <v>0.55859999999999999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180</v>
      </c>
      <c r="AT412" s="230" t="s">
        <v>219</v>
      </c>
      <c r="AU412" s="230" t="s">
        <v>91</v>
      </c>
      <c r="AY412" s="18" t="s">
        <v>134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89</v>
      </c>
      <c r="BK412" s="231">
        <f>ROUND(I412*H412,2)</f>
        <v>0</v>
      </c>
      <c r="BL412" s="18" t="s">
        <v>140</v>
      </c>
      <c r="BM412" s="230" t="s">
        <v>1385</v>
      </c>
    </row>
    <row r="413" s="2" customFormat="1" ht="16.5" customHeight="1">
      <c r="A413" s="39"/>
      <c r="B413" s="40"/>
      <c r="C413" s="266" t="s">
        <v>738</v>
      </c>
      <c r="D413" s="266" t="s">
        <v>219</v>
      </c>
      <c r="E413" s="267" t="s">
        <v>773</v>
      </c>
      <c r="F413" s="268" t="s">
        <v>774</v>
      </c>
      <c r="G413" s="269" t="s">
        <v>279</v>
      </c>
      <c r="H413" s="270">
        <v>42</v>
      </c>
      <c r="I413" s="271"/>
      <c r="J413" s="272">
        <f>ROUND(I413*H413,2)</f>
        <v>0</v>
      </c>
      <c r="K413" s="268" t="s">
        <v>1</v>
      </c>
      <c r="L413" s="273"/>
      <c r="M413" s="274" t="s">
        <v>1</v>
      </c>
      <c r="N413" s="275" t="s">
        <v>46</v>
      </c>
      <c r="O413" s="92"/>
      <c r="P413" s="228">
        <f>O413*H413</f>
        <v>0</v>
      </c>
      <c r="Q413" s="228">
        <v>0.00064999999999999997</v>
      </c>
      <c r="R413" s="228">
        <f>Q413*H413</f>
        <v>0.027299999999999998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180</v>
      </c>
      <c r="AT413" s="230" t="s">
        <v>219</v>
      </c>
      <c r="AU413" s="230" t="s">
        <v>91</v>
      </c>
      <c r="AY413" s="18" t="s">
        <v>134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89</v>
      </c>
      <c r="BK413" s="231">
        <f>ROUND(I413*H413,2)</f>
        <v>0</v>
      </c>
      <c r="BL413" s="18" t="s">
        <v>140</v>
      </c>
      <c r="BM413" s="230" t="s">
        <v>1386</v>
      </c>
    </row>
    <row r="414" s="2" customFormat="1" ht="24.15" customHeight="1">
      <c r="A414" s="39"/>
      <c r="B414" s="40"/>
      <c r="C414" s="219" t="s">
        <v>742</v>
      </c>
      <c r="D414" s="219" t="s">
        <v>136</v>
      </c>
      <c r="E414" s="220" t="s">
        <v>777</v>
      </c>
      <c r="F414" s="221" t="s">
        <v>778</v>
      </c>
      <c r="G414" s="222" t="s">
        <v>279</v>
      </c>
      <c r="H414" s="223">
        <v>6</v>
      </c>
      <c r="I414" s="224"/>
      <c r="J414" s="225">
        <f>ROUND(I414*H414,2)</f>
        <v>0</v>
      </c>
      <c r="K414" s="221" t="s">
        <v>147</v>
      </c>
      <c r="L414" s="45"/>
      <c r="M414" s="226" t="s">
        <v>1</v>
      </c>
      <c r="N414" s="227" t="s">
        <v>46</v>
      </c>
      <c r="O414" s="92"/>
      <c r="P414" s="228">
        <f>O414*H414</f>
        <v>0</v>
      </c>
      <c r="Q414" s="228">
        <v>0.050000000000000003</v>
      </c>
      <c r="R414" s="228">
        <f>Q414*H414</f>
        <v>0.30000000000000004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140</v>
      </c>
      <c r="AT414" s="230" t="s">
        <v>136</v>
      </c>
      <c r="AU414" s="230" t="s">
        <v>91</v>
      </c>
      <c r="AY414" s="18" t="s">
        <v>134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89</v>
      </c>
      <c r="BK414" s="231">
        <f>ROUND(I414*H414,2)</f>
        <v>0</v>
      </c>
      <c r="BL414" s="18" t="s">
        <v>140</v>
      </c>
      <c r="BM414" s="230" t="s">
        <v>1387</v>
      </c>
    </row>
    <row r="415" s="13" customFormat="1">
      <c r="A415" s="13"/>
      <c r="B415" s="232"/>
      <c r="C415" s="233"/>
      <c r="D415" s="234" t="s">
        <v>142</v>
      </c>
      <c r="E415" s="235" t="s">
        <v>1</v>
      </c>
      <c r="F415" s="236" t="s">
        <v>166</v>
      </c>
      <c r="G415" s="233"/>
      <c r="H415" s="237">
        <v>6</v>
      </c>
      <c r="I415" s="238"/>
      <c r="J415" s="233"/>
      <c r="K415" s="233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142</v>
      </c>
      <c r="AU415" s="243" t="s">
        <v>91</v>
      </c>
      <c r="AV415" s="13" t="s">
        <v>91</v>
      </c>
      <c r="AW415" s="13" t="s">
        <v>36</v>
      </c>
      <c r="AX415" s="13" t="s">
        <v>89</v>
      </c>
      <c r="AY415" s="243" t="s">
        <v>134</v>
      </c>
    </row>
    <row r="416" s="2" customFormat="1" ht="21.75" customHeight="1">
      <c r="A416" s="39"/>
      <c r="B416" s="40"/>
      <c r="C416" s="266" t="s">
        <v>747</v>
      </c>
      <c r="D416" s="266" t="s">
        <v>219</v>
      </c>
      <c r="E416" s="267" t="s">
        <v>781</v>
      </c>
      <c r="F416" s="268" t="s">
        <v>782</v>
      </c>
      <c r="G416" s="269" t="s">
        <v>279</v>
      </c>
      <c r="H416" s="270">
        <v>6</v>
      </c>
      <c r="I416" s="271"/>
      <c r="J416" s="272">
        <f>ROUND(I416*H416,2)</f>
        <v>0</v>
      </c>
      <c r="K416" s="268" t="s">
        <v>1</v>
      </c>
      <c r="L416" s="273"/>
      <c r="M416" s="274" t="s">
        <v>1</v>
      </c>
      <c r="N416" s="275" t="s">
        <v>46</v>
      </c>
      <c r="O416" s="92"/>
      <c r="P416" s="228">
        <f>O416*H416</f>
        <v>0</v>
      </c>
      <c r="Q416" s="228">
        <v>0.029499999999999998</v>
      </c>
      <c r="R416" s="228">
        <f>Q416*H416</f>
        <v>0.17699999999999999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180</v>
      </c>
      <c r="AT416" s="230" t="s">
        <v>219</v>
      </c>
      <c r="AU416" s="230" t="s">
        <v>91</v>
      </c>
      <c r="AY416" s="18" t="s">
        <v>134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89</v>
      </c>
      <c r="BK416" s="231">
        <f>ROUND(I416*H416,2)</f>
        <v>0</v>
      </c>
      <c r="BL416" s="18" t="s">
        <v>140</v>
      </c>
      <c r="BM416" s="230" t="s">
        <v>1388</v>
      </c>
    </row>
    <row r="417" s="2" customFormat="1" ht="16.5" customHeight="1">
      <c r="A417" s="39"/>
      <c r="B417" s="40"/>
      <c r="C417" s="266" t="s">
        <v>751</v>
      </c>
      <c r="D417" s="266" t="s">
        <v>219</v>
      </c>
      <c r="E417" s="267" t="s">
        <v>785</v>
      </c>
      <c r="F417" s="268" t="s">
        <v>786</v>
      </c>
      <c r="G417" s="269" t="s">
        <v>279</v>
      </c>
      <c r="H417" s="270">
        <v>6</v>
      </c>
      <c r="I417" s="271"/>
      <c r="J417" s="272">
        <f>ROUND(I417*H417,2)</f>
        <v>0</v>
      </c>
      <c r="K417" s="268" t="s">
        <v>1</v>
      </c>
      <c r="L417" s="273"/>
      <c r="M417" s="274" t="s">
        <v>1</v>
      </c>
      <c r="N417" s="275" t="s">
        <v>46</v>
      </c>
      <c r="O417" s="92"/>
      <c r="P417" s="228">
        <f>O417*H417</f>
        <v>0</v>
      </c>
      <c r="Q417" s="228">
        <v>0.0019</v>
      </c>
      <c r="R417" s="228">
        <f>Q417*H417</f>
        <v>0.0114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180</v>
      </c>
      <c r="AT417" s="230" t="s">
        <v>219</v>
      </c>
      <c r="AU417" s="230" t="s">
        <v>91</v>
      </c>
      <c r="AY417" s="18" t="s">
        <v>134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89</v>
      </c>
      <c r="BK417" s="231">
        <f>ROUND(I417*H417,2)</f>
        <v>0</v>
      </c>
      <c r="BL417" s="18" t="s">
        <v>140</v>
      </c>
      <c r="BM417" s="230" t="s">
        <v>1389</v>
      </c>
    </row>
    <row r="418" s="2" customFormat="1" ht="16.5" customHeight="1">
      <c r="A418" s="39"/>
      <c r="B418" s="40"/>
      <c r="C418" s="219" t="s">
        <v>756</v>
      </c>
      <c r="D418" s="219" t="s">
        <v>136</v>
      </c>
      <c r="E418" s="220" t="s">
        <v>321</v>
      </c>
      <c r="F418" s="221" t="s">
        <v>322</v>
      </c>
      <c r="G418" s="222" t="s">
        <v>256</v>
      </c>
      <c r="H418" s="223">
        <v>609</v>
      </c>
      <c r="I418" s="224"/>
      <c r="J418" s="225">
        <f>ROUND(I418*H418,2)</f>
        <v>0</v>
      </c>
      <c r="K418" s="221" t="s">
        <v>147</v>
      </c>
      <c r="L418" s="45"/>
      <c r="M418" s="226" t="s">
        <v>1</v>
      </c>
      <c r="N418" s="227" t="s">
        <v>46</v>
      </c>
      <c r="O418" s="92"/>
      <c r="P418" s="228">
        <f>O418*H418</f>
        <v>0</v>
      </c>
      <c r="Q418" s="228">
        <v>0.00019536</v>
      </c>
      <c r="R418" s="228">
        <f>Q418*H418</f>
        <v>0.11897424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140</v>
      </c>
      <c r="AT418" s="230" t="s">
        <v>136</v>
      </c>
      <c r="AU418" s="230" t="s">
        <v>91</v>
      </c>
      <c r="AY418" s="18" t="s">
        <v>134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89</v>
      </c>
      <c r="BK418" s="231">
        <f>ROUND(I418*H418,2)</f>
        <v>0</v>
      </c>
      <c r="BL418" s="18" t="s">
        <v>140</v>
      </c>
      <c r="BM418" s="230" t="s">
        <v>1390</v>
      </c>
    </row>
    <row r="419" s="2" customFormat="1" ht="24.15" customHeight="1">
      <c r="A419" s="39"/>
      <c r="B419" s="40"/>
      <c r="C419" s="219" t="s">
        <v>760</v>
      </c>
      <c r="D419" s="219" t="s">
        <v>136</v>
      </c>
      <c r="E419" s="220" t="s">
        <v>325</v>
      </c>
      <c r="F419" s="221" t="s">
        <v>326</v>
      </c>
      <c r="G419" s="222" t="s">
        <v>256</v>
      </c>
      <c r="H419" s="223">
        <v>609</v>
      </c>
      <c r="I419" s="224"/>
      <c r="J419" s="225">
        <f>ROUND(I419*H419,2)</f>
        <v>0</v>
      </c>
      <c r="K419" s="221" t="s">
        <v>147</v>
      </c>
      <c r="L419" s="45"/>
      <c r="M419" s="226" t="s">
        <v>1</v>
      </c>
      <c r="N419" s="227" t="s">
        <v>46</v>
      </c>
      <c r="O419" s="92"/>
      <c r="P419" s="228">
        <f>O419*H419</f>
        <v>0</v>
      </c>
      <c r="Q419" s="228">
        <v>9.4500000000000007E-05</v>
      </c>
      <c r="R419" s="228">
        <f>Q419*H419</f>
        <v>0.057550500000000004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140</v>
      </c>
      <c r="AT419" s="230" t="s">
        <v>136</v>
      </c>
      <c r="AU419" s="230" t="s">
        <v>91</v>
      </c>
      <c r="AY419" s="18" t="s">
        <v>134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89</v>
      </c>
      <c r="BK419" s="231">
        <f>ROUND(I419*H419,2)</f>
        <v>0</v>
      </c>
      <c r="BL419" s="18" t="s">
        <v>140</v>
      </c>
      <c r="BM419" s="230" t="s">
        <v>1391</v>
      </c>
    </row>
    <row r="420" s="2" customFormat="1" ht="24.15" customHeight="1">
      <c r="A420" s="39"/>
      <c r="B420" s="40"/>
      <c r="C420" s="219" t="s">
        <v>764</v>
      </c>
      <c r="D420" s="219" t="s">
        <v>136</v>
      </c>
      <c r="E420" s="220" t="s">
        <v>329</v>
      </c>
      <c r="F420" s="221" t="s">
        <v>330</v>
      </c>
      <c r="G420" s="222" t="s">
        <v>279</v>
      </c>
      <c r="H420" s="223">
        <v>36</v>
      </c>
      <c r="I420" s="224"/>
      <c r="J420" s="225">
        <f>ROUND(I420*H420,2)</f>
        <v>0</v>
      </c>
      <c r="K420" s="221" t="s">
        <v>1</v>
      </c>
      <c r="L420" s="45"/>
      <c r="M420" s="226" t="s">
        <v>1</v>
      </c>
      <c r="N420" s="227" t="s">
        <v>46</v>
      </c>
      <c r="O420" s="92"/>
      <c r="P420" s="228">
        <f>O420*H420</f>
        <v>0</v>
      </c>
      <c r="Q420" s="228">
        <v>0.00014999999999999999</v>
      </c>
      <c r="R420" s="228">
        <f>Q420*H420</f>
        <v>0.0053999999999999994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140</v>
      </c>
      <c r="AT420" s="230" t="s">
        <v>136</v>
      </c>
      <c r="AU420" s="230" t="s">
        <v>91</v>
      </c>
      <c r="AY420" s="18" t="s">
        <v>134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89</v>
      </c>
      <c r="BK420" s="231">
        <f>ROUND(I420*H420,2)</f>
        <v>0</v>
      </c>
      <c r="BL420" s="18" t="s">
        <v>140</v>
      </c>
      <c r="BM420" s="230" t="s">
        <v>1392</v>
      </c>
    </row>
    <row r="421" s="14" customFormat="1">
      <c r="A421" s="14"/>
      <c r="B421" s="244"/>
      <c r="C421" s="245"/>
      <c r="D421" s="234" t="s">
        <v>142</v>
      </c>
      <c r="E421" s="246" t="s">
        <v>1</v>
      </c>
      <c r="F421" s="247" t="s">
        <v>332</v>
      </c>
      <c r="G421" s="245"/>
      <c r="H421" s="246" t="s">
        <v>1</v>
      </c>
      <c r="I421" s="248"/>
      <c r="J421" s="245"/>
      <c r="K421" s="245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142</v>
      </c>
      <c r="AU421" s="253" t="s">
        <v>91</v>
      </c>
      <c r="AV421" s="14" t="s">
        <v>89</v>
      </c>
      <c r="AW421" s="14" t="s">
        <v>36</v>
      </c>
      <c r="AX421" s="14" t="s">
        <v>81</v>
      </c>
      <c r="AY421" s="253" t="s">
        <v>134</v>
      </c>
    </row>
    <row r="422" s="13" customFormat="1">
      <c r="A422" s="13"/>
      <c r="B422" s="232"/>
      <c r="C422" s="233"/>
      <c r="D422" s="234" t="s">
        <v>142</v>
      </c>
      <c r="E422" s="235" t="s">
        <v>1</v>
      </c>
      <c r="F422" s="236" t="s">
        <v>320</v>
      </c>
      <c r="G422" s="233"/>
      <c r="H422" s="237">
        <v>36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142</v>
      </c>
      <c r="AU422" s="243" t="s">
        <v>91</v>
      </c>
      <c r="AV422" s="13" t="s">
        <v>91</v>
      </c>
      <c r="AW422" s="13" t="s">
        <v>36</v>
      </c>
      <c r="AX422" s="13" t="s">
        <v>89</v>
      </c>
      <c r="AY422" s="243" t="s">
        <v>134</v>
      </c>
    </row>
    <row r="423" s="12" customFormat="1" ht="22.8" customHeight="1">
      <c r="A423" s="12"/>
      <c r="B423" s="203"/>
      <c r="C423" s="204"/>
      <c r="D423" s="205" t="s">
        <v>80</v>
      </c>
      <c r="E423" s="217" t="s">
        <v>185</v>
      </c>
      <c r="F423" s="217" t="s">
        <v>802</v>
      </c>
      <c r="G423" s="204"/>
      <c r="H423" s="204"/>
      <c r="I423" s="207"/>
      <c r="J423" s="218">
        <f>BK423</f>
        <v>0</v>
      </c>
      <c r="K423" s="204"/>
      <c r="L423" s="209"/>
      <c r="M423" s="210"/>
      <c r="N423" s="211"/>
      <c r="O423" s="211"/>
      <c r="P423" s="212">
        <f>SUM(P424:P439)</f>
        <v>0</v>
      </c>
      <c r="Q423" s="211"/>
      <c r="R423" s="212">
        <f>SUM(R424:R439)</f>
        <v>0.41691851199999996</v>
      </c>
      <c r="S423" s="211"/>
      <c r="T423" s="213">
        <f>SUM(T424:T439)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4" t="s">
        <v>89</v>
      </c>
      <c r="AT423" s="215" t="s">
        <v>80</v>
      </c>
      <c r="AU423" s="215" t="s">
        <v>89</v>
      </c>
      <c r="AY423" s="214" t="s">
        <v>134</v>
      </c>
      <c r="BK423" s="216">
        <f>SUM(BK424:BK439)</f>
        <v>0</v>
      </c>
    </row>
    <row r="424" s="2" customFormat="1" ht="37.8" customHeight="1">
      <c r="A424" s="39"/>
      <c r="B424" s="40"/>
      <c r="C424" s="219" t="s">
        <v>768</v>
      </c>
      <c r="D424" s="219" t="s">
        <v>136</v>
      </c>
      <c r="E424" s="220" t="s">
        <v>804</v>
      </c>
      <c r="F424" s="221" t="s">
        <v>805</v>
      </c>
      <c r="G424" s="222" t="s">
        <v>256</v>
      </c>
      <c r="H424" s="223">
        <v>1193.5999999999999</v>
      </c>
      <c r="I424" s="224"/>
      <c r="J424" s="225">
        <f>ROUND(I424*H424,2)</f>
        <v>0</v>
      </c>
      <c r="K424" s="221" t="s">
        <v>147</v>
      </c>
      <c r="L424" s="45"/>
      <c r="M424" s="226" t="s">
        <v>1</v>
      </c>
      <c r="N424" s="227" t="s">
        <v>46</v>
      </c>
      <c r="O424" s="92"/>
      <c r="P424" s="228">
        <f>O424*H424</f>
        <v>0</v>
      </c>
      <c r="Q424" s="228">
        <v>8.0499999999999992E-06</v>
      </c>
      <c r="R424" s="228">
        <f>Q424*H424</f>
        <v>0.0096084799999999991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140</v>
      </c>
      <c r="AT424" s="230" t="s">
        <v>136</v>
      </c>
      <c r="AU424" s="230" t="s">
        <v>91</v>
      </c>
      <c r="AY424" s="18" t="s">
        <v>134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89</v>
      </c>
      <c r="BK424" s="231">
        <f>ROUND(I424*H424,2)</f>
        <v>0</v>
      </c>
      <c r="BL424" s="18" t="s">
        <v>140</v>
      </c>
      <c r="BM424" s="230" t="s">
        <v>1393</v>
      </c>
    </row>
    <row r="425" s="13" customFormat="1">
      <c r="A425" s="13"/>
      <c r="B425" s="232"/>
      <c r="C425" s="233"/>
      <c r="D425" s="234" t="s">
        <v>142</v>
      </c>
      <c r="E425" s="235" t="s">
        <v>1</v>
      </c>
      <c r="F425" s="236" t="s">
        <v>1394</v>
      </c>
      <c r="G425" s="233"/>
      <c r="H425" s="237">
        <v>1107.5999999999999</v>
      </c>
      <c r="I425" s="238"/>
      <c r="J425" s="233"/>
      <c r="K425" s="233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142</v>
      </c>
      <c r="AU425" s="243" t="s">
        <v>91</v>
      </c>
      <c r="AV425" s="13" t="s">
        <v>91</v>
      </c>
      <c r="AW425" s="13" t="s">
        <v>36</v>
      </c>
      <c r="AX425" s="13" t="s">
        <v>81</v>
      </c>
      <c r="AY425" s="243" t="s">
        <v>134</v>
      </c>
    </row>
    <row r="426" s="13" customFormat="1">
      <c r="A426" s="13"/>
      <c r="B426" s="232"/>
      <c r="C426" s="233"/>
      <c r="D426" s="234" t="s">
        <v>142</v>
      </c>
      <c r="E426" s="235" t="s">
        <v>1</v>
      </c>
      <c r="F426" s="236" t="s">
        <v>1395</v>
      </c>
      <c r="G426" s="233"/>
      <c r="H426" s="237">
        <v>86</v>
      </c>
      <c r="I426" s="238"/>
      <c r="J426" s="233"/>
      <c r="K426" s="233"/>
      <c r="L426" s="239"/>
      <c r="M426" s="240"/>
      <c r="N426" s="241"/>
      <c r="O426" s="241"/>
      <c r="P426" s="241"/>
      <c r="Q426" s="241"/>
      <c r="R426" s="241"/>
      <c r="S426" s="241"/>
      <c r="T426" s="24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3" t="s">
        <v>142</v>
      </c>
      <c r="AU426" s="243" t="s">
        <v>91</v>
      </c>
      <c r="AV426" s="13" t="s">
        <v>91</v>
      </c>
      <c r="AW426" s="13" t="s">
        <v>36</v>
      </c>
      <c r="AX426" s="13" t="s">
        <v>81</v>
      </c>
      <c r="AY426" s="243" t="s">
        <v>134</v>
      </c>
    </row>
    <row r="427" s="15" customFormat="1">
      <c r="A427" s="15"/>
      <c r="B427" s="254"/>
      <c r="C427" s="255"/>
      <c r="D427" s="234" t="s">
        <v>142</v>
      </c>
      <c r="E427" s="256" t="s">
        <v>1</v>
      </c>
      <c r="F427" s="257" t="s">
        <v>175</v>
      </c>
      <c r="G427" s="255"/>
      <c r="H427" s="258">
        <v>1193.5999999999999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4" t="s">
        <v>142</v>
      </c>
      <c r="AU427" s="264" t="s">
        <v>91</v>
      </c>
      <c r="AV427" s="15" t="s">
        <v>140</v>
      </c>
      <c r="AW427" s="15" t="s">
        <v>36</v>
      </c>
      <c r="AX427" s="15" t="s">
        <v>89</v>
      </c>
      <c r="AY427" s="264" t="s">
        <v>134</v>
      </c>
    </row>
    <row r="428" s="2" customFormat="1" ht="55.5" customHeight="1">
      <c r="A428" s="39"/>
      <c r="B428" s="40"/>
      <c r="C428" s="219" t="s">
        <v>772</v>
      </c>
      <c r="D428" s="219" t="s">
        <v>136</v>
      </c>
      <c r="E428" s="220" t="s">
        <v>810</v>
      </c>
      <c r="F428" s="221" t="s">
        <v>811</v>
      </c>
      <c r="G428" s="222" t="s">
        <v>256</v>
      </c>
      <c r="H428" s="223">
        <v>1193.5999999999999</v>
      </c>
      <c r="I428" s="224"/>
      <c r="J428" s="225">
        <f>ROUND(I428*H428,2)</f>
        <v>0</v>
      </c>
      <c r="K428" s="221" t="s">
        <v>147</v>
      </c>
      <c r="L428" s="45"/>
      <c r="M428" s="226" t="s">
        <v>1</v>
      </c>
      <c r="N428" s="227" t="s">
        <v>46</v>
      </c>
      <c r="O428" s="92"/>
      <c r="P428" s="228">
        <f>O428*H428</f>
        <v>0</v>
      </c>
      <c r="Q428" s="228">
        <v>0.00033960000000000001</v>
      </c>
      <c r="R428" s="228">
        <f>Q428*H428</f>
        <v>0.40534655999999997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140</v>
      </c>
      <c r="AT428" s="230" t="s">
        <v>136</v>
      </c>
      <c r="AU428" s="230" t="s">
        <v>91</v>
      </c>
      <c r="AY428" s="18" t="s">
        <v>134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89</v>
      </c>
      <c r="BK428" s="231">
        <f>ROUND(I428*H428,2)</f>
        <v>0</v>
      </c>
      <c r="BL428" s="18" t="s">
        <v>140</v>
      </c>
      <c r="BM428" s="230" t="s">
        <v>1396</v>
      </c>
    </row>
    <row r="429" s="13" customFormat="1">
      <c r="A429" s="13"/>
      <c r="B429" s="232"/>
      <c r="C429" s="233"/>
      <c r="D429" s="234" t="s">
        <v>142</v>
      </c>
      <c r="E429" s="235" t="s">
        <v>1</v>
      </c>
      <c r="F429" s="236" t="s">
        <v>1394</v>
      </c>
      <c r="G429" s="233"/>
      <c r="H429" s="237">
        <v>1107.5999999999999</v>
      </c>
      <c r="I429" s="238"/>
      <c r="J429" s="233"/>
      <c r="K429" s="233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142</v>
      </c>
      <c r="AU429" s="243" t="s">
        <v>91</v>
      </c>
      <c r="AV429" s="13" t="s">
        <v>91</v>
      </c>
      <c r="AW429" s="13" t="s">
        <v>36</v>
      </c>
      <c r="AX429" s="13" t="s">
        <v>81</v>
      </c>
      <c r="AY429" s="243" t="s">
        <v>134</v>
      </c>
    </row>
    <row r="430" s="13" customFormat="1">
      <c r="A430" s="13"/>
      <c r="B430" s="232"/>
      <c r="C430" s="233"/>
      <c r="D430" s="234" t="s">
        <v>142</v>
      </c>
      <c r="E430" s="235" t="s">
        <v>1</v>
      </c>
      <c r="F430" s="236" t="s">
        <v>1395</v>
      </c>
      <c r="G430" s="233"/>
      <c r="H430" s="237">
        <v>86</v>
      </c>
      <c r="I430" s="238"/>
      <c r="J430" s="233"/>
      <c r="K430" s="233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142</v>
      </c>
      <c r="AU430" s="243" t="s">
        <v>91</v>
      </c>
      <c r="AV430" s="13" t="s">
        <v>91</v>
      </c>
      <c r="AW430" s="13" t="s">
        <v>36</v>
      </c>
      <c r="AX430" s="13" t="s">
        <v>81</v>
      </c>
      <c r="AY430" s="243" t="s">
        <v>134</v>
      </c>
    </row>
    <row r="431" s="15" customFormat="1">
      <c r="A431" s="15"/>
      <c r="B431" s="254"/>
      <c r="C431" s="255"/>
      <c r="D431" s="234" t="s">
        <v>142</v>
      </c>
      <c r="E431" s="256" t="s">
        <v>1</v>
      </c>
      <c r="F431" s="257" t="s">
        <v>175</v>
      </c>
      <c r="G431" s="255"/>
      <c r="H431" s="258">
        <v>1193.5999999999999</v>
      </c>
      <c r="I431" s="259"/>
      <c r="J431" s="255"/>
      <c r="K431" s="255"/>
      <c r="L431" s="260"/>
      <c r="M431" s="261"/>
      <c r="N431" s="262"/>
      <c r="O431" s="262"/>
      <c r="P431" s="262"/>
      <c r="Q431" s="262"/>
      <c r="R431" s="262"/>
      <c r="S431" s="262"/>
      <c r="T431" s="263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4" t="s">
        <v>142</v>
      </c>
      <c r="AU431" s="264" t="s">
        <v>91</v>
      </c>
      <c r="AV431" s="15" t="s">
        <v>140</v>
      </c>
      <c r="AW431" s="15" t="s">
        <v>36</v>
      </c>
      <c r="AX431" s="15" t="s">
        <v>89</v>
      </c>
      <c r="AY431" s="264" t="s">
        <v>134</v>
      </c>
    </row>
    <row r="432" s="2" customFormat="1" ht="37.8" customHeight="1">
      <c r="A432" s="39"/>
      <c r="B432" s="40"/>
      <c r="C432" s="219" t="s">
        <v>776</v>
      </c>
      <c r="D432" s="219" t="s">
        <v>136</v>
      </c>
      <c r="E432" s="220" t="s">
        <v>814</v>
      </c>
      <c r="F432" s="221" t="s">
        <v>815</v>
      </c>
      <c r="G432" s="222" t="s">
        <v>256</v>
      </c>
      <c r="H432" s="223">
        <v>1193.5999999999999</v>
      </c>
      <c r="I432" s="224"/>
      <c r="J432" s="225">
        <f>ROUND(I432*H432,2)</f>
        <v>0</v>
      </c>
      <c r="K432" s="221" t="s">
        <v>147</v>
      </c>
      <c r="L432" s="45"/>
      <c r="M432" s="226" t="s">
        <v>1</v>
      </c>
      <c r="N432" s="227" t="s">
        <v>46</v>
      </c>
      <c r="O432" s="92"/>
      <c r="P432" s="228">
        <f>O432*H432</f>
        <v>0</v>
      </c>
      <c r="Q432" s="228">
        <v>0</v>
      </c>
      <c r="R432" s="228">
        <f>Q432*H432</f>
        <v>0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140</v>
      </c>
      <c r="AT432" s="230" t="s">
        <v>136</v>
      </c>
      <c r="AU432" s="230" t="s">
        <v>91</v>
      </c>
      <c r="AY432" s="18" t="s">
        <v>134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89</v>
      </c>
      <c r="BK432" s="231">
        <f>ROUND(I432*H432,2)</f>
        <v>0</v>
      </c>
      <c r="BL432" s="18" t="s">
        <v>140</v>
      </c>
      <c r="BM432" s="230" t="s">
        <v>1397</v>
      </c>
    </row>
    <row r="433" s="13" customFormat="1">
      <c r="A433" s="13"/>
      <c r="B433" s="232"/>
      <c r="C433" s="233"/>
      <c r="D433" s="234" t="s">
        <v>142</v>
      </c>
      <c r="E433" s="235" t="s">
        <v>1</v>
      </c>
      <c r="F433" s="236" t="s">
        <v>1394</v>
      </c>
      <c r="G433" s="233"/>
      <c r="H433" s="237">
        <v>1107.5999999999999</v>
      </c>
      <c r="I433" s="238"/>
      <c r="J433" s="233"/>
      <c r="K433" s="233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142</v>
      </c>
      <c r="AU433" s="243" t="s">
        <v>91</v>
      </c>
      <c r="AV433" s="13" t="s">
        <v>91</v>
      </c>
      <c r="AW433" s="13" t="s">
        <v>36</v>
      </c>
      <c r="AX433" s="13" t="s">
        <v>81</v>
      </c>
      <c r="AY433" s="243" t="s">
        <v>134</v>
      </c>
    </row>
    <row r="434" s="13" customFormat="1">
      <c r="A434" s="13"/>
      <c r="B434" s="232"/>
      <c r="C434" s="233"/>
      <c r="D434" s="234" t="s">
        <v>142</v>
      </c>
      <c r="E434" s="235" t="s">
        <v>1</v>
      </c>
      <c r="F434" s="236" t="s">
        <v>1395</v>
      </c>
      <c r="G434" s="233"/>
      <c r="H434" s="237">
        <v>86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142</v>
      </c>
      <c r="AU434" s="243" t="s">
        <v>91</v>
      </c>
      <c r="AV434" s="13" t="s">
        <v>91</v>
      </c>
      <c r="AW434" s="13" t="s">
        <v>36</v>
      </c>
      <c r="AX434" s="13" t="s">
        <v>81</v>
      </c>
      <c r="AY434" s="243" t="s">
        <v>134</v>
      </c>
    </row>
    <row r="435" s="15" customFormat="1">
      <c r="A435" s="15"/>
      <c r="B435" s="254"/>
      <c r="C435" s="255"/>
      <c r="D435" s="234" t="s">
        <v>142</v>
      </c>
      <c r="E435" s="256" t="s">
        <v>1</v>
      </c>
      <c r="F435" s="257" t="s">
        <v>175</v>
      </c>
      <c r="G435" s="255"/>
      <c r="H435" s="258">
        <v>1193.5999999999999</v>
      </c>
      <c r="I435" s="259"/>
      <c r="J435" s="255"/>
      <c r="K435" s="255"/>
      <c r="L435" s="260"/>
      <c r="M435" s="261"/>
      <c r="N435" s="262"/>
      <c r="O435" s="262"/>
      <c r="P435" s="262"/>
      <c r="Q435" s="262"/>
      <c r="R435" s="262"/>
      <c r="S435" s="262"/>
      <c r="T435" s="263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4" t="s">
        <v>142</v>
      </c>
      <c r="AU435" s="264" t="s">
        <v>91</v>
      </c>
      <c r="AV435" s="15" t="s">
        <v>140</v>
      </c>
      <c r="AW435" s="15" t="s">
        <v>36</v>
      </c>
      <c r="AX435" s="15" t="s">
        <v>89</v>
      </c>
      <c r="AY435" s="264" t="s">
        <v>134</v>
      </c>
    </row>
    <row r="436" s="2" customFormat="1" ht="24.15" customHeight="1">
      <c r="A436" s="39"/>
      <c r="B436" s="40"/>
      <c r="C436" s="219" t="s">
        <v>780</v>
      </c>
      <c r="D436" s="219" t="s">
        <v>136</v>
      </c>
      <c r="E436" s="220" t="s">
        <v>818</v>
      </c>
      <c r="F436" s="221" t="s">
        <v>819</v>
      </c>
      <c r="G436" s="222" t="s">
        <v>256</v>
      </c>
      <c r="H436" s="223">
        <v>1193.5999999999999</v>
      </c>
      <c r="I436" s="224"/>
      <c r="J436" s="225">
        <f>ROUND(I436*H436,2)</f>
        <v>0</v>
      </c>
      <c r="K436" s="221" t="s">
        <v>147</v>
      </c>
      <c r="L436" s="45"/>
      <c r="M436" s="226" t="s">
        <v>1</v>
      </c>
      <c r="N436" s="227" t="s">
        <v>46</v>
      </c>
      <c r="O436" s="92"/>
      <c r="P436" s="228">
        <f>O436*H436</f>
        <v>0</v>
      </c>
      <c r="Q436" s="228">
        <v>1.6449999999999999E-06</v>
      </c>
      <c r="R436" s="228">
        <f>Q436*H436</f>
        <v>0.001963472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140</v>
      </c>
      <c r="AT436" s="230" t="s">
        <v>136</v>
      </c>
      <c r="AU436" s="230" t="s">
        <v>91</v>
      </c>
      <c r="AY436" s="18" t="s">
        <v>134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89</v>
      </c>
      <c r="BK436" s="231">
        <f>ROUND(I436*H436,2)</f>
        <v>0</v>
      </c>
      <c r="BL436" s="18" t="s">
        <v>140</v>
      </c>
      <c r="BM436" s="230" t="s">
        <v>1398</v>
      </c>
    </row>
    <row r="437" s="13" customFormat="1">
      <c r="A437" s="13"/>
      <c r="B437" s="232"/>
      <c r="C437" s="233"/>
      <c r="D437" s="234" t="s">
        <v>142</v>
      </c>
      <c r="E437" s="235" t="s">
        <v>1</v>
      </c>
      <c r="F437" s="236" t="s">
        <v>1394</v>
      </c>
      <c r="G437" s="233"/>
      <c r="H437" s="237">
        <v>1107.5999999999999</v>
      </c>
      <c r="I437" s="238"/>
      <c r="J437" s="233"/>
      <c r="K437" s="233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142</v>
      </c>
      <c r="AU437" s="243" t="s">
        <v>91</v>
      </c>
      <c r="AV437" s="13" t="s">
        <v>91</v>
      </c>
      <c r="AW437" s="13" t="s">
        <v>36</v>
      </c>
      <c r="AX437" s="13" t="s">
        <v>81</v>
      </c>
      <c r="AY437" s="243" t="s">
        <v>134</v>
      </c>
    </row>
    <row r="438" s="13" customFormat="1">
      <c r="A438" s="13"/>
      <c r="B438" s="232"/>
      <c r="C438" s="233"/>
      <c r="D438" s="234" t="s">
        <v>142</v>
      </c>
      <c r="E438" s="235" t="s">
        <v>1</v>
      </c>
      <c r="F438" s="236" t="s">
        <v>1395</v>
      </c>
      <c r="G438" s="233"/>
      <c r="H438" s="237">
        <v>86</v>
      </c>
      <c r="I438" s="238"/>
      <c r="J438" s="233"/>
      <c r="K438" s="233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142</v>
      </c>
      <c r="AU438" s="243" t="s">
        <v>91</v>
      </c>
      <c r="AV438" s="13" t="s">
        <v>91</v>
      </c>
      <c r="AW438" s="13" t="s">
        <v>36</v>
      </c>
      <c r="AX438" s="13" t="s">
        <v>81</v>
      </c>
      <c r="AY438" s="243" t="s">
        <v>134</v>
      </c>
    </row>
    <row r="439" s="15" customFormat="1">
      <c r="A439" s="15"/>
      <c r="B439" s="254"/>
      <c r="C439" s="255"/>
      <c r="D439" s="234" t="s">
        <v>142</v>
      </c>
      <c r="E439" s="256" t="s">
        <v>1</v>
      </c>
      <c r="F439" s="257" t="s">
        <v>175</v>
      </c>
      <c r="G439" s="255"/>
      <c r="H439" s="258">
        <v>1193.5999999999999</v>
      </c>
      <c r="I439" s="259"/>
      <c r="J439" s="255"/>
      <c r="K439" s="255"/>
      <c r="L439" s="260"/>
      <c r="M439" s="261"/>
      <c r="N439" s="262"/>
      <c r="O439" s="262"/>
      <c r="P439" s="262"/>
      <c r="Q439" s="262"/>
      <c r="R439" s="262"/>
      <c r="S439" s="262"/>
      <c r="T439" s="263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4" t="s">
        <v>142</v>
      </c>
      <c r="AU439" s="264" t="s">
        <v>91</v>
      </c>
      <c r="AV439" s="15" t="s">
        <v>140</v>
      </c>
      <c r="AW439" s="15" t="s">
        <v>36</v>
      </c>
      <c r="AX439" s="15" t="s">
        <v>89</v>
      </c>
      <c r="AY439" s="264" t="s">
        <v>134</v>
      </c>
    </row>
    <row r="440" s="12" customFormat="1" ht="22.8" customHeight="1">
      <c r="A440" s="12"/>
      <c r="B440" s="203"/>
      <c r="C440" s="204"/>
      <c r="D440" s="205" t="s">
        <v>80</v>
      </c>
      <c r="E440" s="217" t="s">
        <v>831</v>
      </c>
      <c r="F440" s="217" t="s">
        <v>832</v>
      </c>
      <c r="G440" s="204"/>
      <c r="H440" s="204"/>
      <c r="I440" s="207"/>
      <c r="J440" s="218">
        <f>BK440</f>
        <v>0</v>
      </c>
      <c r="K440" s="204"/>
      <c r="L440" s="209"/>
      <c r="M440" s="210"/>
      <c r="N440" s="211"/>
      <c r="O440" s="211"/>
      <c r="P440" s="212">
        <f>SUM(P441:P460)</f>
        <v>0</v>
      </c>
      <c r="Q440" s="211"/>
      <c r="R440" s="212">
        <f>SUM(R441:R460)</f>
        <v>0</v>
      </c>
      <c r="S440" s="211"/>
      <c r="T440" s="213">
        <f>SUM(T441:T460)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14" t="s">
        <v>89</v>
      </c>
      <c r="AT440" s="215" t="s">
        <v>80</v>
      </c>
      <c r="AU440" s="215" t="s">
        <v>89</v>
      </c>
      <c r="AY440" s="214" t="s">
        <v>134</v>
      </c>
      <c r="BK440" s="216">
        <f>SUM(BK441:BK460)</f>
        <v>0</v>
      </c>
    </row>
    <row r="441" s="2" customFormat="1" ht="37.8" customHeight="1">
      <c r="A441" s="39"/>
      <c r="B441" s="40"/>
      <c r="C441" s="219" t="s">
        <v>784</v>
      </c>
      <c r="D441" s="219" t="s">
        <v>136</v>
      </c>
      <c r="E441" s="220" t="s">
        <v>834</v>
      </c>
      <c r="F441" s="221" t="s">
        <v>835</v>
      </c>
      <c r="G441" s="222" t="s">
        <v>204</v>
      </c>
      <c r="H441" s="223">
        <v>952.851</v>
      </c>
      <c r="I441" s="224"/>
      <c r="J441" s="225">
        <f>ROUND(I441*H441,2)</f>
        <v>0</v>
      </c>
      <c r="K441" s="221" t="s">
        <v>147</v>
      </c>
      <c r="L441" s="45"/>
      <c r="M441" s="226" t="s">
        <v>1</v>
      </c>
      <c r="N441" s="227" t="s">
        <v>46</v>
      </c>
      <c r="O441" s="92"/>
      <c r="P441" s="228">
        <f>O441*H441</f>
        <v>0</v>
      </c>
      <c r="Q441" s="228">
        <v>0</v>
      </c>
      <c r="R441" s="228">
        <f>Q441*H441</f>
        <v>0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140</v>
      </c>
      <c r="AT441" s="230" t="s">
        <v>136</v>
      </c>
      <c r="AU441" s="230" t="s">
        <v>91</v>
      </c>
      <c r="AY441" s="18" t="s">
        <v>134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89</v>
      </c>
      <c r="BK441" s="231">
        <f>ROUND(I441*H441,2)</f>
        <v>0</v>
      </c>
      <c r="BL441" s="18" t="s">
        <v>140</v>
      </c>
      <c r="BM441" s="230" t="s">
        <v>1399</v>
      </c>
    </row>
    <row r="442" s="13" customFormat="1">
      <c r="A442" s="13"/>
      <c r="B442" s="232"/>
      <c r="C442" s="233"/>
      <c r="D442" s="234" t="s">
        <v>142</v>
      </c>
      <c r="E442" s="235" t="s">
        <v>1</v>
      </c>
      <c r="F442" s="236" t="s">
        <v>1400</v>
      </c>
      <c r="G442" s="233"/>
      <c r="H442" s="237">
        <v>190.37899999999999</v>
      </c>
      <c r="I442" s="238"/>
      <c r="J442" s="233"/>
      <c r="K442" s="233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142</v>
      </c>
      <c r="AU442" s="243" t="s">
        <v>91</v>
      </c>
      <c r="AV442" s="13" t="s">
        <v>91</v>
      </c>
      <c r="AW442" s="13" t="s">
        <v>36</v>
      </c>
      <c r="AX442" s="13" t="s">
        <v>81</v>
      </c>
      <c r="AY442" s="243" t="s">
        <v>134</v>
      </c>
    </row>
    <row r="443" s="13" customFormat="1">
      <c r="A443" s="13"/>
      <c r="B443" s="232"/>
      <c r="C443" s="233"/>
      <c r="D443" s="234" t="s">
        <v>142</v>
      </c>
      <c r="E443" s="235" t="s">
        <v>1</v>
      </c>
      <c r="F443" s="236" t="s">
        <v>1401</v>
      </c>
      <c r="G443" s="233"/>
      <c r="H443" s="237">
        <v>288.851</v>
      </c>
      <c r="I443" s="238"/>
      <c r="J443" s="233"/>
      <c r="K443" s="233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142</v>
      </c>
      <c r="AU443" s="243" t="s">
        <v>91</v>
      </c>
      <c r="AV443" s="13" t="s">
        <v>91</v>
      </c>
      <c r="AW443" s="13" t="s">
        <v>36</v>
      </c>
      <c r="AX443" s="13" t="s">
        <v>81</v>
      </c>
      <c r="AY443" s="243" t="s">
        <v>134</v>
      </c>
    </row>
    <row r="444" s="13" customFormat="1">
      <c r="A444" s="13"/>
      <c r="B444" s="232"/>
      <c r="C444" s="233"/>
      <c r="D444" s="234" t="s">
        <v>142</v>
      </c>
      <c r="E444" s="235" t="s">
        <v>1</v>
      </c>
      <c r="F444" s="236" t="s">
        <v>1402</v>
      </c>
      <c r="G444" s="233"/>
      <c r="H444" s="237">
        <v>213.356</v>
      </c>
      <c r="I444" s="238"/>
      <c r="J444" s="233"/>
      <c r="K444" s="233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142</v>
      </c>
      <c r="AU444" s="243" t="s">
        <v>91</v>
      </c>
      <c r="AV444" s="13" t="s">
        <v>91</v>
      </c>
      <c r="AW444" s="13" t="s">
        <v>36</v>
      </c>
      <c r="AX444" s="13" t="s">
        <v>81</v>
      </c>
      <c r="AY444" s="243" t="s">
        <v>134</v>
      </c>
    </row>
    <row r="445" s="13" customFormat="1">
      <c r="A445" s="13"/>
      <c r="B445" s="232"/>
      <c r="C445" s="233"/>
      <c r="D445" s="234" t="s">
        <v>142</v>
      </c>
      <c r="E445" s="235" t="s">
        <v>1</v>
      </c>
      <c r="F445" s="236" t="s">
        <v>1403</v>
      </c>
      <c r="G445" s="233"/>
      <c r="H445" s="237">
        <v>92.206000000000003</v>
      </c>
      <c r="I445" s="238"/>
      <c r="J445" s="233"/>
      <c r="K445" s="233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142</v>
      </c>
      <c r="AU445" s="243" t="s">
        <v>91</v>
      </c>
      <c r="AV445" s="13" t="s">
        <v>91</v>
      </c>
      <c r="AW445" s="13" t="s">
        <v>36</v>
      </c>
      <c r="AX445" s="13" t="s">
        <v>81</v>
      </c>
      <c r="AY445" s="243" t="s">
        <v>134</v>
      </c>
    </row>
    <row r="446" s="13" customFormat="1">
      <c r="A446" s="13"/>
      <c r="B446" s="232"/>
      <c r="C446" s="233"/>
      <c r="D446" s="234" t="s">
        <v>142</v>
      </c>
      <c r="E446" s="235" t="s">
        <v>1</v>
      </c>
      <c r="F446" s="236" t="s">
        <v>1404</v>
      </c>
      <c r="G446" s="233"/>
      <c r="H446" s="237">
        <v>168.059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142</v>
      </c>
      <c r="AU446" s="243" t="s">
        <v>91</v>
      </c>
      <c r="AV446" s="13" t="s">
        <v>91</v>
      </c>
      <c r="AW446" s="13" t="s">
        <v>36</v>
      </c>
      <c r="AX446" s="13" t="s">
        <v>81</v>
      </c>
      <c r="AY446" s="243" t="s">
        <v>134</v>
      </c>
    </row>
    <row r="447" s="15" customFormat="1">
      <c r="A447" s="15"/>
      <c r="B447" s="254"/>
      <c r="C447" s="255"/>
      <c r="D447" s="234" t="s">
        <v>142</v>
      </c>
      <c r="E447" s="256" t="s">
        <v>1</v>
      </c>
      <c r="F447" s="257" t="s">
        <v>175</v>
      </c>
      <c r="G447" s="255"/>
      <c r="H447" s="258">
        <v>952.851</v>
      </c>
      <c r="I447" s="259"/>
      <c r="J447" s="255"/>
      <c r="K447" s="255"/>
      <c r="L447" s="260"/>
      <c r="M447" s="261"/>
      <c r="N447" s="262"/>
      <c r="O447" s="262"/>
      <c r="P447" s="262"/>
      <c r="Q447" s="262"/>
      <c r="R447" s="262"/>
      <c r="S447" s="262"/>
      <c r="T447" s="263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4" t="s">
        <v>142</v>
      </c>
      <c r="AU447" s="264" t="s">
        <v>91</v>
      </c>
      <c r="AV447" s="15" t="s">
        <v>140</v>
      </c>
      <c r="AW447" s="15" t="s">
        <v>36</v>
      </c>
      <c r="AX447" s="15" t="s">
        <v>89</v>
      </c>
      <c r="AY447" s="264" t="s">
        <v>134</v>
      </c>
    </row>
    <row r="448" s="2" customFormat="1" ht="37.8" customHeight="1">
      <c r="A448" s="39"/>
      <c r="B448" s="40"/>
      <c r="C448" s="219" t="s">
        <v>788</v>
      </c>
      <c r="D448" s="219" t="s">
        <v>136</v>
      </c>
      <c r="E448" s="220" t="s">
        <v>845</v>
      </c>
      <c r="F448" s="221" t="s">
        <v>846</v>
      </c>
      <c r="G448" s="222" t="s">
        <v>204</v>
      </c>
      <c r="H448" s="223">
        <v>7622.808</v>
      </c>
      <c r="I448" s="224"/>
      <c r="J448" s="225">
        <f>ROUND(I448*H448,2)</f>
        <v>0</v>
      </c>
      <c r="K448" s="221" t="s">
        <v>147</v>
      </c>
      <c r="L448" s="45"/>
      <c r="M448" s="226" t="s">
        <v>1</v>
      </c>
      <c r="N448" s="227" t="s">
        <v>46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140</v>
      </c>
      <c r="AT448" s="230" t="s">
        <v>136</v>
      </c>
      <c r="AU448" s="230" t="s">
        <v>91</v>
      </c>
      <c r="AY448" s="18" t="s">
        <v>134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89</v>
      </c>
      <c r="BK448" s="231">
        <f>ROUND(I448*H448,2)</f>
        <v>0</v>
      </c>
      <c r="BL448" s="18" t="s">
        <v>140</v>
      </c>
      <c r="BM448" s="230" t="s">
        <v>1405</v>
      </c>
    </row>
    <row r="449" s="14" customFormat="1">
      <c r="A449" s="14"/>
      <c r="B449" s="244"/>
      <c r="C449" s="245"/>
      <c r="D449" s="234" t="s">
        <v>142</v>
      </c>
      <c r="E449" s="246" t="s">
        <v>1</v>
      </c>
      <c r="F449" s="247" t="s">
        <v>848</v>
      </c>
      <c r="G449" s="245"/>
      <c r="H449" s="246" t="s">
        <v>1</v>
      </c>
      <c r="I449" s="248"/>
      <c r="J449" s="245"/>
      <c r="K449" s="245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142</v>
      </c>
      <c r="AU449" s="253" t="s">
        <v>91</v>
      </c>
      <c r="AV449" s="14" t="s">
        <v>89</v>
      </c>
      <c r="AW449" s="14" t="s">
        <v>36</v>
      </c>
      <c r="AX449" s="14" t="s">
        <v>81</v>
      </c>
      <c r="AY449" s="253" t="s">
        <v>134</v>
      </c>
    </row>
    <row r="450" s="13" customFormat="1">
      <c r="A450" s="13"/>
      <c r="B450" s="232"/>
      <c r="C450" s="233"/>
      <c r="D450" s="234" t="s">
        <v>142</v>
      </c>
      <c r="E450" s="235" t="s">
        <v>1</v>
      </c>
      <c r="F450" s="236" t="s">
        <v>1406</v>
      </c>
      <c r="G450" s="233"/>
      <c r="H450" s="237">
        <v>7622.808</v>
      </c>
      <c r="I450" s="238"/>
      <c r="J450" s="233"/>
      <c r="K450" s="233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142</v>
      </c>
      <c r="AU450" s="243" t="s">
        <v>91</v>
      </c>
      <c r="AV450" s="13" t="s">
        <v>91</v>
      </c>
      <c r="AW450" s="13" t="s">
        <v>36</v>
      </c>
      <c r="AX450" s="13" t="s">
        <v>89</v>
      </c>
      <c r="AY450" s="243" t="s">
        <v>134</v>
      </c>
    </row>
    <row r="451" s="2" customFormat="1" ht="44.25" customHeight="1">
      <c r="A451" s="39"/>
      <c r="B451" s="40"/>
      <c r="C451" s="219" t="s">
        <v>790</v>
      </c>
      <c r="D451" s="265" t="s">
        <v>136</v>
      </c>
      <c r="E451" s="220" t="s">
        <v>851</v>
      </c>
      <c r="F451" s="221" t="s">
        <v>852</v>
      </c>
      <c r="G451" s="222" t="s">
        <v>204</v>
      </c>
      <c r="H451" s="223">
        <v>213.356</v>
      </c>
      <c r="I451" s="224"/>
      <c r="J451" s="225">
        <f>ROUND(I451*H451,2)</f>
        <v>0</v>
      </c>
      <c r="K451" s="221" t="s">
        <v>205</v>
      </c>
      <c r="L451" s="45"/>
      <c r="M451" s="226" t="s">
        <v>1</v>
      </c>
      <c r="N451" s="227" t="s">
        <v>46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140</v>
      </c>
      <c r="AT451" s="230" t="s">
        <v>136</v>
      </c>
      <c r="AU451" s="230" t="s">
        <v>91</v>
      </c>
      <c r="AY451" s="18" t="s">
        <v>134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89</v>
      </c>
      <c r="BK451" s="231">
        <f>ROUND(I451*H451,2)</f>
        <v>0</v>
      </c>
      <c r="BL451" s="18" t="s">
        <v>140</v>
      </c>
      <c r="BM451" s="230" t="s">
        <v>1407</v>
      </c>
    </row>
    <row r="452" s="13" customFormat="1">
      <c r="A452" s="13"/>
      <c r="B452" s="232"/>
      <c r="C452" s="233"/>
      <c r="D452" s="234" t="s">
        <v>142</v>
      </c>
      <c r="E452" s="235" t="s">
        <v>1</v>
      </c>
      <c r="F452" s="236" t="s">
        <v>1402</v>
      </c>
      <c r="G452" s="233"/>
      <c r="H452" s="237">
        <v>213.356</v>
      </c>
      <c r="I452" s="238"/>
      <c r="J452" s="233"/>
      <c r="K452" s="233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142</v>
      </c>
      <c r="AU452" s="243" t="s">
        <v>91</v>
      </c>
      <c r="AV452" s="13" t="s">
        <v>91</v>
      </c>
      <c r="AW452" s="13" t="s">
        <v>36</v>
      </c>
      <c r="AX452" s="13" t="s">
        <v>89</v>
      </c>
      <c r="AY452" s="243" t="s">
        <v>134</v>
      </c>
    </row>
    <row r="453" s="2" customFormat="1" ht="44.25" customHeight="1">
      <c r="A453" s="39"/>
      <c r="B453" s="40"/>
      <c r="C453" s="219" t="s">
        <v>792</v>
      </c>
      <c r="D453" s="265" t="s">
        <v>136</v>
      </c>
      <c r="E453" s="220" t="s">
        <v>855</v>
      </c>
      <c r="F453" s="221" t="s">
        <v>856</v>
      </c>
      <c r="G453" s="222" t="s">
        <v>204</v>
      </c>
      <c r="H453" s="223">
        <v>260.26499999999999</v>
      </c>
      <c r="I453" s="224"/>
      <c r="J453" s="225">
        <f>ROUND(I453*H453,2)</f>
        <v>0</v>
      </c>
      <c r="K453" s="221" t="s">
        <v>205</v>
      </c>
      <c r="L453" s="45"/>
      <c r="M453" s="226" t="s">
        <v>1</v>
      </c>
      <c r="N453" s="227" t="s">
        <v>46</v>
      </c>
      <c r="O453" s="92"/>
      <c r="P453" s="228">
        <f>O453*H453</f>
        <v>0</v>
      </c>
      <c r="Q453" s="228">
        <v>0</v>
      </c>
      <c r="R453" s="228">
        <f>Q453*H453</f>
        <v>0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140</v>
      </c>
      <c r="AT453" s="230" t="s">
        <v>136</v>
      </c>
      <c r="AU453" s="230" t="s">
        <v>91</v>
      </c>
      <c r="AY453" s="18" t="s">
        <v>134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89</v>
      </c>
      <c r="BK453" s="231">
        <f>ROUND(I453*H453,2)</f>
        <v>0</v>
      </c>
      <c r="BL453" s="18" t="s">
        <v>140</v>
      </c>
      <c r="BM453" s="230" t="s">
        <v>1408</v>
      </c>
    </row>
    <row r="454" s="13" customFormat="1">
      <c r="A454" s="13"/>
      <c r="B454" s="232"/>
      <c r="C454" s="233"/>
      <c r="D454" s="234" t="s">
        <v>142</v>
      </c>
      <c r="E454" s="235" t="s">
        <v>1</v>
      </c>
      <c r="F454" s="236" t="s">
        <v>1403</v>
      </c>
      <c r="G454" s="233"/>
      <c r="H454" s="237">
        <v>92.206000000000003</v>
      </c>
      <c r="I454" s="238"/>
      <c r="J454" s="233"/>
      <c r="K454" s="233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142</v>
      </c>
      <c r="AU454" s="243" t="s">
        <v>91</v>
      </c>
      <c r="AV454" s="13" t="s">
        <v>91</v>
      </c>
      <c r="AW454" s="13" t="s">
        <v>36</v>
      </c>
      <c r="AX454" s="13" t="s">
        <v>81</v>
      </c>
      <c r="AY454" s="243" t="s">
        <v>134</v>
      </c>
    </row>
    <row r="455" s="13" customFormat="1">
      <c r="A455" s="13"/>
      <c r="B455" s="232"/>
      <c r="C455" s="233"/>
      <c r="D455" s="234" t="s">
        <v>142</v>
      </c>
      <c r="E455" s="235" t="s">
        <v>1</v>
      </c>
      <c r="F455" s="236" t="s">
        <v>1404</v>
      </c>
      <c r="G455" s="233"/>
      <c r="H455" s="237">
        <v>168.059</v>
      </c>
      <c r="I455" s="238"/>
      <c r="J455" s="233"/>
      <c r="K455" s="233"/>
      <c r="L455" s="239"/>
      <c r="M455" s="240"/>
      <c r="N455" s="241"/>
      <c r="O455" s="241"/>
      <c r="P455" s="241"/>
      <c r="Q455" s="241"/>
      <c r="R455" s="241"/>
      <c r="S455" s="241"/>
      <c r="T455" s="24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3" t="s">
        <v>142</v>
      </c>
      <c r="AU455" s="243" t="s">
        <v>91</v>
      </c>
      <c r="AV455" s="13" t="s">
        <v>91</v>
      </c>
      <c r="AW455" s="13" t="s">
        <v>36</v>
      </c>
      <c r="AX455" s="13" t="s">
        <v>81</v>
      </c>
      <c r="AY455" s="243" t="s">
        <v>134</v>
      </c>
    </row>
    <row r="456" s="15" customFormat="1">
      <c r="A456" s="15"/>
      <c r="B456" s="254"/>
      <c r="C456" s="255"/>
      <c r="D456" s="234" t="s">
        <v>142</v>
      </c>
      <c r="E456" s="256" t="s">
        <v>1</v>
      </c>
      <c r="F456" s="257" t="s">
        <v>175</v>
      </c>
      <c r="G456" s="255"/>
      <c r="H456" s="258">
        <v>260.26499999999999</v>
      </c>
      <c r="I456" s="259"/>
      <c r="J456" s="255"/>
      <c r="K456" s="255"/>
      <c r="L456" s="260"/>
      <c r="M456" s="261"/>
      <c r="N456" s="262"/>
      <c r="O456" s="262"/>
      <c r="P456" s="262"/>
      <c r="Q456" s="262"/>
      <c r="R456" s="262"/>
      <c r="S456" s="262"/>
      <c r="T456" s="263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64" t="s">
        <v>142</v>
      </c>
      <c r="AU456" s="264" t="s">
        <v>91</v>
      </c>
      <c r="AV456" s="15" t="s">
        <v>140</v>
      </c>
      <c r="AW456" s="15" t="s">
        <v>36</v>
      </c>
      <c r="AX456" s="15" t="s">
        <v>89</v>
      </c>
      <c r="AY456" s="264" t="s">
        <v>134</v>
      </c>
    </row>
    <row r="457" s="2" customFormat="1" ht="44.25" customHeight="1">
      <c r="A457" s="39"/>
      <c r="B457" s="40"/>
      <c r="C457" s="219" t="s">
        <v>796</v>
      </c>
      <c r="D457" s="265" t="s">
        <v>136</v>
      </c>
      <c r="E457" s="220" t="s">
        <v>859</v>
      </c>
      <c r="F457" s="221" t="s">
        <v>203</v>
      </c>
      <c r="G457" s="222" t="s">
        <v>204</v>
      </c>
      <c r="H457" s="223">
        <v>479.23000000000002</v>
      </c>
      <c r="I457" s="224"/>
      <c r="J457" s="225">
        <f>ROUND(I457*H457,2)</f>
        <v>0</v>
      </c>
      <c r="K457" s="221" t="s">
        <v>205</v>
      </c>
      <c r="L457" s="45"/>
      <c r="M457" s="226" t="s">
        <v>1</v>
      </c>
      <c r="N457" s="227" t="s">
        <v>46</v>
      </c>
      <c r="O457" s="92"/>
      <c r="P457" s="228">
        <f>O457*H457</f>
        <v>0</v>
      </c>
      <c r="Q457" s="228">
        <v>0</v>
      </c>
      <c r="R457" s="228">
        <f>Q457*H457</f>
        <v>0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140</v>
      </c>
      <c r="AT457" s="230" t="s">
        <v>136</v>
      </c>
      <c r="AU457" s="230" t="s">
        <v>91</v>
      </c>
      <c r="AY457" s="18" t="s">
        <v>134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89</v>
      </c>
      <c r="BK457" s="231">
        <f>ROUND(I457*H457,2)</f>
        <v>0</v>
      </c>
      <c r="BL457" s="18" t="s">
        <v>140</v>
      </c>
      <c r="BM457" s="230" t="s">
        <v>1409</v>
      </c>
    </row>
    <row r="458" s="13" customFormat="1">
      <c r="A458" s="13"/>
      <c r="B458" s="232"/>
      <c r="C458" s="233"/>
      <c r="D458" s="234" t="s">
        <v>142</v>
      </c>
      <c r="E458" s="235" t="s">
        <v>1</v>
      </c>
      <c r="F458" s="236" t="s">
        <v>1400</v>
      </c>
      <c r="G458" s="233"/>
      <c r="H458" s="237">
        <v>190.37899999999999</v>
      </c>
      <c r="I458" s="238"/>
      <c r="J458" s="233"/>
      <c r="K458" s="233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142</v>
      </c>
      <c r="AU458" s="243" t="s">
        <v>91</v>
      </c>
      <c r="AV458" s="13" t="s">
        <v>91</v>
      </c>
      <c r="AW458" s="13" t="s">
        <v>36</v>
      </c>
      <c r="AX458" s="13" t="s">
        <v>81</v>
      </c>
      <c r="AY458" s="243" t="s">
        <v>134</v>
      </c>
    </row>
    <row r="459" s="13" customFormat="1">
      <c r="A459" s="13"/>
      <c r="B459" s="232"/>
      <c r="C459" s="233"/>
      <c r="D459" s="234" t="s">
        <v>142</v>
      </c>
      <c r="E459" s="235" t="s">
        <v>1</v>
      </c>
      <c r="F459" s="236" t="s">
        <v>1401</v>
      </c>
      <c r="G459" s="233"/>
      <c r="H459" s="237">
        <v>288.851</v>
      </c>
      <c r="I459" s="238"/>
      <c r="J459" s="233"/>
      <c r="K459" s="233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142</v>
      </c>
      <c r="AU459" s="243" t="s">
        <v>91</v>
      </c>
      <c r="AV459" s="13" t="s">
        <v>91</v>
      </c>
      <c r="AW459" s="13" t="s">
        <v>36</v>
      </c>
      <c r="AX459" s="13" t="s">
        <v>81</v>
      </c>
      <c r="AY459" s="243" t="s">
        <v>134</v>
      </c>
    </row>
    <row r="460" s="15" customFormat="1">
      <c r="A460" s="15"/>
      <c r="B460" s="254"/>
      <c r="C460" s="255"/>
      <c r="D460" s="234" t="s">
        <v>142</v>
      </c>
      <c r="E460" s="256" t="s">
        <v>1</v>
      </c>
      <c r="F460" s="257" t="s">
        <v>175</v>
      </c>
      <c r="G460" s="255"/>
      <c r="H460" s="258">
        <v>479.23000000000002</v>
      </c>
      <c r="I460" s="259"/>
      <c r="J460" s="255"/>
      <c r="K460" s="255"/>
      <c r="L460" s="260"/>
      <c r="M460" s="261"/>
      <c r="N460" s="262"/>
      <c r="O460" s="262"/>
      <c r="P460" s="262"/>
      <c r="Q460" s="262"/>
      <c r="R460" s="262"/>
      <c r="S460" s="262"/>
      <c r="T460" s="263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4" t="s">
        <v>142</v>
      </c>
      <c r="AU460" s="264" t="s">
        <v>91</v>
      </c>
      <c r="AV460" s="15" t="s">
        <v>140</v>
      </c>
      <c r="AW460" s="15" t="s">
        <v>36</v>
      </c>
      <c r="AX460" s="15" t="s">
        <v>89</v>
      </c>
      <c r="AY460" s="264" t="s">
        <v>134</v>
      </c>
    </row>
    <row r="461" s="12" customFormat="1" ht="22.8" customHeight="1">
      <c r="A461" s="12"/>
      <c r="B461" s="203"/>
      <c r="C461" s="204"/>
      <c r="D461" s="205" t="s">
        <v>80</v>
      </c>
      <c r="E461" s="217" t="s">
        <v>333</v>
      </c>
      <c r="F461" s="217" t="s">
        <v>334</v>
      </c>
      <c r="G461" s="204"/>
      <c r="H461" s="204"/>
      <c r="I461" s="207"/>
      <c r="J461" s="218">
        <f>BK461</f>
        <v>0</v>
      </c>
      <c r="K461" s="204"/>
      <c r="L461" s="209"/>
      <c r="M461" s="210"/>
      <c r="N461" s="211"/>
      <c r="O461" s="211"/>
      <c r="P461" s="212">
        <f>P462</f>
        <v>0</v>
      </c>
      <c r="Q461" s="211"/>
      <c r="R461" s="212">
        <f>R462</f>
        <v>0</v>
      </c>
      <c r="S461" s="211"/>
      <c r="T461" s="213">
        <f>T462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4" t="s">
        <v>89</v>
      </c>
      <c r="AT461" s="215" t="s">
        <v>80</v>
      </c>
      <c r="AU461" s="215" t="s">
        <v>89</v>
      </c>
      <c r="AY461" s="214" t="s">
        <v>134</v>
      </c>
      <c r="BK461" s="216">
        <f>BK462</f>
        <v>0</v>
      </c>
    </row>
    <row r="462" s="2" customFormat="1" ht="49.05" customHeight="1">
      <c r="A462" s="39"/>
      <c r="B462" s="40"/>
      <c r="C462" s="219" t="s">
        <v>798</v>
      </c>
      <c r="D462" s="265" t="s">
        <v>136</v>
      </c>
      <c r="E462" s="220" t="s">
        <v>336</v>
      </c>
      <c r="F462" s="221" t="s">
        <v>337</v>
      </c>
      <c r="G462" s="222" t="s">
        <v>204</v>
      </c>
      <c r="H462" s="223">
        <v>1827.818</v>
      </c>
      <c r="I462" s="224"/>
      <c r="J462" s="225">
        <f>ROUND(I462*H462,2)</f>
        <v>0</v>
      </c>
      <c r="K462" s="221" t="s">
        <v>205</v>
      </c>
      <c r="L462" s="45"/>
      <c r="M462" s="226" t="s">
        <v>1</v>
      </c>
      <c r="N462" s="227" t="s">
        <v>46</v>
      </c>
      <c r="O462" s="92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140</v>
      </c>
      <c r="AT462" s="230" t="s">
        <v>136</v>
      </c>
      <c r="AU462" s="230" t="s">
        <v>91</v>
      </c>
      <c r="AY462" s="18" t="s">
        <v>134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89</v>
      </c>
      <c r="BK462" s="231">
        <f>ROUND(I462*H462,2)</f>
        <v>0</v>
      </c>
      <c r="BL462" s="18" t="s">
        <v>140</v>
      </c>
      <c r="BM462" s="230" t="s">
        <v>1410</v>
      </c>
    </row>
    <row r="463" s="12" customFormat="1" ht="25.92" customHeight="1">
      <c r="A463" s="12"/>
      <c r="B463" s="203"/>
      <c r="C463" s="204"/>
      <c r="D463" s="205" t="s">
        <v>80</v>
      </c>
      <c r="E463" s="206" t="s">
        <v>339</v>
      </c>
      <c r="F463" s="206" t="s">
        <v>340</v>
      </c>
      <c r="G463" s="204"/>
      <c r="H463" s="204"/>
      <c r="I463" s="207"/>
      <c r="J463" s="208">
        <f>BK463</f>
        <v>0</v>
      </c>
      <c r="K463" s="204"/>
      <c r="L463" s="209"/>
      <c r="M463" s="210"/>
      <c r="N463" s="211"/>
      <c r="O463" s="211"/>
      <c r="P463" s="212">
        <f>SUM(P464:P469)</f>
        <v>0</v>
      </c>
      <c r="Q463" s="211"/>
      <c r="R463" s="212">
        <f>SUM(R464:R469)</f>
        <v>0</v>
      </c>
      <c r="S463" s="211"/>
      <c r="T463" s="213">
        <f>SUM(T464:T469)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4" t="s">
        <v>140</v>
      </c>
      <c r="AT463" s="215" t="s">
        <v>80</v>
      </c>
      <c r="AU463" s="215" t="s">
        <v>81</v>
      </c>
      <c r="AY463" s="214" t="s">
        <v>134</v>
      </c>
      <c r="BK463" s="216">
        <f>SUM(BK464:BK469)</f>
        <v>0</v>
      </c>
    </row>
    <row r="464" s="2" customFormat="1" ht="16.5" customHeight="1">
      <c r="A464" s="39"/>
      <c r="B464" s="40"/>
      <c r="C464" s="219" t="s">
        <v>803</v>
      </c>
      <c r="D464" s="219" t="s">
        <v>136</v>
      </c>
      <c r="E464" s="220" t="s">
        <v>1411</v>
      </c>
      <c r="F464" s="221" t="s">
        <v>343</v>
      </c>
      <c r="G464" s="222" t="s">
        <v>344</v>
      </c>
      <c r="H464" s="223">
        <v>1</v>
      </c>
      <c r="I464" s="224"/>
      <c r="J464" s="225">
        <f>ROUND(I464*H464,2)</f>
        <v>0</v>
      </c>
      <c r="K464" s="221" t="s">
        <v>1</v>
      </c>
      <c r="L464" s="45"/>
      <c r="M464" s="226" t="s">
        <v>1</v>
      </c>
      <c r="N464" s="227" t="s">
        <v>46</v>
      </c>
      <c r="O464" s="92"/>
      <c r="P464" s="228">
        <f>O464*H464</f>
        <v>0</v>
      </c>
      <c r="Q464" s="228">
        <v>0</v>
      </c>
      <c r="R464" s="228">
        <f>Q464*H464</f>
        <v>0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345</v>
      </c>
      <c r="AT464" s="230" t="s">
        <v>136</v>
      </c>
      <c r="AU464" s="230" t="s">
        <v>89</v>
      </c>
      <c r="AY464" s="18" t="s">
        <v>134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89</v>
      </c>
      <c r="BK464" s="231">
        <f>ROUND(I464*H464,2)</f>
        <v>0</v>
      </c>
      <c r="BL464" s="18" t="s">
        <v>345</v>
      </c>
      <c r="BM464" s="230" t="s">
        <v>1412</v>
      </c>
    </row>
    <row r="465" s="14" customFormat="1">
      <c r="A465" s="14"/>
      <c r="B465" s="244"/>
      <c r="C465" s="245"/>
      <c r="D465" s="234" t="s">
        <v>142</v>
      </c>
      <c r="E465" s="246" t="s">
        <v>1</v>
      </c>
      <c r="F465" s="247" t="s">
        <v>1413</v>
      </c>
      <c r="G465" s="245"/>
      <c r="H465" s="246" t="s">
        <v>1</v>
      </c>
      <c r="I465" s="248"/>
      <c r="J465" s="245"/>
      <c r="K465" s="245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142</v>
      </c>
      <c r="AU465" s="253" t="s">
        <v>89</v>
      </c>
      <c r="AV465" s="14" t="s">
        <v>89</v>
      </c>
      <c r="AW465" s="14" t="s">
        <v>36</v>
      </c>
      <c r="AX465" s="14" t="s">
        <v>81</v>
      </c>
      <c r="AY465" s="253" t="s">
        <v>134</v>
      </c>
    </row>
    <row r="466" s="14" customFormat="1">
      <c r="A466" s="14"/>
      <c r="B466" s="244"/>
      <c r="C466" s="245"/>
      <c r="D466" s="234" t="s">
        <v>142</v>
      </c>
      <c r="E466" s="246" t="s">
        <v>1</v>
      </c>
      <c r="F466" s="247" t="s">
        <v>348</v>
      </c>
      <c r="G466" s="245"/>
      <c r="H466" s="246" t="s">
        <v>1</v>
      </c>
      <c r="I466" s="248"/>
      <c r="J466" s="245"/>
      <c r="K466" s="245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142</v>
      </c>
      <c r="AU466" s="253" t="s">
        <v>89</v>
      </c>
      <c r="AV466" s="14" t="s">
        <v>89</v>
      </c>
      <c r="AW466" s="14" t="s">
        <v>36</v>
      </c>
      <c r="AX466" s="14" t="s">
        <v>81</v>
      </c>
      <c r="AY466" s="253" t="s">
        <v>134</v>
      </c>
    </row>
    <row r="467" s="14" customFormat="1">
      <c r="A467" s="14"/>
      <c r="B467" s="244"/>
      <c r="C467" s="245"/>
      <c r="D467" s="234" t="s">
        <v>142</v>
      </c>
      <c r="E467" s="246" t="s">
        <v>1</v>
      </c>
      <c r="F467" s="247" t="s">
        <v>332</v>
      </c>
      <c r="G467" s="245"/>
      <c r="H467" s="246" t="s">
        <v>1</v>
      </c>
      <c r="I467" s="248"/>
      <c r="J467" s="245"/>
      <c r="K467" s="245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142</v>
      </c>
      <c r="AU467" s="253" t="s">
        <v>89</v>
      </c>
      <c r="AV467" s="14" t="s">
        <v>89</v>
      </c>
      <c r="AW467" s="14" t="s">
        <v>36</v>
      </c>
      <c r="AX467" s="14" t="s">
        <v>81</v>
      </c>
      <c r="AY467" s="253" t="s">
        <v>134</v>
      </c>
    </row>
    <row r="468" s="14" customFormat="1">
      <c r="A468" s="14"/>
      <c r="B468" s="244"/>
      <c r="C468" s="245"/>
      <c r="D468" s="234" t="s">
        <v>142</v>
      </c>
      <c r="E468" s="246" t="s">
        <v>1</v>
      </c>
      <c r="F468" s="247" t="s">
        <v>349</v>
      </c>
      <c r="G468" s="245"/>
      <c r="H468" s="246" t="s">
        <v>1</v>
      </c>
      <c r="I468" s="248"/>
      <c r="J468" s="245"/>
      <c r="K468" s="245"/>
      <c r="L468" s="249"/>
      <c r="M468" s="250"/>
      <c r="N468" s="251"/>
      <c r="O468" s="251"/>
      <c r="P468" s="251"/>
      <c r="Q468" s="251"/>
      <c r="R468" s="251"/>
      <c r="S468" s="251"/>
      <c r="T468" s="25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3" t="s">
        <v>142</v>
      </c>
      <c r="AU468" s="253" t="s">
        <v>89</v>
      </c>
      <c r="AV468" s="14" t="s">
        <v>89</v>
      </c>
      <c r="AW468" s="14" t="s">
        <v>36</v>
      </c>
      <c r="AX468" s="14" t="s">
        <v>81</v>
      </c>
      <c r="AY468" s="253" t="s">
        <v>134</v>
      </c>
    </row>
    <row r="469" s="13" customFormat="1">
      <c r="A469" s="13"/>
      <c r="B469" s="232"/>
      <c r="C469" s="233"/>
      <c r="D469" s="234" t="s">
        <v>142</v>
      </c>
      <c r="E469" s="235" t="s">
        <v>1</v>
      </c>
      <c r="F469" s="236" t="s">
        <v>89</v>
      </c>
      <c r="G469" s="233"/>
      <c r="H469" s="237">
        <v>1</v>
      </c>
      <c r="I469" s="238"/>
      <c r="J469" s="233"/>
      <c r="K469" s="233"/>
      <c r="L469" s="239"/>
      <c r="M469" s="280"/>
      <c r="N469" s="281"/>
      <c r="O469" s="281"/>
      <c r="P469" s="281"/>
      <c r="Q469" s="281"/>
      <c r="R469" s="281"/>
      <c r="S469" s="281"/>
      <c r="T469" s="28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3" t="s">
        <v>142</v>
      </c>
      <c r="AU469" s="243" t="s">
        <v>89</v>
      </c>
      <c r="AV469" s="13" t="s">
        <v>91</v>
      </c>
      <c r="AW469" s="13" t="s">
        <v>36</v>
      </c>
      <c r="AX469" s="13" t="s">
        <v>89</v>
      </c>
      <c r="AY469" s="243" t="s">
        <v>134</v>
      </c>
    </row>
    <row r="470" s="2" customFormat="1" ht="6.96" customHeight="1">
      <c r="A470" s="39"/>
      <c r="B470" s="67"/>
      <c r="C470" s="68"/>
      <c r="D470" s="68"/>
      <c r="E470" s="68"/>
      <c r="F470" s="68"/>
      <c r="G470" s="68"/>
      <c r="H470" s="68"/>
      <c r="I470" s="68"/>
      <c r="J470" s="68"/>
      <c r="K470" s="68"/>
      <c r="L470" s="45"/>
      <c r="M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</row>
  </sheetData>
  <sheetProtection sheet="1" autoFilter="0" formatColumns="0" formatRows="0" objects="1" scenarios="1" spinCount="100000" saltValue="8lBX7tiJmqyUaIRJbxKjd42A3cFjtCQNiYT2rQUzeXtHSgJJL6DbU2xrwMgR0TZyn9mdkFVOylAv+exJPiR8Cg==" hashValue="ce7W9qc8fd3qC9Z5CH2Hr312cozc2imqS6bewYznFj6TRjgCdaTzfwE0Jfffs+jtjqdn6+WTXWqEo1fogt9s9A==" algorithmName="SHA-512" password="CC35"/>
  <autoFilter ref="C125:K46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Vodovod Rokytno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9. 9. 2024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ROUND((SUM(BE124:BE166)),  2)</f>
        <v>0</v>
      </c>
      <c r="G33" s="39"/>
      <c r="H33" s="39"/>
      <c r="I33" s="156">
        <v>0.20999999999999999</v>
      </c>
      <c r="J33" s="155">
        <f>ROUND(((SUM(BE124:BE166))*I33),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ROUND((SUM(BF124:BF166)),  2)</f>
        <v>0</v>
      </c>
      <c r="G34" s="39"/>
      <c r="H34" s="39"/>
      <c r="I34" s="156">
        <v>0.14999999999999999</v>
      </c>
      <c r="J34" s="155">
        <f>ROUND(((SUM(BF124:BF166))*I34),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ROUND((SUM(BG124:BG166)),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ROUND((SUM(BH124:BH166)),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ROUND((SUM(BI124:BI166)),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Vodovod Rokytno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05 -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Rokytno</v>
      </c>
      <c r="G89" s="41"/>
      <c r="H89" s="41"/>
      <c r="I89" s="33" t="s">
        <v>22</v>
      </c>
      <c r="J89" s="80" t="str">
        <f>IF(J12="","",J12)</f>
        <v>9. 9. 2024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1415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1416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1417</v>
      </c>
      <c r="E99" s="183"/>
      <c r="F99" s="183"/>
      <c r="G99" s="183"/>
      <c r="H99" s="183"/>
      <c r="I99" s="183"/>
      <c r="J99" s="184">
        <f>J130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1416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1418</v>
      </c>
      <c r="E101" s="183"/>
      <c r="F101" s="183"/>
      <c r="G101" s="183"/>
      <c r="H101" s="183"/>
      <c r="I101" s="183"/>
      <c r="J101" s="184">
        <f>J137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1416</v>
      </c>
      <c r="E102" s="189"/>
      <c r="F102" s="189"/>
      <c r="G102" s="189"/>
      <c r="H102" s="189"/>
      <c r="I102" s="189"/>
      <c r="J102" s="190">
        <f>J138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1419</v>
      </c>
      <c r="E103" s="183"/>
      <c r="F103" s="183"/>
      <c r="G103" s="183"/>
      <c r="H103" s="183"/>
      <c r="I103" s="183"/>
      <c r="J103" s="184">
        <f>J156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1416</v>
      </c>
      <c r="E104" s="189"/>
      <c r="F104" s="189"/>
      <c r="G104" s="189"/>
      <c r="H104" s="189"/>
      <c r="I104" s="189"/>
      <c r="J104" s="190">
        <f>J157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119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Vodovod Rokytno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05 - Vedlejší a ostatní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Rokytno</v>
      </c>
      <c r="G118" s="41"/>
      <c r="H118" s="41"/>
      <c r="I118" s="33" t="s">
        <v>22</v>
      </c>
      <c r="J118" s="80" t="str">
        <f>IF(J12="","",J12)</f>
        <v>9. 9. 2024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Vodovody a kanalizace Pardubice, a.s.</v>
      </c>
      <c r="G120" s="41"/>
      <c r="H120" s="41"/>
      <c r="I120" s="33" t="s">
        <v>32</v>
      </c>
      <c r="J120" s="37" t="str">
        <f>E21</f>
        <v>Multiaqua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37</v>
      </c>
      <c r="J121" s="37" t="str">
        <f>E24</f>
        <v>Leona Šaldová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120</v>
      </c>
      <c r="D123" s="195" t="s">
        <v>66</v>
      </c>
      <c r="E123" s="195" t="s">
        <v>62</v>
      </c>
      <c r="F123" s="195" t="s">
        <v>63</v>
      </c>
      <c r="G123" s="195" t="s">
        <v>121</v>
      </c>
      <c r="H123" s="195" t="s">
        <v>122</v>
      </c>
      <c r="I123" s="195" t="s">
        <v>123</v>
      </c>
      <c r="J123" s="195" t="s">
        <v>109</v>
      </c>
      <c r="K123" s="196" t="s">
        <v>124</v>
      </c>
      <c r="L123" s="197"/>
      <c r="M123" s="101" t="s">
        <v>1</v>
      </c>
      <c r="N123" s="102" t="s">
        <v>45</v>
      </c>
      <c r="O123" s="102" t="s">
        <v>125</v>
      </c>
      <c r="P123" s="102" t="s">
        <v>126</v>
      </c>
      <c r="Q123" s="102" t="s">
        <v>127</v>
      </c>
      <c r="R123" s="102" t="s">
        <v>128</v>
      </c>
      <c r="S123" s="102" t="s">
        <v>129</v>
      </c>
      <c r="T123" s="103" t="s">
        <v>130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131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P125+P130+P137+P156</f>
        <v>0</v>
      </c>
      <c r="Q124" s="105"/>
      <c r="R124" s="200">
        <f>R125+R130+R137+R156</f>
        <v>0</v>
      </c>
      <c r="S124" s="105"/>
      <c r="T124" s="201">
        <f>T125+T130+T137+T156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80</v>
      </c>
      <c r="AU124" s="18" t="s">
        <v>111</v>
      </c>
      <c r="BK124" s="202">
        <f>BK125+BK130+BK137+BK156</f>
        <v>0</v>
      </c>
    </row>
    <row r="125" s="12" customFormat="1" ht="25.92" customHeight="1">
      <c r="A125" s="12"/>
      <c r="B125" s="203"/>
      <c r="C125" s="204"/>
      <c r="D125" s="205" t="s">
        <v>80</v>
      </c>
      <c r="E125" s="206" t="s">
        <v>1420</v>
      </c>
      <c r="F125" s="206" t="s">
        <v>1421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89</v>
      </c>
      <c r="AT125" s="215" t="s">
        <v>80</v>
      </c>
      <c r="AU125" s="215" t="s">
        <v>81</v>
      </c>
      <c r="AY125" s="214" t="s">
        <v>134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80</v>
      </c>
      <c r="E126" s="217" t="s">
        <v>1422</v>
      </c>
      <c r="F126" s="217" t="s">
        <v>1423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</v>
      </c>
      <c r="S126" s="211"/>
      <c r="T126" s="21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89</v>
      </c>
      <c r="AT126" s="215" t="s">
        <v>80</v>
      </c>
      <c r="AU126" s="215" t="s">
        <v>89</v>
      </c>
      <c r="AY126" s="214" t="s">
        <v>134</v>
      </c>
      <c r="BK126" s="216">
        <f>SUM(BK127:BK129)</f>
        <v>0</v>
      </c>
    </row>
    <row r="127" s="2" customFormat="1" ht="24.15" customHeight="1">
      <c r="A127" s="39"/>
      <c r="B127" s="40"/>
      <c r="C127" s="219" t="s">
        <v>89</v>
      </c>
      <c r="D127" s="219" t="s">
        <v>136</v>
      </c>
      <c r="E127" s="220" t="s">
        <v>1424</v>
      </c>
      <c r="F127" s="221" t="s">
        <v>1425</v>
      </c>
      <c r="G127" s="222" t="s">
        <v>344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46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140</v>
      </c>
      <c r="AT127" s="230" t="s">
        <v>136</v>
      </c>
      <c r="AU127" s="230" t="s">
        <v>91</v>
      </c>
      <c r="AY127" s="18" t="s">
        <v>134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89</v>
      </c>
      <c r="BK127" s="231">
        <f>ROUND(I127*H127,2)</f>
        <v>0</v>
      </c>
      <c r="BL127" s="18" t="s">
        <v>140</v>
      </c>
      <c r="BM127" s="230" t="s">
        <v>91</v>
      </c>
    </row>
    <row r="128" s="2" customFormat="1" ht="16.5" customHeight="1">
      <c r="A128" s="39"/>
      <c r="B128" s="40"/>
      <c r="C128" s="219" t="s">
        <v>91</v>
      </c>
      <c r="D128" s="219" t="s">
        <v>136</v>
      </c>
      <c r="E128" s="220" t="s">
        <v>1426</v>
      </c>
      <c r="F128" s="221" t="s">
        <v>1427</v>
      </c>
      <c r="G128" s="222" t="s">
        <v>344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46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140</v>
      </c>
      <c r="AT128" s="230" t="s">
        <v>136</v>
      </c>
      <c r="AU128" s="230" t="s">
        <v>91</v>
      </c>
      <c r="AY128" s="18" t="s">
        <v>134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89</v>
      </c>
      <c r="BK128" s="231">
        <f>ROUND(I128*H128,2)</f>
        <v>0</v>
      </c>
      <c r="BL128" s="18" t="s">
        <v>140</v>
      </c>
      <c r="BM128" s="230" t="s">
        <v>140</v>
      </c>
    </row>
    <row r="129" s="2" customFormat="1" ht="16.5" customHeight="1">
      <c r="A129" s="39"/>
      <c r="B129" s="40"/>
      <c r="C129" s="219" t="s">
        <v>150</v>
      </c>
      <c r="D129" s="219" t="s">
        <v>136</v>
      </c>
      <c r="E129" s="220" t="s">
        <v>1428</v>
      </c>
      <c r="F129" s="221" t="s">
        <v>1429</v>
      </c>
      <c r="G129" s="222" t="s">
        <v>344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46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140</v>
      </c>
      <c r="AT129" s="230" t="s">
        <v>136</v>
      </c>
      <c r="AU129" s="230" t="s">
        <v>91</v>
      </c>
      <c r="AY129" s="18" t="s">
        <v>134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89</v>
      </c>
      <c r="BK129" s="231">
        <f>ROUND(I129*H129,2)</f>
        <v>0</v>
      </c>
      <c r="BL129" s="18" t="s">
        <v>140</v>
      </c>
      <c r="BM129" s="230" t="s">
        <v>166</v>
      </c>
    </row>
    <row r="130" s="12" customFormat="1" ht="25.92" customHeight="1">
      <c r="A130" s="12"/>
      <c r="B130" s="203"/>
      <c r="C130" s="204"/>
      <c r="D130" s="205" t="s">
        <v>80</v>
      </c>
      <c r="E130" s="206" t="s">
        <v>1430</v>
      </c>
      <c r="F130" s="206" t="s">
        <v>1431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89</v>
      </c>
      <c r="AT130" s="215" t="s">
        <v>80</v>
      </c>
      <c r="AU130" s="215" t="s">
        <v>81</v>
      </c>
      <c r="AY130" s="214" t="s">
        <v>134</v>
      </c>
      <c r="BK130" s="216">
        <f>BK131</f>
        <v>0</v>
      </c>
    </row>
    <row r="131" s="12" customFormat="1" ht="22.8" customHeight="1">
      <c r="A131" s="12"/>
      <c r="B131" s="203"/>
      <c r="C131" s="204"/>
      <c r="D131" s="205" t="s">
        <v>80</v>
      </c>
      <c r="E131" s="217" t="s">
        <v>1422</v>
      </c>
      <c r="F131" s="217" t="s">
        <v>1423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SUM(P132:P136)</f>
        <v>0</v>
      </c>
      <c r="Q131" s="211"/>
      <c r="R131" s="212">
        <f>SUM(R132:R136)</f>
        <v>0</v>
      </c>
      <c r="S131" s="211"/>
      <c r="T131" s="213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89</v>
      </c>
      <c r="AT131" s="215" t="s">
        <v>80</v>
      </c>
      <c r="AU131" s="215" t="s">
        <v>89</v>
      </c>
      <c r="AY131" s="214" t="s">
        <v>134</v>
      </c>
      <c r="BK131" s="216">
        <f>SUM(BK132:BK136)</f>
        <v>0</v>
      </c>
    </row>
    <row r="132" s="2" customFormat="1" ht="16.5" customHeight="1">
      <c r="A132" s="39"/>
      <c r="B132" s="40"/>
      <c r="C132" s="219" t="s">
        <v>140</v>
      </c>
      <c r="D132" s="219" t="s">
        <v>136</v>
      </c>
      <c r="E132" s="220" t="s">
        <v>1432</v>
      </c>
      <c r="F132" s="221" t="s">
        <v>1433</v>
      </c>
      <c r="G132" s="222" t="s">
        <v>344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140</v>
      </c>
      <c r="AT132" s="230" t="s">
        <v>136</v>
      </c>
      <c r="AU132" s="230" t="s">
        <v>91</v>
      </c>
      <c r="AY132" s="18" t="s">
        <v>134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89</v>
      </c>
      <c r="BK132" s="231">
        <f>ROUND(I132*H132,2)</f>
        <v>0</v>
      </c>
      <c r="BL132" s="18" t="s">
        <v>140</v>
      </c>
      <c r="BM132" s="230" t="s">
        <v>180</v>
      </c>
    </row>
    <row r="133" s="2" customFormat="1">
      <c r="A133" s="39"/>
      <c r="B133" s="40"/>
      <c r="C133" s="41"/>
      <c r="D133" s="234" t="s">
        <v>273</v>
      </c>
      <c r="E133" s="41"/>
      <c r="F133" s="276" t="s">
        <v>1434</v>
      </c>
      <c r="G133" s="41"/>
      <c r="H133" s="41"/>
      <c r="I133" s="277"/>
      <c r="J133" s="41"/>
      <c r="K133" s="41"/>
      <c r="L133" s="45"/>
      <c r="M133" s="278"/>
      <c r="N133" s="27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273</v>
      </c>
      <c r="AU133" s="18" t="s">
        <v>91</v>
      </c>
    </row>
    <row r="134" s="2" customFormat="1" ht="33" customHeight="1">
      <c r="A134" s="39"/>
      <c r="B134" s="40"/>
      <c r="C134" s="219" t="s">
        <v>161</v>
      </c>
      <c r="D134" s="219" t="s">
        <v>136</v>
      </c>
      <c r="E134" s="220" t="s">
        <v>1435</v>
      </c>
      <c r="F134" s="221" t="s">
        <v>1436</v>
      </c>
      <c r="G134" s="222" t="s">
        <v>344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46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140</v>
      </c>
      <c r="AT134" s="230" t="s">
        <v>136</v>
      </c>
      <c r="AU134" s="230" t="s">
        <v>91</v>
      </c>
      <c r="AY134" s="18" t="s">
        <v>134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89</v>
      </c>
      <c r="BK134" s="231">
        <f>ROUND(I134*H134,2)</f>
        <v>0</v>
      </c>
      <c r="BL134" s="18" t="s">
        <v>140</v>
      </c>
      <c r="BM134" s="230" t="s">
        <v>189</v>
      </c>
    </row>
    <row r="135" s="2" customFormat="1">
      <c r="A135" s="39"/>
      <c r="B135" s="40"/>
      <c r="C135" s="41"/>
      <c r="D135" s="234" t="s">
        <v>273</v>
      </c>
      <c r="E135" s="41"/>
      <c r="F135" s="276" t="s">
        <v>1437</v>
      </c>
      <c r="G135" s="41"/>
      <c r="H135" s="41"/>
      <c r="I135" s="277"/>
      <c r="J135" s="41"/>
      <c r="K135" s="41"/>
      <c r="L135" s="45"/>
      <c r="M135" s="278"/>
      <c r="N135" s="279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273</v>
      </c>
      <c r="AU135" s="18" t="s">
        <v>91</v>
      </c>
    </row>
    <row r="136" s="2" customFormat="1" ht="49.05" customHeight="1">
      <c r="A136" s="39"/>
      <c r="B136" s="40"/>
      <c r="C136" s="219" t="s">
        <v>166</v>
      </c>
      <c r="D136" s="219" t="s">
        <v>136</v>
      </c>
      <c r="E136" s="220" t="s">
        <v>1438</v>
      </c>
      <c r="F136" s="221" t="s">
        <v>1439</v>
      </c>
      <c r="G136" s="222" t="s">
        <v>344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46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140</v>
      </c>
      <c r="AT136" s="230" t="s">
        <v>136</v>
      </c>
      <c r="AU136" s="230" t="s">
        <v>91</v>
      </c>
      <c r="AY136" s="18" t="s">
        <v>134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89</v>
      </c>
      <c r="BK136" s="231">
        <f>ROUND(I136*H136,2)</f>
        <v>0</v>
      </c>
      <c r="BL136" s="18" t="s">
        <v>140</v>
      </c>
      <c r="BM136" s="230" t="s">
        <v>201</v>
      </c>
    </row>
    <row r="137" s="12" customFormat="1" ht="25.92" customHeight="1">
      <c r="A137" s="12"/>
      <c r="B137" s="203"/>
      <c r="C137" s="204"/>
      <c r="D137" s="205" t="s">
        <v>80</v>
      </c>
      <c r="E137" s="206" t="s">
        <v>1440</v>
      </c>
      <c r="F137" s="206" t="s">
        <v>1441</v>
      </c>
      <c r="G137" s="204"/>
      <c r="H137" s="204"/>
      <c r="I137" s="207"/>
      <c r="J137" s="208">
        <f>BK137</f>
        <v>0</v>
      </c>
      <c r="K137" s="204"/>
      <c r="L137" s="209"/>
      <c r="M137" s="210"/>
      <c r="N137" s="211"/>
      <c r="O137" s="211"/>
      <c r="P137" s="212">
        <f>P138</f>
        <v>0</v>
      </c>
      <c r="Q137" s="211"/>
      <c r="R137" s="212">
        <f>R138</f>
        <v>0</v>
      </c>
      <c r="S137" s="211"/>
      <c r="T137" s="213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89</v>
      </c>
      <c r="AT137" s="215" t="s">
        <v>80</v>
      </c>
      <c r="AU137" s="215" t="s">
        <v>81</v>
      </c>
      <c r="AY137" s="214" t="s">
        <v>134</v>
      </c>
      <c r="BK137" s="216">
        <f>BK138</f>
        <v>0</v>
      </c>
    </row>
    <row r="138" s="12" customFormat="1" ht="22.8" customHeight="1">
      <c r="A138" s="12"/>
      <c r="B138" s="203"/>
      <c r="C138" s="204"/>
      <c r="D138" s="205" t="s">
        <v>80</v>
      </c>
      <c r="E138" s="217" t="s">
        <v>1422</v>
      </c>
      <c r="F138" s="217" t="s">
        <v>1423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SUM(P139:P155)</f>
        <v>0</v>
      </c>
      <c r="Q138" s="211"/>
      <c r="R138" s="212">
        <f>SUM(R139:R155)</f>
        <v>0</v>
      </c>
      <c r="S138" s="211"/>
      <c r="T138" s="213">
        <f>SUM(T139:T155)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89</v>
      </c>
      <c r="AT138" s="215" t="s">
        <v>80</v>
      </c>
      <c r="AU138" s="215" t="s">
        <v>89</v>
      </c>
      <c r="AY138" s="214" t="s">
        <v>134</v>
      </c>
      <c r="BK138" s="216">
        <f>SUM(BK139:BK155)</f>
        <v>0</v>
      </c>
    </row>
    <row r="139" s="2" customFormat="1" ht="33" customHeight="1">
      <c r="A139" s="39"/>
      <c r="B139" s="40"/>
      <c r="C139" s="219" t="s">
        <v>176</v>
      </c>
      <c r="D139" s="219" t="s">
        <v>136</v>
      </c>
      <c r="E139" s="220" t="s">
        <v>1442</v>
      </c>
      <c r="F139" s="221" t="s">
        <v>1443</v>
      </c>
      <c r="G139" s="222" t="s">
        <v>344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46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140</v>
      </c>
      <c r="AT139" s="230" t="s">
        <v>136</v>
      </c>
      <c r="AU139" s="230" t="s">
        <v>91</v>
      </c>
      <c r="AY139" s="18" t="s">
        <v>134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89</v>
      </c>
      <c r="BK139" s="231">
        <f>ROUND(I139*H139,2)</f>
        <v>0</v>
      </c>
      <c r="BL139" s="18" t="s">
        <v>140</v>
      </c>
      <c r="BM139" s="230" t="s">
        <v>214</v>
      </c>
    </row>
    <row r="140" s="2" customFormat="1" ht="44.25" customHeight="1">
      <c r="A140" s="39"/>
      <c r="B140" s="40"/>
      <c r="C140" s="219" t="s">
        <v>180</v>
      </c>
      <c r="D140" s="219" t="s">
        <v>136</v>
      </c>
      <c r="E140" s="220" t="s">
        <v>1444</v>
      </c>
      <c r="F140" s="221" t="s">
        <v>1445</v>
      </c>
      <c r="G140" s="222" t="s">
        <v>344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46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140</v>
      </c>
      <c r="AT140" s="230" t="s">
        <v>136</v>
      </c>
      <c r="AU140" s="230" t="s">
        <v>91</v>
      </c>
      <c r="AY140" s="18" t="s">
        <v>134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89</v>
      </c>
      <c r="BK140" s="231">
        <f>ROUND(I140*H140,2)</f>
        <v>0</v>
      </c>
      <c r="BL140" s="18" t="s">
        <v>140</v>
      </c>
      <c r="BM140" s="230" t="s">
        <v>224</v>
      </c>
    </row>
    <row r="141" s="2" customFormat="1" ht="16.5" customHeight="1">
      <c r="A141" s="39"/>
      <c r="B141" s="40"/>
      <c r="C141" s="219" t="s">
        <v>185</v>
      </c>
      <c r="D141" s="219" t="s">
        <v>136</v>
      </c>
      <c r="E141" s="220" t="s">
        <v>1446</v>
      </c>
      <c r="F141" s="221" t="s">
        <v>1447</v>
      </c>
      <c r="G141" s="222" t="s">
        <v>344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46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140</v>
      </c>
      <c r="AT141" s="230" t="s">
        <v>136</v>
      </c>
      <c r="AU141" s="230" t="s">
        <v>91</v>
      </c>
      <c r="AY141" s="18" t="s">
        <v>134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89</v>
      </c>
      <c r="BK141" s="231">
        <f>ROUND(I141*H141,2)</f>
        <v>0</v>
      </c>
      <c r="BL141" s="18" t="s">
        <v>140</v>
      </c>
      <c r="BM141" s="230" t="s">
        <v>233</v>
      </c>
    </row>
    <row r="142" s="2" customFormat="1">
      <c r="A142" s="39"/>
      <c r="B142" s="40"/>
      <c r="C142" s="41"/>
      <c r="D142" s="234" t="s">
        <v>273</v>
      </c>
      <c r="E142" s="41"/>
      <c r="F142" s="276" t="s">
        <v>1448</v>
      </c>
      <c r="G142" s="41"/>
      <c r="H142" s="41"/>
      <c r="I142" s="277"/>
      <c r="J142" s="41"/>
      <c r="K142" s="41"/>
      <c r="L142" s="45"/>
      <c r="M142" s="278"/>
      <c r="N142" s="279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273</v>
      </c>
      <c r="AU142" s="18" t="s">
        <v>91</v>
      </c>
    </row>
    <row r="143" s="2" customFormat="1" ht="24.15" customHeight="1">
      <c r="A143" s="39"/>
      <c r="B143" s="40"/>
      <c r="C143" s="219" t="s">
        <v>189</v>
      </c>
      <c r="D143" s="219" t="s">
        <v>136</v>
      </c>
      <c r="E143" s="220" t="s">
        <v>1449</v>
      </c>
      <c r="F143" s="221" t="s">
        <v>1450</v>
      </c>
      <c r="G143" s="222" t="s">
        <v>344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46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140</v>
      </c>
      <c r="AT143" s="230" t="s">
        <v>136</v>
      </c>
      <c r="AU143" s="230" t="s">
        <v>91</v>
      </c>
      <c r="AY143" s="18" t="s">
        <v>134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89</v>
      </c>
      <c r="BK143" s="231">
        <f>ROUND(I143*H143,2)</f>
        <v>0</v>
      </c>
      <c r="BL143" s="18" t="s">
        <v>140</v>
      </c>
      <c r="BM143" s="230" t="s">
        <v>242</v>
      </c>
    </row>
    <row r="144" s="2" customFormat="1">
      <c r="A144" s="39"/>
      <c r="B144" s="40"/>
      <c r="C144" s="41"/>
      <c r="D144" s="234" t="s">
        <v>273</v>
      </c>
      <c r="E144" s="41"/>
      <c r="F144" s="276" t="s">
        <v>1451</v>
      </c>
      <c r="G144" s="41"/>
      <c r="H144" s="41"/>
      <c r="I144" s="277"/>
      <c r="J144" s="41"/>
      <c r="K144" s="41"/>
      <c r="L144" s="45"/>
      <c r="M144" s="278"/>
      <c r="N144" s="279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273</v>
      </c>
      <c r="AU144" s="18" t="s">
        <v>91</v>
      </c>
    </row>
    <row r="145" s="2" customFormat="1" ht="24.15" customHeight="1">
      <c r="A145" s="39"/>
      <c r="B145" s="40"/>
      <c r="C145" s="219" t="s">
        <v>196</v>
      </c>
      <c r="D145" s="219" t="s">
        <v>136</v>
      </c>
      <c r="E145" s="220" t="s">
        <v>1452</v>
      </c>
      <c r="F145" s="221" t="s">
        <v>1453</v>
      </c>
      <c r="G145" s="222" t="s">
        <v>344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46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140</v>
      </c>
      <c r="AT145" s="230" t="s">
        <v>136</v>
      </c>
      <c r="AU145" s="230" t="s">
        <v>91</v>
      </c>
      <c r="AY145" s="18" t="s">
        <v>134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89</v>
      </c>
      <c r="BK145" s="231">
        <f>ROUND(I145*H145,2)</f>
        <v>0</v>
      </c>
      <c r="BL145" s="18" t="s">
        <v>140</v>
      </c>
      <c r="BM145" s="230" t="s">
        <v>253</v>
      </c>
    </row>
    <row r="146" s="2" customFormat="1" ht="44.25" customHeight="1">
      <c r="A146" s="39"/>
      <c r="B146" s="40"/>
      <c r="C146" s="219" t="s">
        <v>201</v>
      </c>
      <c r="D146" s="219" t="s">
        <v>136</v>
      </c>
      <c r="E146" s="220" t="s">
        <v>1454</v>
      </c>
      <c r="F146" s="221" t="s">
        <v>1455</v>
      </c>
      <c r="G146" s="222" t="s">
        <v>344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46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140</v>
      </c>
      <c r="AT146" s="230" t="s">
        <v>136</v>
      </c>
      <c r="AU146" s="230" t="s">
        <v>91</v>
      </c>
      <c r="AY146" s="18" t="s">
        <v>134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89</v>
      </c>
      <c r="BK146" s="231">
        <f>ROUND(I146*H146,2)</f>
        <v>0</v>
      </c>
      <c r="BL146" s="18" t="s">
        <v>140</v>
      </c>
      <c r="BM146" s="230" t="s">
        <v>265</v>
      </c>
    </row>
    <row r="147" s="2" customFormat="1" ht="16.5" customHeight="1">
      <c r="A147" s="39"/>
      <c r="B147" s="40"/>
      <c r="C147" s="219" t="s">
        <v>209</v>
      </c>
      <c r="D147" s="219" t="s">
        <v>136</v>
      </c>
      <c r="E147" s="220" t="s">
        <v>1456</v>
      </c>
      <c r="F147" s="221" t="s">
        <v>1457</v>
      </c>
      <c r="G147" s="222" t="s">
        <v>344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46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140</v>
      </c>
      <c r="AT147" s="230" t="s">
        <v>136</v>
      </c>
      <c r="AU147" s="230" t="s">
        <v>91</v>
      </c>
      <c r="AY147" s="18" t="s">
        <v>134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89</v>
      </c>
      <c r="BK147" s="231">
        <f>ROUND(I147*H147,2)</f>
        <v>0</v>
      </c>
      <c r="BL147" s="18" t="s">
        <v>140</v>
      </c>
      <c r="BM147" s="230" t="s">
        <v>276</v>
      </c>
    </row>
    <row r="148" s="2" customFormat="1" ht="33" customHeight="1">
      <c r="A148" s="39"/>
      <c r="B148" s="40"/>
      <c r="C148" s="219" t="s">
        <v>214</v>
      </c>
      <c r="D148" s="219" t="s">
        <v>136</v>
      </c>
      <c r="E148" s="220" t="s">
        <v>1458</v>
      </c>
      <c r="F148" s="221" t="s">
        <v>1459</v>
      </c>
      <c r="G148" s="222" t="s">
        <v>344</v>
      </c>
      <c r="H148" s="223">
        <v>1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46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140</v>
      </c>
      <c r="AT148" s="230" t="s">
        <v>136</v>
      </c>
      <c r="AU148" s="230" t="s">
        <v>91</v>
      </c>
      <c r="AY148" s="18" t="s">
        <v>134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89</v>
      </c>
      <c r="BK148" s="231">
        <f>ROUND(I148*H148,2)</f>
        <v>0</v>
      </c>
      <c r="BL148" s="18" t="s">
        <v>140</v>
      </c>
      <c r="BM148" s="230" t="s">
        <v>286</v>
      </c>
    </row>
    <row r="149" s="2" customFormat="1">
      <c r="A149" s="39"/>
      <c r="B149" s="40"/>
      <c r="C149" s="41"/>
      <c r="D149" s="234" t="s">
        <v>273</v>
      </c>
      <c r="E149" s="41"/>
      <c r="F149" s="276" t="s">
        <v>1460</v>
      </c>
      <c r="G149" s="41"/>
      <c r="H149" s="41"/>
      <c r="I149" s="277"/>
      <c r="J149" s="41"/>
      <c r="K149" s="41"/>
      <c r="L149" s="45"/>
      <c r="M149" s="278"/>
      <c r="N149" s="279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273</v>
      </c>
      <c r="AU149" s="18" t="s">
        <v>91</v>
      </c>
    </row>
    <row r="150" s="2" customFormat="1" ht="24.15" customHeight="1">
      <c r="A150" s="39"/>
      <c r="B150" s="40"/>
      <c r="C150" s="219" t="s">
        <v>8</v>
      </c>
      <c r="D150" s="219" t="s">
        <v>136</v>
      </c>
      <c r="E150" s="220" t="s">
        <v>1461</v>
      </c>
      <c r="F150" s="221" t="s">
        <v>1462</v>
      </c>
      <c r="G150" s="222" t="s">
        <v>344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46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140</v>
      </c>
      <c r="AT150" s="230" t="s">
        <v>136</v>
      </c>
      <c r="AU150" s="230" t="s">
        <v>91</v>
      </c>
      <c r="AY150" s="18" t="s">
        <v>134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89</v>
      </c>
      <c r="BK150" s="231">
        <f>ROUND(I150*H150,2)</f>
        <v>0</v>
      </c>
      <c r="BL150" s="18" t="s">
        <v>140</v>
      </c>
      <c r="BM150" s="230" t="s">
        <v>295</v>
      </c>
    </row>
    <row r="151" s="2" customFormat="1">
      <c r="A151" s="39"/>
      <c r="B151" s="40"/>
      <c r="C151" s="41"/>
      <c r="D151" s="234" t="s">
        <v>273</v>
      </c>
      <c r="E151" s="41"/>
      <c r="F151" s="276" t="s">
        <v>1463</v>
      </c>
      <c r="G151" s="41"/>
      <c r="H151" s="41"/>
      <c r="I151" s="277"/>
      <c r="J151" s="41"/>
      <c r="K151" s="41"/>
      <c r="L151" s="45"/>
      <c r="M151" s="278"/>
      <c r="N151" s="27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273</v>
      </c>
      <c r="AU151" s="18" t="s">
        <v>91</v>
      </c>
    </row>
    <row r="152" s="2" customFormat="1" ht="24.15" customHeight="1">
      <c r="A152" s="39"/>
      <c r="B152" s="40"/>
      <c r="C152" s="219" t="s">
        <v>224</v>
      </c>
      <c r="D152" s="219" t="s">
        <v>136</v>
      </c>
      <c r="E152" s="220" t="s">
        <v>1464</v>
      </c>
      <c r="F152" s="221" t="s">
        <v>1465</v>
      </c>
      <c r="G152" s="222" t="s">
        <v>344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46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140</v>
      </c>
      <c r="AT152" s="230" t="s">
        <v>136</v>
      </c>
      <c r="AU152" s="230" t="s">
        <v>91</v>
      </c>
      <c r="AY152" s="18" t="s">
        <v>134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89</v>
      </c>
      <c r="BK152" s="231">
        <f>ROUND(I152*H152,2)</f>
        <v>0</v>
      </c>
      <c r="BL152" s="18" t="s">
        <v>140</v>
      </c>
      <c r="BM152" s="230" t="s">
        <v>304</v>
      </c>
    </row>
    <row r="153" s="2" customFormat="1" ht="37.8" customHeight="1">
      <c r="A153" s="39"/>
      <c r="B153" s="40"/>
      <c r="C153" s="219" t="s">
        <v>229</v>
      </c>
      <c r="D153" s="219" t="s">
        <v>136</v>
      </c>
      <c r="E153" s="220" t="s">
        <v>1466</v>
      </c>
      <c r="F153" s="221" t="s">
        <v>1467</v>
      </c>
      <c r="G153" s="222" t="s">
        <v>344</v>
      </c>
      <c r="H153" s="223">
        <v>1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46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140</v>
      </c>
      <c r="AT153" s="230" t="s">
        <v>136</v>
      </c>
      <c r="AU153" s="230" t="s">
        <v>91</v>
      </c>
      <c r="AY153" s="18" t="s">
        <v>134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89</v>
      </c>
      <c r="BK153" s="231">
        <f>ROUND(I153*H153,2)</f>
        <v>0</v>
      </c>
      <c r="BL153" s="18" t="s">
        <v>140</v>
      </c>
      <c r="BM153" s="230" t="s">
        <v>312</v>
      </c>
    </row>
    <row r="154" s="2" customFormat="1" ht="298.05" customHeight="1">
      <c r="A154" s="39"/>
      <c r="B154" s="40"/>
      <c r="C154" s="219" t="s">
        <v>233</v>
      </c>
      <c r="D154" s="219" t="s">
        <v>136</v>
      </c>
      <c r="E154" s="220" t="s">
        <v>1468</v>
      </c>
      <c r="F154" s="221" t="s">
        <v>1469</v>
      </c>
      <c r="G154" s="222" t="s">
        <v>344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46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140</v>
      </c>
      <c r="AT154" s="230" t="s">
        <v>136</v>
      </c>
      <c r="AU154" s="230" t="s">
        <v>91</v>
      </c>
      <c r="AY154" s="18" t="s">
        <v>134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89</v>
      </c>
      <c r="BK154" s="231">
        <f>ROUND(I154*H154,2)</f>
        <v>0</v>
      </c>
      <c r="BL154" s="18" t="s">
        <v>140</v>
      </c>
      <c r="BM154" s="230" t="s">
        <v>320</v>
      </c>
    </row>
    <row r="155" s="2" customFormat="1" ht="16.5" customHeight="1">
      <c r="A155" s="39"/>
      <c r="B155" s="40"/>
      <c r="C155" s="219" t="s">
        <v>237</v>
      </c>
      <c r="D155" s="219" t="s">
        <v>136</v>
      </c>
      <c r="E155" s="220" t="s">
        <v>1470</v>
      </c>
      <c r="F155" s="221" t="s">
        <v>1471</v>
      </c>
      <c r="G155" s="222" t="s">
        <v>344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46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140</v>
      </c>
      <c r="AT155" s="230" t="s">
        <v>136</v>
      </c>
      <c r="AU155" s="230" t="s">
        <v>91</v>
      </c>
      <c r="AY155" s="18" t="s">
        <v>134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89</v>
      </c>
      <c r="BK155" s="231">
        <f>ROUND(I155*H155,2)</f>
        <v>0</v>
      </c>
      <c r="BL155" s="18" t="s">
        <v>140</v>
      </c>
      <c r="BM155" s="230" t="s">
        <v>328</v>
      </c>
    </row>
    <row r="156" s="12" customFormat="1" ht="25.92" customHeight="1">
      <c r="A156" s="12"/>
      <c r="B156" s="203"/>
      <c r="C156" s="204"/>
      <c r="D156" s="205" t="s">
        <v>80</v>
      </c>
      <c r="E156" s="206" t="s">
        <v>1472</v>
      </c>
      <c r="F156" s="206" t="s">
        <v>1473</v>
      </c>
      <c r="G156" s="204"/>
      <c r="H156" s="204"/>
      <c r="I156" s="207"/>
      <c r="J156" s="208">
        <f>BK156</f>
        <v>0</v>
      </c>
      <c r="K156" s="204"/>
      <c r="L156" s="209"/>
      <c r="M156" s="210"/>
      <c r="N156" s="211"/>
      <c r="O156" s="211"/>
      <c r="P156" s="212">
        <f>P157</f>
        <v>0</v>
      </c>
      <c r="Q156" s="211"/>
      <c r="R156" s="212">
        <f>R157</f>
        <v>0</v>
      </c>
      <c r="S156" s="211"/>
      <c r="T156" s="21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89</v>
      </c>
      <c r="AT156" s="215" t="s">
        <v>80</v>
      </c>
      <c r="AU156" s="215" t="s">
        <v>81</v>
      </c>
      <c r="AY156" s="214" t="s">
        <v>134</v>
      </c>
      <c r="BK156" s="216">
        <f>BK157</f>
        <v>0</v>
      </c>
    </row>
    <row r="157" s="12" customFormat="1" ht="22.8" customHeight="1">
      <c r="A157" s="12"/>
      <c r="B157" s="203"/>
      <c r="C157" s="204"/>
      <c r="D157" s="205" t="s">
        <v>80</v>
      </c>
      <c r="E157" s="217" t="s">
        <v>1422</v>
      </c>
      <c r="F157" s="217" t="s">
        <v>1423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SUM(P158:P166)</f>
        <v>0</v>
      </c>
      <c r="Q157" s="211"/>
      <c r="R157" s="212">
        <f>SUM(R158:R166)</f>
        <v>0</v>
      </c>
      <c r="S157" s="211"/>
      <c r="T157" s="213">
        <f>SUM(T158:T166)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89</v>
      </c>
      <c r="AT157" s="215" t="s">
        <v>80</v>
      </c>
      <c r="AU157" s="215" t="s">
        <v>89</v>
      </c>
      <c r="AY157" s="214" t="s">
        <v>134</v>
      </c>
      <c r="BK157" s="216">
        <f>SUM(BK158:BK166)</f>
        <v>0</v>
      </c>
    </row>
    <row r="158" s="2" customFormat="1" ht="37.8" customHeight="1">
      <c r="A158" s="39"/>
      <c r="B158" s="40"/>
      <c r="C158" s="219" t="s">
        <v>242</v>
      </c>
      <c r="D158" s="219" t="s">
        <v>136</v>
      </c>
      <c r="E158" s="220" t="s">
        <v>1474</v>
      </c>
      <c r="F158" s="221" t="s">
        <v>1475</v>
      </c>
      <c r="G158" s="222" t="s">
        <v>344</v>
      </c>
      <c r="H158" s="223">
        <v>1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46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140</v>
      </c>
      <c r="AT158" s="230" t="s">
        <v>136</v>
      </c>
      <c r="AU158" s="230" t="s">
        <v>91</v>
      </c>
      <c r="AY158" s="18" t="s">
        <v>134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89</v>
      </c>
      <c r="BK158" s="231">
        <f>ROUND(I158*H158,2)</f>
        <v>0</v>
      </c>
      <c r="BL158" s="18" t="s">
        <v>140</v>
      </c>
      <c r="BM158" s="230" t="s">
        <v>341</v>
      </c>
    </row>
    <row r="159" s="2" customFormat="1">
      <c r="A159" s="39"/>
      <c r="B159" s="40"/>
      <c r="C159" s="41"/>
      <c r="D159" s="234" t="s">
        <v>273</v>
      </c>
      <c r="E159" s="41"/>
      <c r="F159" s="276" t="s">
        <v>1476</v>
      </c>
      <c r="G159" s="41"/>
      <c r="H159" s="41"/>
      <c r="I159" s="277"/>
      <c r="J159" s="41"/>
      <c r="K159" s="41"/>
      <c r="L159" s="45"/>
      <c r="M159" s="278"/>
      <c r="N159" s="279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273</v>
      </c>
      <c r="AU159" s="18" t="s">
        <v>91</v>
      </c>
    </row>
    <row r="160" s="2" customFormat="1" ht="24.15" customHeight="1">
      <c r="A160" s="39"/>
      <c r="B160" s="40"/>
      <c r="C160" s="219" t="s">
        <v>7</v>
      </c>
      <c r="D160" s="219" t="s">
        <v>136</v>
      </c>
      <c r="E160" s="220" t="s">
        <v>1477</v>
      </c>
      <c r="F160" s="221" t="s">
        <v>1478</v>
      </c>
      <c r="G160" s="222" t="s">
        <v>344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46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140</v>
      </c>
      <c r="AT160" s="230" t="s">
        <v>136</v>
      </c>
      <c r="AU160" s="230" t="s">
        <v>91</v>
      </c>
      <c r="AY160" s="18" t="s">
        <v>134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89</v>
      </c>
      <c r="BK160" s="231">
        <f>ROUND(I160*H160,2)</f>
        <v>0</v>
      </c>
      <c r="BL160" s="18" t="s">
        <v>140</v>
      </c>
      <c r="BM160" s="230" t="s">
        <v>499</v>
      </c>
    </row>
    <row r="161" s="2" customFormat="1">
      <c r="A161" s="39"/>
      <c r="B161" s="40"/>
      <c r="C161" s="41"/>
      <c r="D161" s="234" t="s">
        <v>273</v>
      </c>
      <c r="E161" s="41"/>
      <c r="F161" s="276" t="s">
        <v>1479</v>
      </c>
      <c r="G161" s="41"/>
      <c r="H161" s="41"/>
      <c r="I161" s="277"/>
      <c r="J161" s="41"/>
      <c r="K161" s="41"/>
      <c r="L161" s="45"/>
      <c r="M161" s="278"/>
      <c r="N161" s="279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273</v>
      </c>
      <c r="AU161" s="18" t="s">
        <v>91</v>
      </c>
    </row>
    <row r="162" s="2" customFormat="1" ht="24.15" customHeight="1">
      <c r="A162" s="39"/>
      <c r="B162" s="40"/>
      <c r="C162" s="219" t="s">
        <v>253</v>
      </c>
      <c r="D162" s="219" t="s">
        <v>136</v>
      </c>
      <c r="E162" s="220" t="s">
        <v>1480</v>
      </c>
      <c r="F162" s="221" t="s">
        <v>1481</v>
      </c>
      <c r="G162" s="222" t="s">
        <v>344</v>
      </c>
      <c r="H162" s="223">
        <v>1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46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140</v>
      </c>
      <c r="AT162" s="230" t="s">
        <v>136</v>
      </c>
      <c r="AU162" s="230" t="s">
        <v>91</v>
      </c>
      <c r="AY162" s="18" t="s">
        <v>134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89</v>
      </c>
      <c r="BK162" s="231">
        <f>ROUND(I162*H162,2)</f>
        <v>0</v>
      </c>
      <c r="BL162" s="18" t="s">
        <v>140</v>
      </c>
      <c r="BM162" s="230" t="s">
        <v>512</v>
      </c>
    </row>
    <row r="163" s="2" customFormat="1">
      <c r="A163" s="39"/>
      <c r="B163" s="40"/>
      <c r="C163" s="41"/>
      <c r="D163" s="234" t="s">
        <v>273</v>
      </c>
      <c r="E163" s="41"/>
      <c r="F163" s="276" t="s">
        <v>1482</v>
      </c>
      <c r="G163" s="41"/>
      <c r="H163" s="41"/>
      <c r="I163" s="277"/>
      <c r="J163" s="41"/>
      <c r="K163" s="41"/>
      <c r="L163" s="45"/>
      <c r="M163" s="278"/>
      <c r="N163" s="279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273</v>
      </c>
      <c r="AU163" s="18" t="s">
        <v>91</v>
      </c>
    </row>
    <row r="164" s="2" customFormat="1" ht="24.15" customHeight="1">
      <c r="A164" s="39"/>
      <c r="B164" s="40"/>
      <c r="C164" s="219" t="s">
        <v>259</v>
      </c>
      <c r="D164" s="219" t="s">
        <v>136</v>
      </c>
      <c r="E164" s="220" t="s">
        <v>1483</v>
      </c>
      <c r="F164" s="221" t="s">
        <v>1484</v>
      </c>
      <c r="G164" s="222" t="s">
        <v>344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46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140</v>
      </c>
      <c r="AT164" s="230" t="s">
        <v>136</v>
      </c>
      <c r="AU164" s="230" t="s">
        <v>91</v>
      </c>
      <c r="AY164" s="18" t="s">
        <v>134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89</v>
      </c>
      <c r="BK164" s="231">
        <f>ROUND(I164*H164,2)</f>
        <v>0</v>
      </c>
      <c r="BL164" s="18" t="s">
        <v>140</v>
      </c>
      <c r="BM164" s="230" t="s">
        <v>522</v>
      </c>
    </row>
    <row r="165" s="2" customFormat="1">
      <c r="A165" s="39"/>
      <c r="B165" s="40"/>
      <c r="C165" s="41"/>
      <c r="D165" s="234" t="s">
        <v>273</v>
      </c>
      <c r="E165" s="41"/>
      <c r="F165" s="276" t="s">
        <v>1485</v>
      </c>
      <c r="G165" s="41"/>
      <c r="H165" s="41"/>
      <c r="I165" s="277"/>
      <c r="J165" s="41"/>
      <c r="K165" s="41"/>
      <c r="L165" s="45"/>
      <c r="M165" s="278"/>
      <c r="N165" s="27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273</v>
      </c>
      <c r="AU165" s="18" t="s">
        <v>91</v>
      </c>
    </row>
    <row r="166" s="2" customFormat="1" ht="44.25" customHeight="1">
      <c r="A166" s="39"/>
      <c r="B166" s="40"/>
      <c r="C166" s="219" t="s">
        <v>265</v>
      </c>
      <c r="D166" s="219" t="s">
        <v>136</v>
      </c>
      <c r="E166" s="220" t="s">
        <v>1486</v>
      </c>
      <c r="F166" s="221" t="s">
        <v>1487</v>
      </c>
      <c r="G166" s="222" t="s">
        <v>344</v>
      </c>
      <c r="H166" s="223">
        <v>1</v>
      </c>
      <c r="I166" s="224"/>
      <c r="J166" s="225">
        <f>ROUND(I166*H166,2)</f>
        <v>0</v>
      </c>
      <c r="K166" s="221" t="s">
        <v>1</v>
      </c>
      <c r="L166" s="45"/>
      <c r="M166" s="294" t="s">
        <v>1</v>
      </c>
      <c r="N166" s="295" t="s">
        <v>46</v>
      </c>
      <c r="O166" s="296"/>
      <c r="P166" s="297">
        <f>O166*H166</f>
        <v>0</v>
      </c>
      <c r="Q166" s="297">
        <v>0</v>
      </c>
      <c r="R166" s="297">
        <f>Q166*H166</f>
        <v>0</v>
      </c>
      <c r="S166" s="297">
        <v>0</v>
      </c>
      <c r="T166" s="29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140</v>
      </c>
      <c r="AT166" s="230" t="s">
        <v>136</v>
      </c>
      <c r="AU166" s="230" t="s">
        <v>91</v>
      </c>
      <c r="AY166" s="18" t="s">
        <v>134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89</v>
      </c>
      <c r="BK166" s="231">
        <f>ROUND(I166*H166,2)</f>
        <v>0</v>
      </c>
      <c r="BL166" s="18" t="s">
        <v>140</v>
      </c>
      <c r="BM166" s="230" t="s">
        <v>530</v>
      </c>
    </row>
    <row r="167" s="2" customFormat="1" ht="6.96" customHeight="1">
      <c r="A167" s="39"/>
      <c r="B167" s="67"/>
      <c r="C167" s="68"/>
      <c r="D167" s="68"/>
      <c r="E167" s="68"/>
      <c r="F167" s="68"/>
      <c r="G167" s="68"/>
      <c r="H167" s="68"/>
      <c r="I167" s="68"/>
      <c r="J167" s="68"/>
      <c r="K167" s="68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dMD/jqzXhcqTgsxqxQwndtJjCqJuos5Tdb5rG/DHk3gFbhRajIQq8SDGj9zzCje6myH+DDn4r/BCXD4zMrqshg==" hashValue="sbluzcJK6YX/f7Ys1ArqDCulGxRJ8b3tQV+JuKs8vuwim0mGFUhRrJK9Lpzpu0rdKsy/bxE+FmjFPgLbq7pPDA==" algorithmName="SHA-512" password="CC35"/>
  <autoFilter ref="C123:K16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2024-09-09T09:54:47Z</dcterms:created>
  <dcterms:modified xsi:type="dcterms:W3CDTF">2024-09-09T09:55:00Z</dcterms:modified>
</cp:coreProperties>
</file>